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filterPrivacy="1"/>
  <xr:revisionPtr revIDLastSave="0" documentId="8_{22031D88-507D-413D-AE1B-CA66D6A78225}" xr6:coauthVersionLast="47" xr6:coauthVersionMax="47" xr10:uidLastSave="{00000000-0000-0000-0000-000000000000}"/>
  <bookViews>
    <workbookView xWindow="28680" yWindow="-120" windowWidth="29040" windowHeight="15720" tabRatio="719" firstSheet="5" activeTab="5" xr2:uid="{00000000-000D-0000-FFFF-FFFF00000000}"/>
  </bookViews>
  <sheets>
    <sheet name="Petra 7 Skid" sheetId="17" r:id="rId1"/>
    <sheet name="SSAmp Tower 03 CLP" sheetId="14" r:id="rId2"/>
    <sheet name="SSAmp Tower 03 Multi ABB" sheetId="18" r:id="rId3"/>
    <sheet name="SSAmp Tower 04 CLP (2)" sheetId="23" r:id="rId4"/>
    <sheet name="SSAmp Tower 04 CLP" sheetId="22" r:id="rId5"/>
    <sheet name="SSAmp Tower 04 Multi ABB" sheetId="19" r:id="rId6"/>
    <sheet name="SSAmp Tower 02" sheetId="10" r:id="rId7"/>
    <sheet name="SSAmp Tower 01" sheetId="1" r:id="rId8"/>
    <sheet name="Transmission Line" sheetId="9" r:id="rId9"/>
    <sheet name="Petra 7" sheetId="6" r:id="rId10"/>
    <sheet name="Interlock" sheetId="7" r:id="rId11"/>
    <sheet name="Interlock_B" sheetId="21" r:id="rId12"/>
    <sheet name="Interlock_B_future" sheetId="20" r:id="rId13"/>
    <sheet name="Petra 7 WaterTemp" sheetId="16" r:id="rId14"/>
    <sheet name="LLRF" sheetId="5" r:id="rId15"/>
    <sheet name="Legenda" sheetId="11" r:id="rId16"/>
  </sheets>
  <definedNames>
    <definedName name="_xlnm._FilterDatabase" localSheetId="10" hidden="1">Interlock!$A$1:$T$1</definedName>
    <definedName name="_xlnm._FilterDatabase" localSheetId="11" hidden="1">Interlock!$A$1:$T$1</definedName>
    <definedName name="_xlnm._FilterDatabase" localSheetId="12" hidden="1">Interlock!$A$1:$T$1</definedName>
    <definedName name="_xlnm._FilterDatabase" localSheetId="14" hidden="1">LLRF!$A$1:$T$1</definedName>
    <definedName name="_xlnm._FilterDatabase" localSheetId="9" hidden="1">'Petra 7'!$A$1:$T$1</definedName>
    <definedName name="_xlnm._FilterDatabase" localSheetId="13" hidden="1">'Petra 7 WaterTemp'!$A$1:$T$1</definedName>
    <definedName name="_xlnm._FilterDatabase" localSheetId="7" hidden="1">'SSAmp Tower 01'!$A$1:$T$1</definedName>
    <definedName name="_xlnm._FilterDatabase" localSheetId="6" hidden="1">'SSAmp Tower 02'!$A$1:$T$1</definedName>
    <definedName name="_xlnm._FilterDatabase" localSheetId="8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4" l="1"/>
  <c r="J2" i="23"/>
  <c r="AB114" i="23"/>
  <c r="L114" i="23"/>
  <c r="K114" i="23"/>
  <c r="AB113" i="23"/>
  <c r="L113" i="23"/>
  <c r="K113" i="23"/>
  <c r="AB112" i="23"/>
  <c r="L112" i="23"/>
  <c r="K112" i="23"/>
  <c r="AB111" i="23"/>
  <c r="L111" i="23"/>
  <c r="K111" i="23"/>
  <c r="AB110" i="23"/>
  <c r="L110" i="23"/>
  <c r="K110" i="23"/>
  <c r="AB109" i="23"/>
  <c r="L109" i="23"/>
  <c r="K109" i="23"/>
  <c r="AB108" i="23"/>
  <c r="L108" i="23"/>
  <c r="K108" i="23"/>
  <c r="AB107" i="23"/>
  <c r="L107" i="23"/>
  <c r="K107" i="23"/>
  <c r="J107" i="23"/>
  <c r="AB106" i="23"/>
  <c r="L106" i="23"/>
  <c r="K106" i="23"/>
  <c r="J106" i="23"/>
  <c r="AB105" i="23"/>
  <c r="L105" i="23"/>
  <c r="K105" i="23"/>
  <c r="J105" i="23"/>
  <c r="AB104" i="23"/>
  <c r="L104" i="23"/>
  <c r="K104" i="23"/>
  <c r="J104" i="23"/>
  <c r="AB103" i="23"/>
  <c r="L103" i="23"/>
  <c r="K103" i="23"/>
  <c r="J103" i="23"/>
  <c r="AB102" i="23"/>
  <c r="L102" i="23"/>
  <c r="K102" i="23"/>
  <c r="J102" i="23"/>
  <c r="AB101" i="23"/>
  <c r="L101" i="23"/>
  <c r="K101" i="23"/>
  <c r="J101" i="23"/>
  <c r="AB100" i="23"/>
  <c r="L100" i="23"/>
  <c r="K100" i="23"/>
  <c r="J100" i="23"/>
  <c r="AB99" i="23"/>
  <c r="L99" i="23"/>
  <c r="K99" i="23"/>
  <c r="J99" i="23"/>
  <c r="AB98" i="23"/>
  <c r="L98" i="23"/>
  <c r="K98" i="23"/>
  <c r="J98" i="23"/>
  <c r="AB97" i="23"/>
  <c r="L97" i="23"/>
  <c r="K97" i="23"/>
  <c r="J97" i="23"/>
  <c r="AB96" i="23"/>
  <c r="L96" i="23"/>
  <c r="K96" i="23"/>
  <c r="J96" i="23"/>
  <c r="AB95" i="23"/>
  <c r="L95" i="23"/>
  <c r="K95" i="23"/>
  <c r="J95" i="23"/>
  <c r="AB94" i="23"/>
  <c r="L94" i="23"/>
  <c r="K94" i="23"/>
  <c r="J94" i="23"/>
  <c r="AB93" i="23"/>
  <c r="L93" i="23"/>
  <c r="K93" i="23"/>
  <c r="J93" i="23"/>
  <c r="AB92" i="23"/>
  <c r="L92" i="23"/>
  <c r="K92" i="23"/>
  <c r="J92" i="23"/>
  <c r="AB91" i="23"/>
  <c r="L91" i="23"/>
  <c r="K91" i="23"/>
  <c r="J91" i="23"/>
  <c r="AB90" i="23"/>
  <c r="L90" i="23"/>
  <c r="K90" i="23"/>
  <c r="J90" i="23"/>
  <c r="AB89" i="23"/>
  <c r="L89" i="23"/>
  <c r="K89" i="23"/>
  <c r="J89" i="23"/>
  <c r="AB88" i="23"/>
  <c r="L88" i="23"/>
  <c r="K88" i="23"/>
  <c r="J88" i="23"/>
  <c r="AB87" i="23"/>
  <c r="L87" i="23"/>
  <c r="K87" i="23"/>
  <c r="J87" i="23"/>
  <c r="AB86" i="23"/>
  <c r="L86" i="23"/>
  <c r="K86" i="23"/>
  <c r="J86" i="23"/>
  <c r="AB85" i="23"/>
  <c r="L85" i="23"/>
  <c r="K85" i="23"/>
  <c r="J85" i="23"/>
  <c r="AB84" i="23"/>
  <c r="L84" i="23"/>
  <c r="K84" i="23"/>
  <c r="J84" i="23"/>
  <c r="AB83" i="23"/>
  <c r="L83" i="23"/>
  <c r="K83" i="23"/>
  <c r="J83" i="23"/>
  <c r="AB82" i="23"/>
  <c r="L82" i="23"/>
  <c r="K82" i="23"/>
  <c r="J82" i="23"/>
  <c r="AB81" i="23"/>
  <c r="L81" i="23"/>
  <c r="K81" i="23"/>
  <c r="J81" i="23"/>
  <c r="AB80" i="23"/>
  <c r="L80" i="23"/>
  <c r="K80" i="23"/>
  <c r="J80" i="23"/>
  <c r="AB79" i="23"/>
  <c r="L79" i="23"/>
  <c r="K79" i="23"/>
  <c r="J79" i="23"/>
  <c r="AB78" i="23"/>
  <c r="L78" i="23"/>
  <c r="K78" i="23"/>
  <c r="J78" i="23"/>
  <c r="AB77" i="23"/>
  <c r="L77" i="23"/>
  <c r="K77" i="23"/>
  <c r="J77" i="23"/>
  <c r="AB76" i="23"/>
  <c r="L76" i="23"/>
  <c r="K76" i="23"/>
  <c r="J76" i="23"/>
  <c r="AB75" i="23"/>
  <c r="L75" i="23"/>
  <c r="K75" i="23"/>
  <c r="J75" i="23"/>
  <c r="AB74" i="23"/>
  <c r="L74" i="23"/>
  <c r="K74" i="23"/>
  <c r="J74" i="23"/>
  <c r="AB73" i="23"/>
  <c r="L73" i="23"/>
  <c r="K73" i="23"/>
  <c r="J73" i="23"/>
  <c r="AB72" i="23"/>
  <c r="L72" i="23"/>
  <c r="K72" i="23"/>
  <c r="J72" i="23"/>
  <c r="AB71" i="23"/>
  <c r="L71" i="23"/>
  <c r="K71" i="23"/>
  <c r="J71" i="23"/>
  <c r="AB70" i="23"/>
  <c r="L70" i="23"/>
  <c r="K70" i="23"/>
  <c r="J70" i="23"/>
  <c r="AB69" i="23"/>
  <c r="L69" i="23"/>
  <c r="K69" i="23"/>
  <c r="J69" i="23"/>
  <c r="AB68" i="23"/>
  <c r="L68" i="23"/>
  <c r="K68" i="23"/>
  <c r="J68" i="23"/>
  <c r="AB67" i="23"/>
  <c r="L67" i="23"/>
  <c r="K67" i="23"/>
  <c r="J67" i="23"/>
  <c r="AB66" i="23"/>
  <c r="L66" i="23"/>
  <c r="K66" i="23"/>
  <c r="J66" i="23"/>
  <c r="AB65" i="23"/>
  <c r="L65" i="23"/>
  <c r="K65" i="23"/>
  <c r="J65" i="23"/>
  <c r="AB64" i="23"/>
  <c r="L64" i="23"/>
  <c r="K64" i="23"/>
  <c r="J64" i="23"/>
  <c r="AB63" i="23"/>
  <c r="L63" i="23"/>
  <c r="K63" i="23"/>
  <c r="J63" i="23"/>
  <c r="AB62" i="23"/>
  <c r="L62" i="23"/>
  <c r="K62" i="23"/>
  <c r="J62" i="23"/>
  <c r="AB61" i="23"/>
  <c r="L61" i="23"/>
  <c r="K61" i="23"/>
  <c r="J61" i="23"/>
  <c r="AB60" i="23"/>
  <c r="L60" i="23"/>
  <c r="K60" i="23"/>
  <c r="J60" i="23"/>
  <c r="AB59" i="23"/>
  <c r="L59" i="23"/>
  <c r="K59" i="23"/>
  <c r="J59" i="23"/>
  <c r="AB58" i="23"/>
  <c r="L58" i="23"/>
  <c r="K58" i="23"/>
  <c r="J58" i="23"/>
  <c r="AB57" i="23"/>
  <c r="L57" i="23"/>
  <c r="K57" i="23"/>
  <c r="J57" i="23"/>
  <c r="AB56" i="23"/>
  <c r="L56" i="23"/>
  <c r="K56" i="23"/>
  <c r="J56" i="23"/>
  <c r="AB55" i="23"/>
  <c r="L55" i="23"/>
  <c r="K55" i="23"/>
  <c r="J55" i="23"/>
  <c r="AB54" i="23"/>
  <c r="L54" i="23"/>
  <c r="K54" i="23"/>
  <c r="J54" i="23"/>
  <c r="AB53" i="23"/>
  <c r="L53" i="23"/>
  <c r="K53" i="23"/>
  <c r="J53" i="23"/>
  <c r="AB52" i="23"/>
  <c r="L52" i="23"/>
  <c r="K52" i="23"/>
  <c r="J52" i="23"/>
  <c r="AB51" i="23"/>
  <c r="L51" i="23"/>
  <c r="K51" i="23"/>
  <c r="J51" i="23"/>
  <c r="AB50" i="23"/>
  <c r="L50" i="23"/>
  <c r="K50" i="23"/>
  <c r="J50" i="23"/>
  <c r="AB49" i="23"/>
  <c r="L49" i="23"/>
  <c r="K49" i="23"/>
  <c r="J49" i="23"/>
  <c r="AB48" i="23"/>
  <c r="L48" i="23"/>
  <c r="K48" i="23"/>
  <c r="J48" i="23"/>
  <c r="AB47" i="23"/>
  <c r="L47" i="23"/>
  <c r="K47" i="23"/>
  <c r="J47" i="23"/>
  <c r="AB46" i="23"/>
  <c r="L46" i="23"/>
  <c r="K46" i="23"/>
  <c r="J46" i="23"/>
  <c r="AB45" i="23"/>
  <c r="L45" i="23"/>
  <c r="K45" i="23"/>
  <c r="J45" i="23"/>
  <c r="AB44" i="23"/>
  <c r="L44" i="23"/>
  <c r="K44" i="23"/>
  <c r="J44" i="23"/>
  <c r="AB43" i="23"/>
  <c r="L43" i="23"/>
  <c r="K43" i="23"/>
  <c r="J43" i="23"/>
  <c r="AB42" i="23"/>
  <c r="L42" i="23"/>
  <c r="K42" i="23"/>
  <c r="J42" i="23"/>
  <c r="AB41" i="23"/>
  <c r="L41" i="23"/>
  <c r="K41" i="23"/>
  <c r="J41" i="23"/>
  <c r="AB40" i="23"/>
  <c r="L40" i="23"/>
  <c r="K40" i="23"/>
  <c r="J40" i="23"/>
  <c r="AB39" i="23"/>
  <c r="L39" i="23"/>
  <c r="K39" i="23"/>
  <c r="J39" i="23"/>
  <c r="AB38" i="23"/>
  <c r="L38" i="23"/>
  <c r="K38" i="23"/>
  <c r="J38" i="23"/>
  <c r="AB37" i="23"/>
  <c r="L37" i="23"/>
  <c r="K37" i="23"/>
  <c r="J37" i="23"/>
  <c r="AB36" i="23"/>
  <c r="L36" i="23"/>
  <c r="K36" i="23"/>
  <c r="J36" i="23"/>
  <c r="AB35" i="23"/>
  <c r="L35" i="23"/>
  <c r="K35" i="23"/>
  <c r="J35" i="23"/>
  <c r="AB34" i="23"/>
  <c r="L34" i="23"/>
  <c r="K34" i="23"/>
  <c r="J34" i="23"/>
  <c r="AB33" i="23"/>
  <c r="L33" i="23"/>
  <c r="K33" i="23"/>
  <c r="J33" i="23"/>
  <c r="AB32" i="23"/>
  <c r="L32" i="23"/>
  <c r="K32" i="23"/>
  <c r="J32" i="23"/>
  <c r="AB31" i="23"/>
  <c r="L31" i="23"/>
  <c r="K31" i="23"/>
  <c r="J31" i="23"/>
  <c r="AB30" i="23"/>
  <c r="L30" i="23"/>
  <c r="K30" i="23"/>
  <c r="J30" i="23"/>
  <c r="AB29" i="23"/>
  <c r="L29" i="23"/>
  <c r="K29" i="23"/>
  <c r="J29" i="23"/>
  <c r="AB28" i="23"/>
  <c r="L28" i="23"/>
  <c r="K28" i="23"/>
  <c r="J28" i="23"/>
  <c r="AB27" i="23"/>
  <c r="L27" i="23"/>
  <c r="K27" i="23"/>
  <c r="J27" i="23"/>
  <c r="AB26" i="23"/>
  <c r="L26" i="23"/>
  <c r="K26" i="23"/>
  <c r="J26" i="23"/>
  <c r="AB25" i="23"/>
  <c r="L25" i="23"/>
  <c r="K25" i="23"/>
  <c r="J25" i="23"/>
  <c r="AB24" i="23"/>
  <c r="L24" i="23"/>
  <c r="K24" i="23"/>
  <c r="J24" i="23"/>
  <c r="AB23" i="23"/>
  <c r="L23" i="23"/>
  <c r="K23" i="23"/>
  <c r="J23" i="23"/>
  <c r="AB22" i="23"/>
  <c r="L22" i="23"/>
  <c r="K22" i="23"/>
  <c r="J22" i="23"/>
  <c r="AB21" i="23"/>
  <c r="L21" i="23"/>
  <c r="K21" i="23"/>
  <c r="J21" i="23"/>
  <c r="AB20" i="23"/>
  <c r="L20" i="23"/>
  <c r="K20" i="23"/>
  <c r="J20" i="23"/>
  <c r="AB19" i="23"/>
  <c r="L19" i="23"/>
  <c r="K19" i="23"/>
  <c r="J19" i="23"/>
  <c r="AB18" i="23"/>
  <c r="L18" i="23"/>
  <c r="K18" i="23"/>
  <c r="J18" i="23"/>
  <c r="AB17" i="23"/>
  <c r="L17" i="23"/>
  <c r="K17" i="23"/>
  <c r="J17" i="23"/>
  <c r="AB16" i="23"/>
  <c r="L16" i="23"/>
  <c r="K16" i="23"/>
  <c r="J16" i="23"/>
  <c r="AB15" i="23"/>
  <c r="L15" i="23"/>
  <c r="K15" i="23"/>
  <c r="J15" i="23"/>
  <c r="AB14" i="23"/>
  <c r="L14" i="23"/>
  <c r="K14" i="23"/>
  <c r="J14" i="23"/>
  <c r="AB13" i="23"/>
  <c r="L13" i="23"/>
  <c r="K13" i="23"/>
  <c r="J13" i="23"/>
  <c r="AB12" i="23"/>
  <c r="L12" i="23"/>
  <c r="K12" i="23"/>
  <c r="J12" i="23"/>
  <c r="AB11" i="23"/>
  <c r="L11" i="23"/>
  <c r="K11" i="23"/>
  <c r="J11" i="23"/>
  <c r="AB10" i="23"/>
  <c r="L10" i="23"/>
  <c r="K10" i="23"/>
  <c r="J10" i="23"/>
  <c r="AB9" i="23"/>
  <c r="L9" i="23"/>
  <c r="K9" i="23"/>
  <c r="J9" i="23"/>
  <c r="AB8" i="23"/>
  <c r="L8" i="23"/>
  <c r="K8" i="23"/>
  <c r="J8" i="23"/>
  <c r="AB7" i="23"/>
  <c r="L7" i="23"/>
  <c r="K7" i="23"/>
  <c r="J7" i="23"/>
  <c r="AB6" i="23"/>
  <c r="L6" i="23"/>
  <c r="K6" i="23"/>
  <c r="J6" i="23"/>
  <c r="AB5" i="23"/>
  <c r="L5" i="23"/>
  <c r="K5" i="23"/>
  <c r="J5" i="23"/>
  <c r="AB4" i="23"/>
  <c r="L4" i="23"/>
  <c r="K4" i="23"/>
  <c r="J4" i="23"/>
  <c r="AB3" i="23"/>
  <c r="L3" i="23"/>
  <c r="K3" i="23"/>
  <c r="J3" i="23"/>
  <c r="AB2" i="23"/>
  <c r="L2" i="23"/>
  <c r="K2" i="23"/>
  <c r="K108" i="14"/>
  <c r="L108" i="14"/>
  <c r="AB108" i="14"/>
  <c r="K109" i="14"/>
  <c r="L109" i="14"/>
  <c r="AB109" i="14"/>
  <c r="K110" i="14"/>
  <c r="L110" i="14"/>
  <c r="AB110" i="14"/>
  <c r="K111" i="14"/>
  <c r="L111" i="14"/>
  <c r="AB111" i="14"/>
  <c r="K112" i="14"/>
  <c r="L112" i="14"/>
  <c r="AB112" i="14"/>
  <c r="K113" i="14"/>
  <c r="L113" i="14"/>
  <c r="AB113" i="14"/>
  <c r="K114" i="14"/>
  <c r="L114" i="14"/>
  <c r="AB114" i="14"/>
  <c r="J104" i="14"/>
  <c r="J105" i="14"/>
  <c r="J106" i="14"/>
  <c r="J107" i="14"/>
  <c r="K104" i="14"/>
  <c r="K105" i="14"/>
  <c r="K106" i="14"/>
  <c r="K107" i="14"/>
  <c r="L104" i="14"/>
  <c r="L105" i="14"/>
  <c r="L106" i="14"/>
  <c r="L107" i="14"/>
  <c r="AB104" i="14"/>
  <c r="AB105" i="14"/>
  <c r="AB106" i="14"/>
  <c r="AB107" i="14"/>
  <c r="AB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101" i="14"/>
  <c r="AB102" i="14"/>
  <c r="AB103" i="14"/>
  <c r="J101" i="14"/>
  <c r="J102" i="14"/>
  <c r="J103" i="14"/>
  <c r="K101" i="14"/>
  <c r="K102" i="14"/>
  <c r="K103" i="14"/>
  <c r="L101" i="14"/>
  <c r="L102" i="14"/>
  <c r="L103" i="14"/>
  <c r="J100" i="14"/>
  <c r="K100" i="14"/>
  <c r="L100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K2" i="14"/>
  <c r="K3" i="14"/>
  <c r="K4" i="14"/>
  <c r="K5" i="14"/>
  <c r="K6" i="14"/>
  <c r="K7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L99" i="22" l="1"/>
  <c r="K99" i="22"/>
  <c r="J99" i="22"/>
  <c r="W98" i="22"/>
  <c r="V98" i="22"/>
  <c r="L98" i="22"/>
  <c r="K98" i="22"/>
  <c r="J98" i="22"/>
  <c r="W97" i="22"/>
  <c r="V97" i="22"/>
  <c r="L97" i="22"/>
  <c r="K97" i="22"/>
  <c r="J97" i="22"/>
  <c r="W96" i="22"/>
  <c r="V96" i="22"/>
  <c r="L96" i="22"/>
  <c r="K96" i="22"/>
  <c r="J96" i="22"/>
  <c r="W95" i="22"/>
  <c r="V95" i="22"/>
  <c r="L95" i="22"/>
  <c r="K95" i="22"/>
  <c r="J95" i="22"/>
  <c r="W94" i="22"/>
  <c r="V94" i="22"/>
  <c r="L94" i="22"/>
  <c r="K94" i="22"/>
  <c r="J94" i="22"/>
  <c r="W93" i="22"/>
  <c r="V93" i="22"/>
  <c r="L93" i="22"/>
  <c r="K93" i="22"/>
  <c r="J93" i="22"/>
  <c r="W92" i="22"/>
  <c r="V92" i="22"/>
  <c r="L92" i="22"/>
  <c r="K92" i="22"/>
  <c r="J92" i="22"/>
  <c r="W91" i="22"/>
  <c r="V91" i="22"/>
  <c r="L91" i="22"/>
  <c r="K91" i="22"/>
  <c r="J91" i="22"/>
  <c r="W90" i="22"/>
  <c r="V90" i="22"/>
  <c r="L90" i="22"/>
  <c r="K90" i="22"/>
  <c r="J90" i="22"/>
  <c r="W89" i="22"/>
  <c r="V89" i="22"/>
  <c r="L89" i="22"/>
  <c r="K89" i="22"/>
  <c r="J89" i="22"/>
  <c r="W88" i="22"/>
  <c r="V88" i="22"/>
  <c r="L88" i="22"/>
  <c r="K88" i="22"/>
  <c r="J88" i="22"/>
  <c r="W87" i="22"/>
  <c r="V87" i="22"/>
  <c r="L87" i="22"/>
  <c r="K87" i="22"/>
  <c r="J87" i="22"/>
  <c r="W86" i="22"/>
  <c r="V86" i="22"/>
  <c r="L86" i="22"/>
  <c r="K86" i="22"/>
  <c r="J86" i="22"/>
  <c r="W85" i="22"/>
  <c r="V85" i="22"/>
  <c r="L85" i="22"/>
  <c r="K85" i="22"/>
  <c r="J85" i="22"/>
  <c r="W84" i="22"/>
  <c r="V84" i="22"/>
  <c r="L84" i="22"/>
  <c r="K84" i="22"/>
  <c r="J84" i="22"/>
  <c r="W83" i="22"/>
  <c r="V83" i="22"/>
  <c r="L83" i="22"/>
  <c r="K83" i="22"/>
  <c r="J83" i="22"/>
  <c r="W82" i="22"/>
  <c r="V82" i="22"/>
  <c r="L82" i="22"/>
  <c r="K82" i="22"/>
  <c r="J82" i="22"/>
  <c r="W81" i="22"/>
  <c r="V81" i="22"/>
  <c r="L81" i="22"/>
  <c r="K81" i="22"/>
  <c r="J81" i="22"/>
  <c r="W80" i="22"/>
  <c r="V80" i="22"/>
  <c r="L80" i="22"/>
  <c r="K80" i="22"/>
  <c r="J80" i="22"/>
  <c r="W79" i="22"/>
  <c r="V79" i="22"/>
  <c r="L79" i="22"/>
  <c r="K79" i="22"/>
  <c r="J79" i="22"/>
  <c r="W78" i="22"/>
  <c r="V78" i="22"/>
  <c r="L78" i="22"/>
  <c r="K78" i="22"/>
  <c r="J78" i="22"/>
  <c r="W77" i="22"/>
  <c r="V77" i="22"/>
  <c r="L77" i="22"/>
  <c r="K77" i="22"/>
  <c r="J77" i="22"/>
  <c r="W76" i="22"/>
  <c r="V76" i="22"/>
  <c r="L76" i="22"/>
  <c r="K76" i="22"/>
  <c r="J76" i="22"/>
  <c r="W75" i="22"/>
  <c r="V75" i="22"/>
  <c r="L75" i="22"/>
  <c r="K75" i="22"/>
  <c r="J75" i="22"/>
  <c r="W74" i="22"/>
  <c r="V74" i="22"/>
  <c r="L74" i="22"/>
  <c r="K74" i="22"/>
  <c r="J74" i="22"/>
  <c r="W73" i="22"/>
  <c r="V73" i="22"/>
  <c r="L73" i="22"/>
  <c r="K73" i="22"/>
  <c r="J73" i="22"/>
  <c r="W72" i="22"/>
  <c r="V72" i="22"/>
  <c r="L72" i="22"/>
  <c r="K72" i="22"/>
  <c r="J72" i="22"/>
  <c r="W71" i="22"/>
  <c r="V71" i="22"/>
  <c r="L71" i="22"/>
  <c r="K71" i="22"/>
  <c r="J71" i="22"/>
  <c r="W70" i="22"/>
  <c r="V70" i="22"/>
  <c r="L70" i="22"/>
  <c r="K70" i="22"/>
  <c r="J70" i="22"/>
  <c r="W69" i="22"/>
  <c r="V69" i="22"/>
  <c r="L69" i="22"/>
  <c r="K69" i="22"/>
  <c r="J69" i="22"/>
  <c r="W68" i="22"/>
  <c r="V68" i="22"/>
  <c r="L68" i="22"/>
  <c r="K68" i="22"/>
  <c r="J68" i="22"/>
  <c r="W67" i="22"/>
  <c r="V67" i="22"/>
  <c r="L67" i="22"/>
  <c r="K67" i="22"/>
  <c r="J67" i="22"/>
  <c r="W66" i="22"/>
  <c r="V66" i="22"/>
  <c r="L66" i="22"/>
  <c r="K66" i="22"/>
  <c r="J66" i="22"/>
  <c r="W65" i="22"/>
  <c r="V65" i="22"/>
  <c r="L65" i="22"/>
  <c r="K65" i="22"/>
  <c r="J65" i="22"/>
  <c r="W64" i="22"/>
  <c r="V64" i="22"/>
  <c r="L64" i="22"/>
  <c r="K64" i="22"/>
  <c r="J64" i="22"/>
  <c r="W63" i="22"/>
  <c r="V63" i="22"/>
  <c r="L63" i="22"/>
  <c r="K63" i="22"/>
  <c r="J63" i="22"/>
  <c r="W62" i="22"/>
  <c r="V62" i="22"/>
  <c r="L62" i="22"/>
  <c r="K62" i="22"/>
  <c r="J62" i="22"/>
  <c r="W61" i="22"/>
  <c r="V61" i="22"/>
  <c r="L61" i="22"/>
  <c r="K61" i="22"/>
  <c r="J61" i="22"/>
  <c r="W60" i="22"/>
  <c r="V60" i="22"/>
  <c r="L60" i="22"/>
  <c r="K60" i="22"/>
  <c r="J60" i="22"/>
  <c r="W59" i="22"/>
  <c r="V59" i="22"/>
  <c r="L59" i="22"/>
  <c r="K59" i="22"/>
  <c r="J59" i="22"/>
  <c r="W58" i="22"/>
  <c r="V58" i="22"/>
  <c r="L58" i="22"/>
  <c r="K58" i="22"/>
  <c r="J58" i="22"/>
  <c r="W57" i="22"/>
  <c r="V57" i="22"/>
  <c r="L57" i="22"/>
  <c r="K57" i="22"/>
  <c r="J57" i="22"/>
  <c r="W56" i="22"/>
  <c r="V56" i="22"/>
  <c r="L56" i="22"/>
  <c r="K56" i="22"/>
  <c r="J56" i="22"/>
  <c r="W55" i="22"/>
  <c r="V55" i="22"/>
  <c r="L55" i="22"/>
  <c r="K55" i="22"/>
  <c r="J55" i="22"/>
  <c r="W54" i="22"/>
  <c r="V54" i="22"/>
  <c r="L54" i="22"/>
  <c r="K54" i="22"/>
  <c r="J54" i="22"/>
  <c r="W53" i="22"/>
  <c r="V53" i="22"/>
  <c r="L53" i="22"/>
  <c r="K53" i="22"/>
  <c r="J53" i="22"/>
  <c r="W52" i="22"/>
  <c r="V52" i="22"/>
  <c r="L52" i="22"/>
  <c r="K52" i="22"/>
  <c r="J52" i="22"/>
  <c r="W51" i="22"/>
  <c r="V51" i="22"/>
  <c r="L51" i="22"/>
  <c r="K51" i="22"/>
  <c r="J51" i="22"/>
  <c r="W50" i="22"/>
  <c r="V50" i="22"/>
  <c r="L50" i="22"/>
  <c r="K50" i="22"/>
  <c r="J50" i="22"/>
  <c r="W49" i="22"/>
  <c r="V49" i="22"/>
  <c r="L49" i="22"/>
  <c r="K49" i="22"/>
  <c r="J49" i="22"/>
  <c r="W48" i="22"/>
  <c r="V48" i="22"/>
  <c r="L48" i="22"/>
  <c r="K48" i="22"/>
  <c r="J48" i="22"/>
  <c r="W47" i="22"/>
  <c r="V47" i="22"/>
  <c r="L47" i="22"/>
  <c r="K47" i="22"/>
  <c r="J47" i="22"/>
  <c r="W46" i="22"/>
  <c r="V46" i="22"/>
  <c r="L46" i="22"/>
  <c r="K46" i="22"/>
  <c r="J46" i="22"/>
  <c r="W45" i="22"/>
  <c r="V45" i="22"/>
  <c r="L45" i="22"/>
  <c r="K45" i="22"/>
  <c r="J45" i="22"/>
  <c r="W44" i="22"/>
  <c r="V44" i="22"/>
  <c r="L44" i="22"/>
  <c r="K44" i="22"/>
  <c r="J44" i="22"/>
  <c r="W43" i="22"/>
  <c r="V43" i="22"/>
  <c r="L43" i="22"/>
  <c r="K43" i="22"/>
  <c r="J43" i="22"/>
  <c r="W42" i="22"/>
  <c r="V42" i="22"/>
  <c r="L42" i="22"/>
  <c r="K42" i="22"/>
  <c r="J42" i="22"/>
  <c r="W41" i="22"/>
  <c r="V41" i="22"/>
  <c r="L41" i="22"/>
  <c r="K41" i="22"/>
  <c r="J41" i="22"/>
  <c r="W40" i="22"/>
  <c r="V40" i="22"/>
  <c r="L40" i="22"/>
  <c r="K40" i="22"/>
  <c r="J40" i="22"/>
  <c r="W39" i="22"/>
  <c r="V39" i="22"/>
  <c r="L39" i="22"/>
  <c r="K39" i="22"/>
  <c r="J39" i="22"/>
  <c r="W38" i="22"/>
  <c r="V38" i="22"/>
  <c r="L38" i="22"/>
  <c r="K38" i="22"/>
  <c r="J38" i="22"/>
  <c r="W37" i="22"/>
  <c r="V37" i="22"/>
  <c r="L37" i="22"/>
  <c r="K37" i="22"/>
  <c r="J37" i="22"/>
  <c r="W36" i="22"/>
  <c r="V36" i="22"/>
  <c r="L36" i="22"/>
  <c r="K36" i="22"/>
  <c r="J36" i="22"/>
  <c r="W35" i="22"/>
  <c r="V35" i="22"/>
  <c r="L35" i="22"/>
  <c r="K35" i="22"/>
  <c r="J35" i="22"/>
  <c r="W34" i="22"/>
  <c r="V34" i="22"/>
  <c r="L34" i="22"/>
  <c r="K34" i="22"/>
  <c r="J34" i="22"/>
  <c r="W33" i="22"/>
  <c r="V33" i="22"/>
  <c r="L33" i="22"/>
  <c r="K33" i="22"/>
  <c r="J33" i="22"/>
  <c r="W32" i="22"/>
  <c r="V32" i="22"/>
  <c r="L32" i="22"/>
  <c r="K32" i="22"/>
  <c r="J32" i="22"/>
  <c r="W31" i="22"/>
  <c r="V31" i="22"/>
  <c r="L31" i="22"/>
  <c r="K31" i="22"/>
  <c r="J31" i="22"/>
  <c r="W30" i="22"/>
  <c r="V30" i="22"/>
  <c r="L30" i="22"/>
  <c r="K30" i="22"/>
  <c r="J30" i="22"/>
  <c r="W29" i="22"/>
  <c r="V29" i="22"/>
  <c r="L29" i="22"/>
  <c r="K29" i="22"/>
  <c r="J29" i="22"/>
  <c r="W28" i="22"/>
  <c r="V28" i="22"/>
  <c r="L28" i="22"/>
  <c r="K28" i="22"/>
  <c r="J28" i="22"/>
  <c r="W27" i="22"/>
  <c r="V27" i="22"/>
  <c r="L27" i="22"/>
  <c r="K27" i="22"/>
  <c r="J27" i="22"/>
  <c r="W26" i="22"/>
  <c r="V26" i="22"/>
  <c r="L26" i="22"/>
  <c r="K26" i="22"/>
  <c r="J26" i="22"/>
  <c r="W25" i="22"/>
  <c r="V25" i="22"/>
  <c r="L25" i="22"/>
  <c r="K25" i="22"/>
  <c r="J25" i="22"/>
  <c r="W24" i="22"/>
  <c r="V24" i="22"/>
  <c r="L24" i="22"/>
  <c r="K24" i="22"/>
  <c r="J24" i="22"/>
  <c r="W23" i="22"/>
  <c r="V23" i="22"/>
  <c r="L23" i="22"/>
  <c r="K23" i="22"/>
  <c r="J23" i="22"/>
  <c r="W22" i="22"/>
  <c r="V22" i="22"/>
  <c r="L22" i="22"/>
  <c r="K22" i="22"/>
  <c r="J22" i="22"/>
  <c r="W21" i="22"/>
  <c r="V21" i="22"/>
  <c r="L21" i="22"/>
  <c r="K21" i="22"/>
  <c r="J21" i="22"/>
  <c r="W20" i="22"/>
  <c r="V20" i="22"/>
  <c r="L20" i="22"/>
  <c r="K20" i="22"/>
  <c r="J20" i="22"/>
  <c r="W19" i="22"/>
  <c r="V19" i="22"/>
  <c r="L19" i="22"/>
  <c r="K19" i="22"/>
  <c r="J19" i="22"/>
  <c r="W18" i="22"/>
  <c r="V18" i="22"/>
  <c r="L18" i="22"/>
  <c r="K18" i="22"/>
  <c r="J18" i="22"/>
  <c r="W17" i="22"/>
  <c r="V17" i="22"/>
  <c r="L17" i="22"/>
  <c r="K17" i="22"/>
  <c r="J17" i="22"/>
  <c r="W16" i="22"/>
  <c r="V16" i="22"/>
  <c r="L16" i="22"/>
  <c r="K16" i="22"/>
  <c r="J16" i="22"/>
  <c r="W15" i="22"/>
  <c r="V15" i="22"/>
  <c r="L15" i="22"/>
  <c r="K15" i="22"/>
  <c r="J15" i="22"/>
  <c r="W14" i="22"/>
  <c r="V14" i="22"/>
  <c r="L14" i="22"/>
  <c r="K14" i="22"/>
  <c r="J14" i="22"/>
  <c r="W13" i="22"/>
  <c r="V13" i="22"/>
  <c r="L13" i="22"/>
  <c r="K13" i="22"/>
  <c r="J13" i="22"/>
  <c r="W12" i="22"/>
  <c r="V12" i="22"/>
  <c r="L12" i="22"/>
  <c r="K12" i="22"/>
  <c r="J12" i="22"/>
  <c r="W11" i="22"/>
  <c r="V11" i="22"/>
  <c r="L11" i="22"/>
  <c r="K11" i="22"/>
  <c r="J11" i="22"/>
  <c r="W10" i="22"/>
  <c r="V10" i="22"/>
  <c r="L10" i="22"/>
  <c r="K10" i="22"/>
  <c r="J10" i="22"/>
  <c r="W9" i="22"/>
  <c r="V9" i="22"/>
  <c r="L9" i="22"/>
  <c r="K9" i="22"/>
  <c r="J9" i="22"/>
  <c r="W8" i="22"/>
  <c r="V8" i="22"/>
  <c r="L8" i="22"/>
  <c r="K8" i="22"/>
  <c r="J8" i="22"/>
  <c r="W7" i="22"/>
  <c r="V7" i="22"/>
  <c r="L7" i="22"/>
  <c r="K7" i="22"/>
  <c r="J7" i="22"/>
  <c r="W6" i="22"/>
  <c r="V6" i="22"/>
  <c r="L6" i="22"/>
  <c r="K6" i="22"/>
  <c r="J6" i="22"/>
  <c r="W5" i="22"/>
  <c r="V5" i="22"/>
  <c r="L5" i="22"/>
  <c r="K5" i="22"/>
  <c r="J5" i="22"/>
  <c r="W4" i="22"/>
  <c r="V4" i="22"/>
  <c r="L4" i="22"/>
  <c r="K4" i="22"/>
  <c r="J4" i="22"/>
  <c r="W3" i="22"/>
  <c r="V3" i="22"/>
  <c r="L3" i="22"/>
  <c r="K3" i="22"/>
  <c r="J3" i="22"/>
  <c r="W2" i="22"/>
  <c r="V2" i="22"/>
  <c r="L2" i="22"/>
  <c r="K2" i="22"/>
  <c r="J2" i="22"/>
  <c r="L7" i="18"/>
  <c r="L8" i="18"/>
  <c r="L9" i="18"/>
  <c r="L10" i="18"/>
  <c r="L11" i="18"/>
  <c r="L12" i="18"/>
  <c r="L4" i="18"/>
  <c r="L5" i="18"/>
  <c r="L6" i="18"/>
  <c r="L16" i="18"/>
  <c r="L14" i="18"/>
  <c r="L15" i="18"/>
  <c r="L13" i="18"/>
  <c r="L17" i="18"/>
  <c r="L18" i="18"/>
  <c r="L19" i="18"/>
  <c r="L2" i="18"/>
  <c r="L3" i="18"/>
  <c r="K7" i="18"/>
  <c r="K8" i="18"/>
  <c r="K9" i="18"/>
  <c r="K10" i="18"/>
  <c r="K11" i="18"/>
  <c r="K12" i="18"/>
  <c r="K4" i="18"/>
  <c r="K5" i="18"/>
  <c r="K6" i="18"/>
  <c r="K16" i="18"/>
  <c r="K14" i="18"/>
  <c r="K15" i="18"/>
  <c r="K13" i="18"/>
  <c r="K17" i="18"/>
  <c r="K18" i="18"/>
  <c r="K19" i="18"/>
  <c r="K2" i="18"/>
  <c r="K3" i="18"/>
  <c r="J7" i="18"/>
  <c r="J8" i="18"/>
  <c r="J9" i="18"/>
  <c r="J10" i="18"/>
  <c r="J11" i="18"/>
  <c r="J12" i="18"/>
  <c r="J4" i="18"/>
  <c r="J5" i="18"/>
  <c r="J6" i="18"/>
  <c r="J16" i="18"/>
  <c r="J14" i="18"/>
  <c r="J15" i="18"/>
  <c r="J13" i="18"/>
  <c r="J17" i="18"/>
  <c r="J18" i="18"/>
  <c r="J19" i="18"/>
  <c r="J2" i="18"/>
  <c r="J3" i="18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S2" i="21"/>
  <c r="L2" i="21"/>
  <c r="K2" i="21"/>
  <c r="J2" i="21"/>
  <c r="S229" i="20" l="1"/>
  <c r="J229" i="20"/>
  <c r="S228" i="20"/>
  <c r="J228" i="20"/>
  <c r="S227" i="20"/>
  <c r="J227" i="20"/>
  <c r="S226" i="20"/>
  <c r="J226" i="20"/>
  <c r="S225" i="20"/>
  <c r="J225" i="20"/>
  <c r="S224" i="20"/>
  <c r="J224" i="20"/>
  <c r="S223" i="20"/>
  <c r="J223" i="20"/>
  <c r="S222" i="20"/>
  <c r="J222" i="20"/>
  <c r="S221" i="20"/>
  <c r="J221" i="20"/>
  <c r="S220" i="20"/>
  <c r="J220" i="20"/>
  <c r="S219" i="20"/>
  <c r="J219" i="20"/>
  <c r="S218" i="20"/>
  <c r="J218" i="20"/>
  <c r="S217" i="20"/>
  <c r="J217" i="20"/>
  <c r="S216" i="20"/>
  <c r="J216" i="20"/>
  <c r="S215" i="20"/>
  <c r="J215" i="20"/>
  <c r="S214" i="20"/>
  <c r="J214" i="20"/>
  <c r="S213" i="20"/>
  <c r="J213" i="20"/>
  <c r="S212" i="20"/>
  <c r="J212" i="20"/>
  <c r="S211" i="20"/>
  <c r="J211" i="20"/>
  <c r="S210" i="20"/>
  <c r="J210" i="20"/>
  <c r="S209" i="20"/>
  <c r="J209" i="20"/>
  <c r="S208" i="20"/>
  <c r="J208" i="20"/>
  <c r="S207" i="20"/>
  <c r="J207" i="20"/>
  <c r="S206" i="20"/>
  <c r="J206" i="20"/>
  <c r="S205" i="20"/>
  <c r="J205" i="20"/>
  <c r="S204" i="20"/>
  <c r="J204" i="20"/>
  <c r="S203" i="20"/>
  <c r="J203" i="20"/>
  <c r="S202" i="20"/>
  <c r="J202" i="20"/>
  <c r="S201" i="20"/>
  <c r="J201" i="20"/>
  <c r="S200" i="20"/>
  <c r="J200" i="20"/>
  <c r="S199" i="20"/>
  <c r="J199" i="20"/>
  <c r="S198" i="20"/>
  <c r="J198" i="20"/>
  <c r="S197" i="20"/>
  <c r="J197" i="20"/>
  <c r="S196" i="20"/>
  <c r="J196" i="20"/>
  <c r="S195" i="20"/>
  <c r="J195" i="20"/>
  <c r="S194" i="20"/>
  <c r="J194" i="20"/>
  <c r="S193" i="20"/>
  <c r="J193" i="20"/>
  <c r="S192" i="20"/>
  <c r="J192" i="20"/>
  <c r="S191" i="20"/>
  <c r="J191" i="20"/>
  <c r="S190" i="20"/>
  <c r="J190" i="20"/>
  <c r="S189" i="20"/>
  <c r="J189" i="20"/>
  <c r="S188" i="20"/>
  <c r="J188" i="20"/>
  <c r="S187" i="20"/>
  <c r="J187" i="20"/>
  <c r="S186" i="20"/>
  <c r="J186" i="20"/>
  <c r="S185" i="20"/>
  <c r="J185" i="20"/>
  <c r="S184" i="20"/>
  <c r="J184" i="20"/>
  <c r="S183" i="20"/>
  <c r="J183" i="20"/>
  <c r="S182" i="20"/>
  <c r="J182" i="20"/>
  <c r="S181" i="20"/>
  <c r="J181" i="20"/>
  <c r="S180" i="20"/>
  <c r="J180" i="20"/>
  <c r="S179" i="20"/>
  <c r="J179" i="20"/>
  <c r="S178" i="20"/>
  <c r="J178" i="20"/>
  <c r="S177" i="20"/>
  <c r="J177" i="20"/>
  <c r="S176" i="20"/>
  <c r="J176" i="20"/>
  <c r="S175" i="20"/>
  <c r="J175" i="20"/>
  <c r="S174" i="20"/>
  <c r="J174" i="20"/>
  <c r="S173" i="20"/>
  <c r="J173" i="20"/>
  <c r="S172" i="20"/>
  <c r="J172" i="20"/>
  <c r="S171" i="20"/>
  <c r="J171" i="20"/>
  <c r="S170" i="20"/>
  <c r="J170" i="20"/>
  <c r="S169" i="20"/>
  <c r="J169" i="20"/>
  <c r="S168" i="20"/>
  <c r="J168" i="20"/>
  <c r="S167" i="20"/>
  <c r="J167" i="20"/>
  <c r="S166" i="20"/>
  <c r="J166" i="20"/>
  <c r="S165" i="20"/>
  <c r="J165" i="20"/>
  <c r="S164" i="20"/>
  <c r="J164" i="20"/>
  <c r="S163" i="20"/>
  <c r="J163" i="20"/>
  <c r="S162" i="20"/>
  <c r="J162" i="20"/>
  <c r="S161" i="20"/>
  <c r="J161" i="20"/>
  <c r="S160" i="20"/>
  <c r="J160" i="20"/>
  <c r="S159" i="20"/>
  <c r="J159" i="20"/>
  <c r="S158" i="20"/>
  <c r="J158" i="20"/>
  <c r="S157" i="20"/>
  <c r="J157" i="20"/>
  <c r="S156" i="20"/>
  <c r="J156" i="20"/>
  <c r="S155" i="20"/>
  <c r="J155" i="20"/>
  <c r="S154" i="20"/>
  <c r="J154" i="20"/>
  <c r="S153" i="20"/>
  <c r="J153" i="20"/>
  <c r="S152" i="20"/>
  <c r="J152" i="20"/>
  <c r="S151" i="20"/>
  <c r="J151" i="20"/>
  <c r="S150" i="20"/>
  <c r="J150" i="20"/>
  <c r="S149" i="20"/>
  <c r="J149" i="20"/>
  <c r="S148" i="20"/>
  <c r="J148" i="20"/>
  <c r="S147" i="20"/>
  <c r="J147" i="20"/>
  <c r="S146" i="20"/>
  <c r="J146" i="20"/>
  <c r="S145" i="20"/>
  <c r="J145" i="20"/>
  <c r="S144" i="20"/>
  <c r="J144" i="20"/>
  <c r="S143" i="20"/>
  <c r="J143" i="20"/>
  <c r="S142" i="20"/>
  <c r="J142" i="20"/>
  <c r="S141" i="20"/>
  <c r="J141" i="20"/>
  <c r="S140" i="20"/>
  <c r="J140" i="20"/>
  <c r="S139" i="20"/>
  <c r="J139" i="20"/>
  <c r="S138" i="20"/>
  <c r="J138" i="20"/>
  <c r="S137" i="20"/>
  <c r="J137" i="20"/>
  <c r="S136" i="20"/>
  <c r="J136" i="20"/>
  <c r="S135" i="20"/>
  <c r="J135" i="20"/>
  <c r="S134" i="20"/>
  <c r="J134" i="20"/>
  <c r="S133" i="20"/>
  <c r="J133" i="20"/>
  <c r="S132" i="20"/>
  <c r="J132" i="20"/>
  <c r="S131" i="20"/>
  <c r="J131" i="20"/>
  <c r="S130" i="20"/>
  <c r="J130" i="20"/>
  <c r="S129" i="20"/>
  <c r="J129" i="20"/>
  <c r="S128" i="20"/>
  <c r="J128" i="20"/>
  <c r="S127" i="20"/>
  <c r="J127" i="20"/>
  <c r="S126" i="20"/>
  <c r="J126" i="20"/>
  <c r="S125" i="20"/>
  <c r="J125" i="20"/>
  <c r="S124" i="20"/>
  <c r="J124" i="20"/>
  <c r="S123" i="20"/>
  <c r="J123" i="20"/>
  <c r="S122" i="20"/>
  <c r="J122" i="20"/>
  <c r="S121" i="20"/>
  <c r="J121" i="20"/>
  <c r="S120" i="20"/>
  <c r="J120" i="20"/>
  <c r="S119" i="20"/>
  <c r="J119" i="20"/>
  <c r="S118" i="20"/>
  <c r="J118" i="20"/>
  <c r="S117" i="20"/>
  <c r="J117" i="20"/>
  <c r="S116" i="20"/>
  <c r="J116" i="20"/>
  <c r="S115" i="20"/>
  <c r="J115" i="20"/>
  <c r="S114" i="20"/>
  <c r="J114" i="20"/>
  <c r="S113" i="20"/>
  <c r="J113" i="20"/>
  <c r="S112" i="20"/>
  <c r="J112" i="20"/>
  <c r="S111" i="20"/>
  <c r="J111" i="20"/>
  <c r="S110" i="20"/>
  <c r="J110" i="20"/>
  <c r="S109" i="20"/>
  <c r="J109" i="20"/>
  <c r="S108" i="20"/>
  <c r="J108" i="20"/>
  <c r="S107" i="20"/>
  <c r="J107" i="20"/>
  <c r="S106" i="20"/>
  <c r="J106" i="20"/>
  <c r="S105" i="20"/>
  <c r="J105" i="20"/>
  <c r="S104" i="20"/>
  <c r="J104" i="20"/>
  <c r="S103" i="20"/>
  <c r="J103" i="20"/>
  <c r="S102" i="20"/>
  <c r="J102" i="20"/>
  <c r="S101" i="20"/>
  <c r="J101" i="20"/>
  <c r="S100" i="20"/>
  <c r="J100" i="20"/>
  <c r="S99" i="20"/>
  <c r="J99" i="20"/>
  <c r="S98" i="20"/>
  <c r="J98" i="20"/>
  <c r="S97" i="20"/>
  <c r="J97" i="20"/>
  <c r="S96" i="20"/>
  <c r="J96" i="20"/>
  <c r="S95" i="20"/>
  <c r="J95" i="20"/>
  <c r="S94" i="20"/>
  <c r="J94" i="20"/>
  <c r="S93" i="20"/>
  <c r="J93" i="20"/>
  <c r="S92" i="20"/>
  <c r="J92" i="20"/>
  <c r="S91" i="20"/>
  <c r="J91" i="20"/>
  <c r="S90" i="20"/>
  <c r="J90" i="20"/>
  <c r="S89" i="20"/>
  <c r="J89" i="20"/>
  <c r="S88" i="20"/>
  <c r="J88" i="20"/>
  <c r="S87" i="20"/>
  <c r="J87" i="20"/>
  <c r="S86" i="20"/>
  <c r="J86" i="20"/>
  <c r="S85" i="20"/>
  <c r="J85" i="20"/>
  <c r="S84" i="20"/>
  <c r="J84" i="20"/>
  <c r="S83" i="20"/>
  <c r="J83" i="20"/>
  <c r="S82" i="20"/>
  <c r="J82" i="20"/>
  <c r="S81" i="20"/>
  <c r="J81" i="20"/>
  <c r="S80" i="20"/>
  <c r="J80" i="20"/>
  <c r="S79" i="20"/>
  <c r="J79" i="20"/>
  <c r="S78" i="20"/>
  <c r="J78" i="20"/>
  <c r="S77" i="20"/>
  <c r="J77" i="20"/>
  <c r="S76" i="20"/>
  <c r="J76" i="20"/>
  <c r="S75" i="20"/>
  <c r="J75" i="20"/>
  <c r="S74" i="20"/>
  <c r="J74" i="20"/>
  <c r="S73" i="20"/>
  <c r="J73" i="20"/>
  <c r="S72" i="20"/>
  <c r="J72" i="20"/>
  <c r="S71" i="20"/>
  <c r="J71" i="20"/>
  <c r="S70" i="20"/>
  <c r="J70" i="20"/>
  <c r="S69" i="20"/>
  <c r="J69" i="20"/>
  <c r="S68" i="20"/>
  <c r="J68" i="20"/>
  <c r="S67" i="20"/>
  <c r="J67" i="20"/>
  <c r="S66" i="20"/>
  <c r="J66" i="20"/>
  <c r="S65" i="20"/>
  <c r="J65" i="20"/>
  <c r="S64" i="20"/>
  <c r="J64" i="20"/>
  <c r="S63" i="20"/>
  <c r="J63" i="20"/>
  <c r="S62" i="20"/>
  <c r="J62" i="20"/>
  <c r="S61" i="20"/>
  <c r="J61" i="20"/>
  <c r="S60" i="20"/>
  <c r="J60" i="20"/>
  <c r="S59" i="20"/>
  <c r="J59" i="20"/>
  <c r="S58" i="20"/>
  <c r="J58" i="20"/>
  <c r="S57" i="20"/>
  <c r="J57" i="20"/>
  <c r="S56" i="20"/>
  <c r="J56" i="20"/>
  <c r="S55" i="20"/>
  <c r="J55" i="20"/>
  <c r="S54" i="20"/>
  <c r="J54" i="20"/>
  <c r="S53" i="20"/>
  <c r="J53" i="20"/>
  <c r="S52" i="20"/>
  <c r="J52" i="20"/>
  <c r="S51" i="20"/>
  <c r="J51" i="20"/>
  <c r="S50" i="20"/>
  <c r="K50" i="20"/>
  <c r="J50" i="20"/>
  <c r="S49" i="20"/>
  <c r="K49" i="20"/>
  <c r="J49" i="20"/>
  <c r="S48" i="20"/>
  <c r="K48" i="20"/>
  <c r="J48" i="20"/>
  <c r="S47" i="20"/>
  <c r="K47" i="20"/>
  <c r="J47" i="20"/>
  <c r="S46" i="20"/>
  <c r="K46" i="20"/>
  <c r="J46" i="20"/>
  <c r="S45" i="20"/>
  <c r="K45" i="20"/>
  <c r="J45" i="20"/>
  <c r="S44" i="20"/>
  <c r="K44" i="20"/>
  <c r="J44" i="20"/>
  <c r="S43" i="20"/>
  <c r="K43" i="20"/>
  <c r="J43" i="20"/>
  <c r="S42" i="20"/>
  <c r="K42" i="20"/>
  <c r="J42" i="20"/>
  <c r="S41" i="20"/>
  <c r="K41" i="20"/>
  <c r="J41" i="20"/>
  <c r="S40" i="20"/>
  <c r="K40" i="20"/>
  <c r="J40" i="20"/>
  <c r="S39" i="20"/>
  <c r="K39" i="20"/>
  <c r="J39" i="20"/>
  <c r="S38" i="20"/>
  <c r="K38" i="20"/>
  <c r="J38" i="20"/>
  <c r="S37" i="20"/>
  <c r="K37" i="20"/>
  <c r="J37" i="20"/>
  <c r="S36" i="20"/>
  <c r="K36" i="20"/>
  <c r="J36" i="20"/>
  <c r="S35" i="20"/>
  <c r="K35" i="20"/>
  <c r="J35" i="20"/>
  <c r="S34" i="20"/>
  <c r="K34" i="20"/>
  <c r="J34" i="20"/>
  <c r="S33" i="20"/>
  <c r="K33" i="20"/>
  <c r="J33" i="20"/>
  <c r="S32" i="20"/>
  <c r="K32" i="20"/>
  <c r="J32" i="20"/>
  <c r="S31" i="20"/>
  <c r="K31" i="20"/>
  <c r="J31" i="20"/>
  <c r="S30" i="20"/>
  <c r="K30" i="20"/>
  <c r="J30" i="20"/>
  <c r="S29" i="20"/>
  <c r="K29" i="20"/>
  <c r="J29" i="20"/>
  <c r="S28" i="20"/>
  <c r="K28" i="20"/>
  <c r="J28" i="20"/>
  <c r="S27" i="20"/>
  <c r="K27" i="20"/>
  <c r="J27" i="20"/>
  <c r="S26" i="20"/>
  <c r="K26" i="20"/>
  <c r="J26" i="20"/>
  <c r="S25" i="20"/>
  <c r="K25" i="20"/>
  <c r="J25" i="20"/>
  <c r="S24" i="20"/>
  <c r="K24" i="20"/>
  <c r="J24" i="20"/>
  <c r="S23" i="20"/>
  <c r="K23" i="20"/>
  <c r="J23" i="20"/>
  <c r="S22" i="20"/>
  <c r="K22" i="20"/>
  <c r="J22" i="20"/>
  <c r="S21" i="20"/>
  <c r="K21" i="20"/>
  <c r="J21" i="20"/>
  <c r="S20" i="20"/>
  <c r="K20" i="20"/>
  <c r="J20" i="20"/>
  <c r="S19" i="20"/>
  <c r="K19" i="20"/>
  <c r="J19" i="20"/>
  <c r="S18" i="20"/>
  <c r="K18" i="20"/>
  <c r="J18" i="20"/>
  <c r="S17" i="20"/>
  <c r="L17" i="20"/>
  <c r="K17" i="20"/>
  <c r="J17" i="20"/>
  <c r="S16" i="20"/>
  <c r="L16" i="20"/>
  <c r="K16" i="20"/>
  <c r="J16" i="20"/>
  <c r="S15" i="20"/>
  <c r="L15" i="20"/>
  <c r="K15" i="20"/>
  <c r="J15" i="20"/>
  <c r="S14" i="20"/>
  <c r="L14" i="20"/>
  <c r="K14" i="20"/>
  <c r="J14" i="20"/>
  <c r="S13" i="20"/>
  <c r="L13" i="20"/>
  <c r="K13" i="20"/>
  <c r="J13" i="20"/>
  <c r="S12" i="20"/>
  <c r="L12" i="20"/>
  <c r="K12" i="20"/>
  <c r="J12" i="20"/>
  <c r="S11" i="20"/>
  <c r="L11" i="20"/>
  <c r="K11" i="20"/>
  <c r="J11" i="20"/>
  <c r="S10" i="20"/>
  <c r="L10" i="20"/>
  <c r="K10" i="20"/>
  <c r="J10" i="20"/>
  <c r="S9" i="20"/>
  <c r="L9" i="20"/>
  <c r="K9" i="20"/>
  <c r="J9" i="20"/>
  <c r="M8" i="20"/>
  <c r="S8" i="20" s="1"/>
  <c r="L8" i="20"/>
  <c r="K8" i="20"/>
  <c r="J8" i="20"/>
  <c r="M7" i="20"/>
  <c r="S7" i="20" s="1"/>
  <c r="L7" i="20"/>
  <c r="K7" i="20"/>
  <c r="J7" i="20"/>
  <c r="M6" i="20"/>
  <c r="S6" i="20" s="1"/>
  <c r="L6" i="20"/>
  <c r="K6" i="20"/>
  <c r="J6" i="20"/>
  <c r="M5" i="20"/>
  <c r="S5" i="20" s="1"/>
  <c r="L5" i="20"/>
  <c r="K5" i="20"/>
  <c r="J5" i="20"/>
  <c r="M4" i="20"/>
  <c r="S4" i="20" s="1"/>
  <c r="L4" i="20"/>
  <c r="K4" i="20"/>
  <c r="J4" i="20"/>
  <c r="M3" i="20"/>
  <c r="S3" i="20" s="1"/>
  <c r="L3" i="20"/>
  <c r="K3" i="20"/>
  <c r="J3" i="20"/>
  <c r="M2" i="20"/>
  <c r="S2" i="20" s="1"/>
  <c r="L2" i="20"/>
  <c r="K2" i="20"/>
  <c r="J2" i="20"/>
  <c r="L3" i="19"/>
  <c r="K3" i="19"/>
  <c r="J3" i="19"/>
  <c r="L2" i="19"/>
  <c r="K2" i="19"/>
  <c r="J2" i="19"/>
  <c r="L19" i="19"/>
  <c r="K19" i="19"/>
  <c r="J19" i="19"/>
  <c r="L18" i="19"/>
  <c r="K18" i="19"/>
  <c r="J18" i="19"/>
  <c r="L17" i="19"/>
  <c r="K17" i="19"/>
  <c r="J17" i="19"/>
  <c r="L13" i="19"/>
  <c r="K13" i="19"/>
  <c r="J13" i="19"/>
  <c r="L15" i="19"/>
  <c r="K15" i="19"/>
  <c r="J15" i="19"/>
  <c r="L14" i="19"/>
  <c r="K14" i="19"/>
  <c r="J14" i="19"/>
  <c r="L16" i="19"/>
  <c r="K16" i="19"/>
  <c r="J16" i="19"/>
  <c r="L6" i="19"/>
  <c r="K6" i="19"/>
  <c r="J6" i="19"/>
  <c r="L5" i="19"/>
  <c r="K5" i="19"/>
  <c r="J5" i="19"/>
  <c r="L4" i="19"/>
  <c r="K4" i="19"/>
  <c r="J4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13" i="7"/>
  <c r="L14" i="7"/>
  <c r="L15" i="7"/>
  <c r="L16" i="7"/>
  <c r="L17" i="7"/>
  <c r="L12" i="7"/>
  <c r="L11" i="7"/>
  <c r="L3" i="7"/>
  <c r="L4" i="7"/>
  <c r="L5" i="7"/>
  <c r="L6" i="7"/>
  <c r="L7" i="7"/>
  <c r="L8" i="7"/>
  <c r="L9" i="7"/>
  <c r="L10" i="7"/>
  <c r="L2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20" i="7"/>
  <c r="K19" i="7"/>
  <c r="K18" i="7"/>
  <c r="K13" i="7"/>
  <c r="K14" i="7"/>
  <c r="K15" i="7"/>
  <c r="K16" i="7"/>
  <c r="K17" i="7"/>
  <c r="K12" i="7"/>
  <c r="K11" i="7"/>
  <c r="K10" i="7"/>
  <c r="K3" i="7"/>
  <c r="K4" i="7"/>
  <c r="K5" i="7"/>
  <c r="K6" i="7"/>
  <c r="K7" i="7"/>
  <c r="K8" i="7"/>
  <c r="K9" i="7"/>
  <c r="K2" i="7"/>
  <c r="J193" i="7"/>
  <c r="J90" i="7"/>
  <c r="J68" i="7"/>
  <c r="J11" i="7"/>
  <c r="S66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S18" i="7" l="1"/>
  <c r="S19" i="7"/>
  <c r="S20" i="7"/>
  <c r="T38" i="17"/>
  <c r="L38" i="17"/>
  <c r="K38" i="17"/>
  <c r="J38" i="17"/>
  <c r="T37" i="17"/>
  <c r="L37" i="17"/>
  <c r="K37" i="17"/>
  <c r="J37" i="17"/>
  <c r="T36" i="17"/>
  <c r="L36" i="17"/>
  <c r="K36" i="17"/>
  <c r="J36" i="17"/>
  <c r="T35" i="17"/>
  <c r="L35" i="17"/>
  <c r="K35" i="17"/>
  <c r="J35" i="17"/>
  <c r="T34" i="17"/>
  <c r="L34" i="17"/>
  <c r="K34" i="17"/>
  <c r="J34" i="17"/>
  <c r="T33" i="17"/>
  <c r="L33" i="17"/>
  <c r="K33" i="17"/>
  <c r="J33" i="17"/>
  <c r="T32" i="17"/>
  <c r="L32" i="17"/>
  <c r="K32" i="17"/>
  <c r="J32" i="17"/>
  <c r="T31" i="17"/>
  <c r="L31" i="17"/>
  <c r="K31" i="17"/>
  <c r="J31" i="17"/>
  <c r="T30" i="17"/>
  <c r="L30" i="17"/>
  <c r="K30" i="17"/>
  <c r="J30" i="17"/>
  <c r="T29" i="17"/>
  <c r="L29" i="17"/>
  <c r="K29" i="17"/>
  <c r="J29" i="17"/>
  <c r="T28" i="17"/>
  <c r="L28" i="17"/>
  <c r="K28" i="17"/>
  <c r="J28" i="17"/>
  <c r="T27" i="17"/>
  <c r="L27" i="17"/>
  <c r="K27" i="17"/>
  <c r="J27" i="17"/>
  <c r="T26" i="17"/>
  <c r="L26" i="17"/>
  <c r="K26" i="17"/>
  <c r="J26" i="17"/>
  <c r="T25" i="17"/>
  <c r="L25" i="17"/>
  <c r="K25" i="17"/>
  <c r="J25" i="17"/>
  <c r="T24" i="17"/>
  <c r="L24" i="17"/>
  <c r="K24" i="17"/>
  <c r="J24" i="17"/>
  <c r="T23" i="17"/>
  <c r="Q23" i="17"/>
  <c r="L23" i="17"/>
  <c r="K23" i="17"/>
  <c r="J23" i="17"/>
  <c r="T22" i="17"/>
  <c r="Q22" i="17"/>
  <c r="K22" i="17" s="1"/>
  <c r="L22" i="17"/>
  <c r="J22" i="17"/>
  <c r="T21" i="17"/>
  <c r="Q21" i="17"/>
  <c r="K21" i="17" s="1"/>
  <c r="L21" i="17"/>
  <c r="J21" i="17"/>
  <c r="T20" i="17"/>
  <c r="L20" i="17"/>
  <c r="K20" i="17"/>
  <c r="J20" i="17"/>
  <c r="T19" i="17"/>
  <c r="L19" i="17"/>
  <c r="K19" i="17"/>
  <c r="J19" i="17"/>
  <c r="T18" i="17"/>
  <c r="L18" i="17"/>
  <c r="K18" i="17"/>
  <c r="J18" i="17"/>
  <c r="T17" i="17"/>
  <c r="Q17" i="17"/>
  <c r="L17" i="17"/>
  <c r="K17" i="17"/>
  <c r="J17" i="17"/>
  <c r="T16" i="17"/>
  <c r="Q16" i="17"/>
  <c r="K16" i="17" s="1"/>
  <c r="L16" i="17"/>
  <c r="J16" i="17"/>
  <c r="T15" i="17"/>
  <c r="Q15" i="17"/>
  <c r="K15" i="17" s="1"/>
  <c r="L15" i="17"/>
  <c r="J15" i="17"/>
  <c r="T14" i="17"/>
  <c r="L14" i="17"/>
  <c r="K14" i="17"/>
  <c r="J14" i="17"/>
  <c r="T13" i="17"/>
  <c r="L13" i="17"/>
  <c r="K13" i="17"/>
  <c r="J13" i="17"/>
  <c r="T12" i="17"/>
  <c r="L12" i="17"/>
  <c r="K12" i="17"/>
  <c r="J12" i="17"/>
  <c r="T11" i="17"/>
  <c r="L11" i="17"/>
  <c r="K11" i="17"/>
  <c r="J11" i="17"/>
  <c r="T10" i="17"/>
  <c r="L10" i="17"/>
  <c r="K10" i="17"/>
  <c r="J10" i="17"/>
  <c r="T9" i="17"/>
  <c r="L9" i="17"/>
  <c r="K9" i="17"/>
  <c r="J9" i="17"/>
  <c r="T8" i="17"/>
  <c r="L8" i="17"/>
  <c r="K8" i="17"/>
  <c r="J8" i="17"/>
  <c r="T7" i="17"/>
  <c r="Q7" i="17"/>
  <c r="L7" i="17"/>
  <c r="K7" i="17"/>
  <c r="J7" i="17"/>
  <c r="T6" i="17"/>
  <c r="Q6" i="17"/>
  <c r="K6" i="17" s="1"/>
  <c r="L6" i="17"/>
  <c r="J6" i="17"/>
  <c r="T5" i="17"/>
  <c r="Q5" i="17"/>
  <c r="K5" i="17" s="1"/>
  <c r="L5" i="17"/>
  <c r="J5" i="17"/>
  <c r="T4" i="17"/>
  <c r="L4" i="17"/>
  <c r="K4" i="17"/>
  <c r="J4" i="17"/>
  <c r="T3" i="17"/>
  <c r="L3" i="17"/>
  <c r="K3" i="17"/>
  <c r="J3" i="17"/>
  <c r="T2" i="17"/>
  <c r="L2" i="17"/>
  <c r="K2" i="17"/>
  <c r="J2" i="17"/>
  <c r="S15" i="7"/>
  <c r="S16" i="7"/>
  <c r="S17" i="7"/>
  <c r="J10" i="7"/>
  <c r="J12" i="7"/>
  <c r="J13" i="7"/>
  <c r="J14" i="7"/>
  <c r="J15" i="7"/>
  <c r="J16" i="7"/>
  <c r="J17" i="7"/>
  <c r="J9" i="7"/>
  <c r="S14" i="7"/>
  <c r="S13" i="7"/>
  <c r="S12" i="7"/>
  <c r="S11" i="7"/>
  <c r="S10" i="7"/>
  <c r="S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2" i="10" l="1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6" authorId="1" shapeId="0" xr:uid="{2EA7384D-7E94-4B43-AE0D-0CC3BB92F6D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7" authorId="2" shapeId="0" xr:uid="{92DBCB43-3C2B-4D53-B692-D1986EBCFC3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5" authorId="3" shapeId="0" xr:uid="{08F52E94-1D7C-4271-89A1-E0442DC3687F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6" authorId="4" shapeId="0" xr:uid="{FAEDAC3F-87FE-4A9F-9107-FECE98B74EF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7" authorId="5" shapeId="0" xr:uid="{D1920CA1-72BA-4019-97E7-6AB3FE65E457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1" authorId="6" shapeId="0" xr:uid="{EA53727C-B4FA-4C8E-A99F-872F1E7A362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2" authorId="7" shapeId="0" xr:uid="{D618F42C-C0D7-4E59-B891-DE809BF21060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3" authorId="8" shapeId="0" xr:uid="{5A33FFF3-1F8B-417B-8A61-A79ED68BEF1B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<sst xmlns="http://schemas.openxmlformats.org/spreadsheetml/2006/main" count="16154" uniqueCount="1651">
  <si>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</si>
  <si>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</si>
  <si>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</si>
  <si>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</si>
  <si>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</si>
  <si>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</si>
  <si>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</si>
  <si>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</si>
  <si>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</si>
  <si>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</si>
  <si>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</si>
  <si>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</si>
  <si>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</si>
  <si>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</si>
  <si>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</si>
  <si>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</si>
  <si>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</si>
  <si>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</si>
  <si>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</si>
  <si>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</si>
  <si>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</si>
  <si>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</si>
  <si>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</si>
  <si>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</si>
  <si>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</si>
  <si>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</si>
  <si>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</si>
  <si>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</si>
  <si>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</si>
  <si>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</si>
  <si>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</si>
  <si>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</si>
  <si>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</si>
  <si>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</si>
  <si>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</si>
  <si>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UA:B19C20SkidP7:HD-TCV-01:ValveOpening-Mon</t>
  </si>
  <si>
    <t>Temperature Indicating Cooler Valve 02 Opening Percentage Ref</t>
  </si>
  <si>
    <t>TCV422.Reference_Value</t>
  </si>
  <si>
    <t>UA:B19C20SkidP7:HD-TCV-02:ValveOpening-Mon</t>
  </si>
  <si>
    <t>Temperature Indicating Cooler pv Mon</t>
  </si>
  <si>
    <t>TIC</t>
  </si>
  <si>
    <t>Tempeture</t>
  </si>
  <si>
    <t>TIC421.PV</t>
  </si>
  <si>
    <t>Leitura</t>
  </si>
  <si>
    <t>C</t>
  </si>
  <si>
    <t>UA:B19C20SkidP7:HD-TIC-01:Temperature-Mon</t>
  </si>
  <si>
    <t>Temperature Indicating Cooler kd Sp</t>
  </si>
  <si>
    <t>LoopPIDKd</t>
  </si>
  <si>
    <t>SP</t>
  </si>
  <si>
    <t>TIC421.KD</t>
  </si>
  <si>
    <t>leitura/escrita</t>
  </si>
  <si>
    <t>Output</t>
  </si>
  <si>
    <t>UA:B19C20SkidP7:HD-TIC-01:Kd-RB</t>
  </si>
  <si>
    <t>Temperature Indicating Cooler ki Sp</t>
  </si>
  <si>
    <t>LoopPIDKi</t>
  </si>
  <si>
    <t>TIC421.KI</t>
  </si>
  <si>
    <t>UA:B19C20SkidP7:HD-TIC-01:Ki-RB</t>
  </si>
  <si>
    <t>Temperature Indicating Cooler kp Sp</t>
  </si>
  <si>
    <t>LoopPIDKp</t>
  </si>
  <si>
    <t>TIC421.KP</t>
  </si>
  <si>
    <t>UA:B19C20SkidP7:HD-TIC-01:Kp-RB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</si>
  <si>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</si>
  <si>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</si>
  <si>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</si>
  <si>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</si>
  <si>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</si>
  <si>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</si>
  <si>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</si>
  <si>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</si>
  <si>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</si>
  <si>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</si>
  <si>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</si>
  <si>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UA:B19C20SkidP7:HD-RE-01:TemperatureRef-Mon</t>
  </si>
  <si>
    <t>Temperature Indicating Heater Resistance 02 Power Percentage Mon</t>
  </si>
  <si>
    <t>RE422_Ref.Reference_Value</t>
  </si>
  <si>
    <t>UA:B19C20SkidP7:HD-RE-02:TemperatureRef-Mon</t>
  </si>
  <si>
    <t>Temperature Indicating Heater pv Mon</t>
  </si>
  <si>
    <t>Temperature</t>
  </si>
  <si>
    <t>TIC422.PV</t>
  </si>
  <si>
    <t>UA:B19C20SkidP7:HD-TIC-02:Temperature-Mon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</si>
  <si>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</si>
  <si>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</si>
  <si>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</si>
  <si>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</si>
  <si>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</si>
  <si>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</si>
  <si>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</si>
  <si>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UA:B19C20SkidP7:HD-TIC-02:Kd-RB</t>
  </si>
  <si>
    <t>Temperature Indicating Heater ki Sp</t>
  </si>
  <si>
    <t>TIC422.KI</t>
  </si>
  <si>
    <t>UA:B19C20SkidP7:HD-TIC-02:Ki-RB</t>
  </si>
  <si>
    <t>Temperature Indicating Heater kp Sp</t>
  </si>
  <si>
    <t>TIC422.KP</t>
  </si>
  <si>
    <t>UA:B19C20SkidP7:HD-TIC-02:Kp-RB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</si>
  <si>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</si>
  <si>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</si>
  <si>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</si>
  <si>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</si>
  <si>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</si>
  <si>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</si>
  <si>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</si>
  <si>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</si>
  <si>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</si>
  <si>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</si>
  <si>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</si>
  <si>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UA:B19C20SkidP7:HD-BC-01:Pressure-Mon</t>
  </si>
  <si>
    <t>Pressure Indicating Pump ki Rb</t>
  </si>
  <si>
    <t>RB</t>
  </si>
  <si>
    <t>PIC421.KD</t>
  </si>
  <si>
    <t>UA:B19C20SkidP7:HD-PIC-01:Kd-RB</t>
  </si>
  <si>
    <t>Pressure Indicating Pump kd Rb</t>
  </si>
  <si>
    <t>PIC421.KI</t>
  </si>
  <si>
    <t>UA:B19C20SkidP7:HD-PIC-01:Ki-RB</t>
  </si>
  <si>
    <t>Pressure Indicating Pump kp Rb</t>
  </si>
  <si>
    <t>PIC421.KP</t>
  </si>
  <si>
    <t>UA:B19C20SkidP7:HD-PIC-01:Kp-RB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</si>
  <si>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</si>
  <si>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</si>
  <si>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</si>
  <si>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</si>
  <si>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</si>
  <si>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</si>
  <si>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</si>
  <si>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</si>
  <si>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UA:B19C20SkidP7:HD-FT-01:Flow-Mon</t>
  </si>
  <si>
    <t>Water Flow Transmitter 422</t>
  </si>
  <si>
    <t>FT422.Scaled_Value</t>
  </si>
  <si>
    <t>UA:B19C20SkidP7:HD-FT-02:Flow-Mon</t>
  </si>
  <si>
    <t>Water Flow Transmitter 423</t>
  </si>
  <si>
    <t>FT423.Scaled_Value</t>
  </si>
  <si>
    <t>UA:B19C20SkidP7:HD-FT-03:Flow-Mon</t>
  </si>
  <si>
    <t>Water Pressure Transmitter 421</t>
  </si>
  <si>
    <t>PT</t>
  </si>
  <si>
    <t>PT421.Scaled_Value</t>
  </si>
  <si>
    <t>UA:B19C20SkidP7:HD-PT-01:Pressure-Mon</t>
  </si>
  <si>
    <t>Water Pressure Transmitter 422</t>
  </si>
  <si>
    <t>PT422.Scaled_Value</t>
  </si>
  <si>
    <t>UA:B19C20SkidP7:HD-PT-02:Pressure-Mon</t>
  </si>
  <si>
    <t>Water Pressure Transmitter 423</t>
  </si>
  <si>
    <t>PT423.Scaled_Value</t>
  </si>
  <si>
    <t>UA:B19C20SkidP7:HD-PT-03:Pressure-Mon</t>
  </si>
  <si>
    <t>Water Pressure Transmitter 424</t>
  </si>
  <si>
    <t>PT424.Scaled_Value</t>
  </si>
  <si>
    <t>UA:B19C20SkidP7:HD-PT-04:Pressure-Mon</t>
  </si>
  <si>
    <t>Water Temperature Transmitter EXT</t>
  </si>
  <si>
    <t>TT</t>
  </si>
  <si>
    <t>EXT</t>
  </si>
  <si>
    <t>TT_EXT.Scaled_Value</t>
  </si>
  <si>
    <t>UA:B19C20SkidP7:HD-TT-EXT:Temperature-Mon</t>
  </si>
  <si>
    <t>Water Temperature Transmitter 421</t>
  </si>
  <si>
    <t>TT421.Scaled_Value</t>
  </si>
  <si>
    <t>UA:B19C20SkidP7:HD-TT-01:Temperature-Mon</t>
  </si>
  <si>
    <t>Water Temperature Transmitter 422</t>
  </si>
  <si>
    <t>TT422.Scaled_Value</t>
  </si>
  <si>
    <t>UA:B19C20SkidP7:HD-TT-02:Temperature-Mon</t>
  </si>
  <si>
    <t>Water Temperature Transmitter 423</t>
  </si>
  <si>
    <t>TT423.Scaled_Value</t>
  </si>
  <si>
    <t>UA:B19C20SkidP7:HD-TT-03:Temperature-Mon</t>
  </si>
  <si>
    <t>Water Temperature Transmitter 424</t>
  </si>
  <si>
    <t>TT424.Scaled_Value</t>
  </si>
  <si>
    <t>UA:B19C20SkidP7:HD-TT-04:Temperature-Mon</t>
  </si>
  <si>
    <t>Water Temperature Transmitter 425</t>
  </si>
  <si>
    <t>TT425.Scaled_Value</t>
  </si>
  <si>
    <t>UA:B19C20SkidP7:HD-TT-05:Temperature-Mon</t>
  </si>
  <si>
    <t>Water Temperature Transmitter 426</t>
  </si>
  <si>
    <t>TT426.Scaled_Value</t>
  </si>
  <si>
    <t>UA:B19C20SkidP7:HD-TT-06:Temperature-Mon</t>
  </si>
  <si>
    <t>Dtype</t>
  </si>
  <si>
    <t>Inout</t>
  </si>
  <si>
    <t>Cmd Duration</t>
  </si>
  <si>
    <t>HIGH</t>
  </si>
  <si>
    <t>HIHI</t>
  </si>
  <si>
    <t>LOW</t>
  </si>
  <si>
    <t>LOLO</t>
  </si>
  <si>
    <t>AC da Torre 03 do Anel Status</t>
  </si>
  <si>
    <t>RA</t>
  </si>
  <si>
    <t>ToSIA03</t>
  </si>
  <si>
    <t>RF</t>
  </si>
  <si>
    <t>ACPanel</t>
  </si>
  <si>
    <t>PwrACOp</t>
  </si>
  <si>
    <t>bool</t>
  </si>
  <si>
    <t>read</t>
  </si>
  <si>
    <t>Memorias[3].2</t>
  </si>
  <si>
    <t>Digital</t>
  </si>
  <si>
    <t>AC das Fontes TDK Torre 03 Off</t>
  </si>
  <si>
    <t>PwrACDsbl</t>
  </si>
  <si>
    <t>Cmd</t>
  </si>
  <si>
    <t>write</t>
  </si>
  <si>
    <t>ToSIA_03_Pwr_ACDSBL</t>
  </si>
  <si>
    <t>Control</t>
  </si>
  <si>
    <t>AC das Fontes TDK Torre 03 On</t>
  </si>
  <si>
    <t>PwrACEnbl</t>
  </si>
  <si>
    <t>ToSIA_03_Pwr_ACENBL</t>
  </si>
  <si>
    <t>AC das Fontes TDK Torre 03 Status</t>
  </si>
  <si>
    <t>PwrAC</t>
  </si>
  <si>
    <t>Memorias[2].24</t>
  </si>
  <si>
    <t>Falta de Fase do Painel Torre 03 do Anel</t>
  </si>
  <si>
    <t>PhsFlt</t>
  </si>
  <si>
    <t>Memorias[0].3</t>
  </si>
  <si>
    <t>Interlock externo do Painel Torre 03</t>
  </si>
  <si>
    <t>Intlk</t>
  </si>
  <si>
    <t>Memorias[0].2</t>
  </si>
  <si>
    <t>PT-100 da Barra Dissipadora 01A</t>
  </si>
  <si>
    <t>HeatSink</t>
  </si>
  <si>
    <t>H01A</t>
  </si>
  <si>
    <t>T</t>
  </si>
  <si>
    <t>float</t>
  </si>
  <si>
    <t>pv - 5</t>
  </si>
  <si>
    <t>pv - 1</t>
  </si>
  <si>
    <t>pv + 5</t>
  </si>
  <si>
    <t>pv + 1</t>
  </si>
  <si>
    <t>AES_03_Controll_Panel:1:I.Ch00.Data</t>
  </si>
  <si>
    <t>Real[0]</t>
  </si>
  <si>
    <t>Real[1]</t>
  </si>
  <si>
    <t>PT-100 da Barra Dissipadora 01B</t>
  </si>
  <si>
    <t>H01B</t>
  </si>
  <si>
    <t>AES_03_Controll_Panel:1:I.Ch01.Data</t>
  </si>
  <si>
    <t>PT-100 da Barra Dissipadora 02A</t>
  </si>
  <si>
    <t>H02A</t>
  </si>
  <si>
    <t>AES_03_Controll_Panel:1:I.Ch02.Data</t>
  </si>
  <si>
    <t>PT-100 da Barra Dissipadora 02B</t>
  </si>
  <si>
    <t>H02B</t>
  </si>
  <si>
    <t>AES_03_Controll_Panel:1:I.Ch03.Data</t>
  </si>
  <si>
    <t>PT-100 da Barra Dissipadora 03A</t>
  </si>
  <si>
    <t>H03A</t>
  </si>
  <si>
    <t>PT100_B_03A_T03</t>
  </si>
  <si>
    <t>PT-100 da Barra Dissipadora 03B</t>
  </si>
  <si>
    <t>H03B</t>
  </si>
  <si>
    <t>AES_03_Controll_Panel:2:I.Ch01.Data</t>
  </si>
  <si>
    <t>PT-100 da Barra Dissipadora 04A</t>
  </si>
  <si>
    <t>H04A</t>
  </si>
  <si>
    <t>AES_03_Controll_Panel:2:I.Ch02.Data</t>
  </si>
  <si>
    <t>PT-100 da Barra Dissipadora 04B</t>
  </si>
  <si>
    <t>H04B</t>
  </si>
  <si>
    <t>AES_03_Controll_Panel:2:I.Ch03.Data</t>
  </si>
  <si>
    <t>PT-100 da Barra Dissipadora 05A</t>
  </si>
  <si>
    <t>H05A</t>
  </si>
  <si>
    <t>PT100_B_05A_T03</t>
  </si>
  <si>
    <t>PT-100 da Barra Dissipadora 05B</t>
  </si>
  <si>
    <t>H05B</t>
  </si>
  <si>
    <t>AES_03_Controll_Panel:3:I.Ch01.Data</t>
  </si>
  <si>
    <t>PT-100 da Barra Dissipadora 06A</t>
  </si>
  <si>
    <t>H06A</t>
  </si>
  <si>
    <t>AES_03_Controll_Panel:3:I.Ch02.Data</t>
  </si>
  <si>
    <t>PT-100 da Barra Dissipadora 06B</t>
  </si>
  <si>
    <t>H06B</t>
  </si>
  <si>
    <t>AES_03_Controll_Panel:3:I.Ch03.Data</t>
  </si>
  <si>
    <t>PT-100 da Barra Dissipadora 07A</t>
  </si>
  <si>
    <t>H07A</t>
  </si>
  <si>
    <t>PT100_B_07A_T03</t>
  </si>
  <si>
    <t>PT-100 da Barra Dissipadora 07B</t>
  </si>
  <si>
    <t>H07B</t>
  </si>
  <si>
    <t>AES_03_Controll_Panel:4:I.Ch01.Data</t>
  </si>
  <si>
    <t>PT-100 da Barra Dissipadora 08A</t>
  </si>
  <si>
    <t>H08A</t>
  </si>
  <si>
    <t>AES_03_Controll_Panel:4:I.Ch02.Data</t>
  </si>
  <si>
    <t>PT-100 da Barra Dissipadora 08B</t>
  </si>
  <si>
    <t>H08B</t>
  </si>
  <si>
    <t>AES_03_Controll_Panel:4:I.Ch03.Data</t>
  </si>
  <si>
    <t>Temperatura abaixo do set da Barra Dissipadora 01A</t>
  </si>
  <si>
    <t>TDown</t>
  </si>
  <si>
    <t>Memorias[1].4</t>
  </si>
  <si>
    <t>Temperatura abaixo do set da Barra Dissipadora 01B</t>
  </si>
  <si>
    <t>Memorias[1].5</t>
  </si>
  <si>
    <t>Temperatura abaixo do set da Barra Dissipadora 02A</t>
  </si>
  <si>
    <t>Memorias[1].6</t>
  </si>
  <si>
    <t>Temperatura abaixo do set da Barra Dissipadora 02B</t>
  </si>
  <si>
    <t>Memorias[1].7</t>
  </si>
  <si>
    <t>Temperatura abaixo do set da Barra Dissipadora 03A</t>
  </si>
  <si>
    <t>Memorias[1].8</t>
  </si>
  <si>
    <t>Temperatura abaixo do set da Barra Dissipadora 03B</t>
  </si>
  <si>
    <t>Memorias[1].9</t>
  </si>
  <si>
    <t>Temperatura abaixo do set da Barra Dissipadora 04A</t>
  </si>
  <si>
    <t>Memorias[1].10</t>
  </si>
  <si>
    <t>Temperatura abaixo do set da Barra Dissipadora 04B</t>
  </si>
  <si>
    <t>Memorias[1].11</t>
  </si>
  <si>
    <t>Temperatura abaixo do set da Barra Dissipadora 05A</t>
  </si>
  <si>
    <t>Memorias[1].12</t>
  </si>
  <si>
    <t>Temperatura abaixo do set da Barra Dissipadora 05B</t>
  </si>
  <si>
    <t>Memorias[1].13</t>
  </si>
  <si>
    <t>Temperatura abaixo do set da Barra Dissipadora 06A</t>
  </si>
  <si>
    <t>Memorias[1].14</t>
  </si>
  <si>
    <t>Temperatura abaixo do set da Barra Dissipadora 06B</t>
  </si>
  <si>
    <t>Memorias[1].15</t>
  </si>
  <si>
    <t>Temperatura abaixo do set da Barra Dissipadora 07A</t>
  </si>
  <si>
    <t>Memorias[1].16</t>
  </si>
  <si>
    <t>Temperatura abaixo do set da Barra Dissipadora 07B</t>
  </si>
  <si>
    <t>Memorias[1].17</t>
  </si>
  <si>
    <t>Temperatura abaixo do set da Barra Dissipadora 08A</t>
  </si>
  <si>
    <t>Memorias[1].18</t>
  </si>
  <si>
    <t>Temperatura abaixo do set da Barra Dissipadora 08B</t>
  </si>
  <si>
    <t>Memorias[1].19</t>
  </si>
  <si>
    <t>Temperatura acima do set da Barra Dissipadora 01A</t>
  </si>
  <si>
    <t>TUp</t>
  </si>
  <si>
    <t>Memorias[0].20</t>
  </si>
  <si>
    <t>Temperatura acima do set da Barra Dissipadora 01B</t>
  </si>
  <si>
    <t>Memorias[0].21</t>
  </si>
  <si>
    <t>Temperatura acima do set da Barra Dissipadora 02A</t>
  </si>
  <si>
    <t>Memorias[0].22</t>
  </si>
  <si>
    <t>Temperatura acima do set da Barra Dissipadora 02B</t>
  </si>
  <si>
    <t>Memorias[0].23</t>
  </si>
  <si>
    <t>Temperatura acima do set da Barra Dissipadora 03A</t>
  </si>
  <si>
    <t>Memorias[0].24</t>
  </si>
  <si>
    <t>Temperatura acima do set da Barra Dissipadora 03B</t>
  </si>
  <si>
    <t>Memorias[0].25</t>
  </si>
  <si>
    <t>Temperatura acima do set da Barra Dissipadora 04A</t>
  </si>
  <si>
    <t>Memorias[0].26</t>
  </si>
  <si>
    <t>Temperatura acima do set da Barra Dissipadora 04B</t>
  </si>
  <si>
    <t>Memorias[0].27</t>
  </si>
  <si>
    <t>Temperatura acima do set da Barra Dissipadora 05A</t>
  </si>
  <si>
    <t>Memorias[0].28</t>
  </si>
  <si>
    <t>Temperatura acima do set da Barra Dissipadora 05B</t>
  </si>
  <si>
    <t>Memorias[0].29</t>
  </si>
  <si>
    <t>Temperatura acima do set da Barra Dissipadora 06A</t>
  </si>
  <si>
    <t>Memorias[0].30</t>
  </si>
  <si>
    <t>Temperatura acima do set da Barra Dissipadora 06B</t>
  </si>
  <si>
    <t>Memorias[0].31</t>
  </si>
  <si>
    <t>Temperatura acima do set da Barra Dissipadora 07A</t>
  </si>
  <si>
    <t>Memorias[1].0</t>
  </si>
  <si>
    <t>Temperatura acima do set da Barra Dissipadora 07B</t>
  </si>
  <si>
    <t>Memorias[1].1</t>
  </si>
  <si>
    <t>Temperatura acima do set da Barra Dissipadora 08A</t>
  </si>
  <si>
    <t>Memorias[1].2</t>
  </si>
  <si>
    <t>Temperatura acima do set da Barra Dissipadora 08B</t>
  </si>
  <si>
    <t>Memorias[1].3</t>
  </si>
  <si>
    <t>Termostato da Barra Dissipadora 01A</t>
  </si>
  <si>
    <t>Tms</t>
  </si>
  <si>
    <t>Memorias[0].4</t>
  </si>
  <si>
    <t>Termostato da Barra Dissipadora 01B</t>
  </si>
  <si>
    <t>Memorias[0].5</t>
  </si>
  <si>
    <t>Termostato da Barra Dissipadora 02A</t>
  </si>
  <si>
    <t>Memorias[0].6</t>
  </si>
  <si>
    <t>Termostato da Barra Dissipadora 02B</t>
  </si>
  <si>
    <t>Memorias[0].7</t>
  </si>
  <si>
    <t>Termostato da Barra Dissipadora 03A</t>
  </si>
  <si>
    <t>Memorias[0].8</t>
  </si>
  <si>
    <t>Termostato da Barra Dissipadora 03B</t>
  </si>
  <si>
    <t>Memorias[0].9</t>
  </si>
  <si>
    <t>Termostato da Barra Dissipadora 04A</t>
  </si>
  <si>
    <t>Memorias[0].10</t>
  </si>
  <si>
    <t>Termostato da Barra Dissipadora 04B</t>
  </si>
  <si>
    <t>Memorias[0].11</t>
  </si>
  <si>
    <t>Termostato da Barra Dissipadora 05A</t>
  </si>
  <si>
    <t>Memorias[0].12</t>
  </si>
  <si>
    <t>Termostato da Barra Dissipadora 05B</t>
  </si>
  <si>
    <t>Memorias[0].13</t>
  </si>
  <si>
    <t>Termostato da Barra Dissipadora 06A</t>
  </si>
  <si>
    <t>Memorias[0].14</t>
  </si>
  <si>
    <t>Termostato da Barra Dissipadora 06B</t>
  </si>
  <si>
    <t>Memorias[0].15</t>
  </si>
  <si>
    <t>Termostato da Barra Dissipadora 07A</t>
  </si>
  <si>
    <t>Memorias[0].16</t>
  </si>
  <si>
    <t>Termostato da Barra Dissipadora 07B</t>
  </si>
  <si>
    <t>Memorias[0].17</t>
  </si>
  <si>
    <t>Termostato da Barra Dissipadora 08A</t>
  </si>
  <si>
    <t>Memorias[0].18</t>
  </si>
  <si>
    <t>Termostato da Barra Dissipadora 08B</t>
  </si>
  <si>
    <t>Memorias[0].19</t>
  </si>
  <si>
    <t>Interlock Geral SSA 3</t>
  </si>
  <si>
    <t>SSAmpTower</t>
  </si>
  <si>
    <t>Sts</t>
  </si>
  <si>
    <t>Memorias[2].8</t>
  </si>
  <si>
    <t xml:space="preserve">Rotâmetro Torre 03 do Anel </t>
  </si>
  <si>
    <t>HdFlwRt</t>
  </si>
  <si>
    <t>Memorias[1].20</t>
  </si>
  <si>
    <t>48V das Fontes TDK Torre 03 Off</t>
  </si>
  <si>
    <t>TDKSource</t>
  </si>
  <si>
    <t>PwrDCDsbl</t>
  </si>
  <si>
    <t>ToSIA_03_Pwr_DCDSBL</t>
  </si>
  <si>
    <t>48V das Fontes TDK Torre 03 On</t>
  </si>
  <si>
    <t>PwrDCEnbl</t>
  </si>
  <si>
    <t>ToSIA_03_Pwr_DCENBL</t>
  </si>
  <si>
    <t>48V das Fontes TDK Torre 03 Status</t>
  </si>
  <si>
    <t>PwrDC</t>
  </si>
  <si>
    <t>AES_03_Controll_Panel:8:O.Pt05.Data</t>
  </si>
  <si>
    <t>Falha Ac Mini Rack 1 Torre 03</t>
  </si>
  <si>
    <t>R1</t>
  </si>
  <si>
    <t>StsAC</t>
  </si>
  <si>
    <t>Memorias[2].18</t>
  </si>
  <si>
    <t>Falha Ac Mini Rack 2 Torre 03</t>
  </si>
  <si>
    <t>R2</t>
  </si>
  <si>
    <t>Memorias[2].19</t>
  </si>
  <si>
    <t>Falha Ac Mini Rack 3 Torre 3</t>
  </si>
  <si>
    <t>R3</t>
  </si>
  <si>
    <t>Memorias[2].20</t>
  </si>
  <si>
    <t>Falha Ac Mini Rack 4 Torre 3</t>
  </si>
  <si>
    <t>R4</t>
  </si>
  <si>
    <t>Memorias[2].21</t>
  </si>
  <si>
    <t>Interlock externo do CLP para Painel Torre 03 (Saída)</t>
  </si>
  <si>
    <t>IntlkACPanel</t>
  </si>
  <si>
    <t>AES_03_Controll_Panel:8:O.Pt04.Data</t>
  </si>
  <si>
    <t>Torre 03 Enbl</t>
  </si>
  <si>
    <t>Enbl</t>
  </si>
  <si>
    <t>ToSIA_03_Enbl</t>
  </si>
  <si>
    <t>Torre 03 Enbl Sts</t>
  </si>
  <si>
    <t>EnblSts</t>
  </si>
  <si>
    <t>ToSIA_03_Enbl_Sts</t>
  </si>
  <si>
    <t xml:space="preserve">Falha Fusível eletrônico </t>
  </si>
  <si>
    <t>CtrlPanel</t>
  </si>
  <si>
    <t>PwrSts</t>
  </si>
  <si>
    <t>Memorias[0].0</t>
  </si>
  <si>
    <t>Falha fonte 24VDC</t>
  </si>
  <si>
    <t>StsPos24V</t>
  </si>
  <si>
    <t>Memorias[0].1</t>
  </si>
  <si>
    <t>Medida Potencia incidente de entrada, leitura raw</t>
  </si>
  <si>
    <t>HwPwrFwdIn</t>
  </si>
  <si>
    <t>V</t>
  </si>
  <si>
    <t>pv + 0.009</t>
  </si>
  <si>
    <t>pv + 0.003</t>
  </si>
  <si>
    <t>AES_03_Controll_Panel:5:I.Ch00.Data</t>
  </si>
  <si>
    <t>Real[4]</t>
  </si>
  <si>
    <t>Medida Potencia Refletida de entrada, leitura raw</t>
  </si>
  <si>
    <t>HwPwrRevIn</t>
  </si>
  <si>
    <t>AES_03_Controll_Panel:5:I.Ch01.Data</t>
  </si>
  <si>
    <t>Real[5]</t>
  </si>
  <si>
    <t>Medida Potencia incidente de saída, leitura raw</t>
  </si>
  <si>
    <t>HwPwrFwdOut</t>
  </si>
  <si>
    <t>AES_03_Controll_Panel:5:I.Ch02.Data</t>
  </si>
  <si>
    <t>Real[6]</t>
  </si>
  <si>
    <t>Medida Potencia refletida de saída, leitura raw</t>
  </si>
  <si>
    <t>HwPwrRevOut</t>
  </si>
  <si>
    <t>AES_03_Controll_Panel:5:I.Ch03.Data</t>
  </si>
  <si>
    <t>Real[7]</t>
  </si>
  <si>
    <t>Falha Pot Incidente de entrada</t>
  </si>
  <si>
    <t>PwrFwdInSts</t>
  </si>
  <si>
    <t>Falha_Pot_RF.0</t>
  </si>
  <si>
    <t>Falha Pot Refletida de entrada</t>
  </si>
  <si>
    <t>PwrRevInSts</t>
  </si>
  <si>
    <t>Falha_Pot_RF.1</t>
  </si>
  <si>
    <t>Falha Pot Incidente de Saída</t>
  </si>
  <si>
    <t>PwrFwdOutSts</t>
  </si>
  <si>
    <t>Falha_Pot_RF.2</t>
  </si>
  <si>
    <t>Falha Pot Refletida de Saída</t>
  </si>
  <si>
    <t>PwrRevOutSts</t>
  </si>
  <si>
    <t>Falha_Pot_RF.3</t>
  </si>
  <si>
    <t>Falha Pot RF torre 03</t>
  </si>
  <si>
    <t>RFPwrSts</t>
  </si>
  <si>
    <t>Falha_Pot_RF.4</t>
  </si>
  <si>
    <t>Hablita coaxial switch torre 03</t>
  </si>
  <si>
    <t>PINSwEnbl</t>
  </si>
  <si>
    <t>ToSIA_03_PINSwENBL</t>
  </si>
  <si>
    <t>Desabilita coaxial switch torre 03</t>
  </si>
  <si>
    <t>PINSwDsbl</t>
  </si>
  <si>
    <t>ToSIA_03_PINSwDSBL</t>
  </si>
  <si>
    <t>Status coaxial switch torre 03</t>
  </si>
  <si>
    <t>PINSwSts</t>
  </si>
  <si>
    <t>AES_03_Controll_Panel:8:O.Pt06.Data</t>
  </si>
  <si>
    <t>Horímetro Torre 03</t>
  </si>
  <si>
    <t>RunHour</t>
  </si>
  <si>
    <t>h</t>
  </si>
  <si>
    <t>Horimetro[2]</t>
  </si>
  <si>
    <t>Falha Rotâmetro Carga 80kw</t>
  </si>
  <si>
    <t>WaterLoad</t>
  </si>
  <si>
    <t>Memorias[3].24</t>
  </si>
  <si>
    <t>Coeficientes de conv Potencia incidente de entrada</t>
  </si>
  <si>
    <t>Hw2PwrFwdInCoeff</t>
  </si>
  <si>
    <t>Cte</t>
  </si>
  <si>
    <t>array</t>
  </si>
  <si>
    <t>Coeficientes de conv Potencia refletida de entrada</t>
  </si>
  <si>
    <t>Hw2PwrRevInCoeff</t>
  </si>
  <si>
    <t>Coeficientes de conv Potencia incidente de saída</t>
  </si>
  <si>
    <t>Hw2PwrFwdOutCoeff</t>
  </si>
  <si>
    <t>Coeficientes de conv Potencia refletida de saída</t>
  </si>
  <si>
    <t>Hw2PwrRevOutCoeff</t>
  </si>
  <si>
    <t>Medida Potencia incidente de entrada</t>
  </si>
  <si>
    <t>PwrFwdIn</t>
  </si>
  <si>
    <t>dBm</t>
  </si>
  <si>
    <t>Medida Potencia Refletida de entrada</t>
  </si>
  <si>
    <t>PwrRevIn</t>
  </si>
  <si>
    <t>Medida Potencia incidente de saída</t>
  </si>
  <si>
    <t>PwrFwdOut</t>
  </si>
  <si>
    <t>Medida Potencia refletida de saída</t>
  </si>
  <si>
    <t>PwrRevOut</t>
  </si>
  <si>
    <t>Dummi_LIGA_AC_Remoto</t>
  </si>
  <si>
    <t>Dummi_DESL_AC_Remoto</t>
  </si>
  <si>
    <t>Dummi_LIGA_DC_Remoto</t>
  </si>
  <si>
    <t>Dummi_DESL_DC_Remoto</t>
  </si>
  <si>
    <t>Dummi_LIGA_Pre_Amp_Remoto</t>
  </si>
  <si>
    <t>Dummi_DESL_Pre_Amp_Remoto</t>
  </si>
  <si>
    <t>Unit</t>
  </si>
  <si>
    <t>Resolution</t>
  </si>
  <si>
    <t>Data Type2</t>
  </si>
  <si>
    <t>Register
(Dec)</t>
  </si>
  <si>
    <t>Length</t>
  </si>
  <si>
    <t>Corrente Neutro</t>
  </si>
  <si>
    <t>CurrentN</t>
  </si>
  <si>
    <t>A</t>
  </si>
  <si>
    <t>Unsigned</t>
  </si>
  <si>
    <t xml:space="preserve">Frequencia </t>
  </si>
  <si>
    <t>Freq</t>
  </si>
  <si>
    <t>Hz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</si>
  <si>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</si>
  <si>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</si>
  <si>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</si>
  <si>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</si>
  <si>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</si>
  <si>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</si>
  <si>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</si>
  <si>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</si>
  <si>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</si>
  <si>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</si>
  <si>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</si>
  <si>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</si>
  <si>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</si>
  <si>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</si>
  <si>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</si>
  <si>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</si>
  <si>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</si>
  <si>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</si>
  <si>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 xml:space="preserve">Fator de potência </t>
  </si>
  <si>
    <t>PwrFactor</t>
  </si>
  <si>
    <t>Signed</t>
  </si>
  <si>
    <t>Potencia P</t>
  </si>
  <si>
    <t>PwrP</t>
  </si>
  <si>
    <t>W</t>
  </si>
  <si>
    <t>Potência Q</t>
  </si>
  <si>
    <t>PwrQ</t>
  </si>
  <si>
    <t>VAR</t>
  </si>
  <si>
    <t>Potência S</t>
  </si>
  <si>
    <t>PwrS</t>
  </si>
  <si>
    <t>VA</t>
  </si>
  <si>
    <t>THD 1</t>
  </si>
  <si>
    <t>THD1</t>
  </si>
  <si>
    <t>THD 2</t>
  </si>
  <si>
    <t>THD2</t>
  </si>
  <si>
    <t>THD 3</t>
  </si>
  <si>
    <t>THD3</t>
  </si>
  <si>
    <t>AC da Torre 04 do Anel Status</t>
  </si>
  <si>
    <t>ToSIA04</t>
  </si>
  <si>
    <t>Memorias[7].2</t>
  </si>
  <si>
    <t>AC das Fontes TDK Torre 04 Off</t>
  </si>
  <si>
    <t>Memorias[7].0</t>
  </si>
  <si>
    <t>AC das Fontes TDK Torre 04 On</t>
  </si>
  <si>
    <t>Memorias[6].28</t>
  </si>
  <si>
    <t>AC das Fontes TDK Torre 04 Status</t>
  </si>
  <si>
    <t>Memorias[6].24</t>
  </si>
  <si>
    <t>Falta de Fase do Painel Torre 04 do Anel</t>
  </si>
  <si>
    <t>Memorias[4].3</t>
  </si>
  <si>
    <t>Interlock externo do Painel Torre 04</t>
  </si>
  <si>
    <t>Memorias[4].2</t>
  </si>
  <si>
    <t>PT100_B_01A_T04</t>
  </si>
  <si>
    <t>AES_04_Controll_Panel:1:I.Ch01.Data</t>
  </si>
  <si>
    <t>AES_04_Controll_Panel:1:I.Ch02.Data</t>
  </si>
  <si>
    <t>AES_04_Controll_Panel:1:I.Ch03.Data</t>
  </si>
  <si>
    <t>AES_04_Controll_Panel:2:I.Ch00.Data</t>
  </si>
  <si>
    <t>AES_04_Controll_Panel:2:I.Ch01.Data</t>
  </si>
  <si>
    <t>AES_04_Controll_Panel:2:I.Ch02.Data</t>
  </si>
  <si>
    <t>AES_04_Controll_Panel:2:I.Ch03.Data</t>
  </si>
  <si>
    <t>AES_04_Controll_Panel:3:I.Ch00.Data</t>
  </si>
  <si>
    <t>AES_04_Controll_Panel:3:I.Ch01.Data</t>
  </si>
  <si>
    <t>AES_04_Controll_Panel:3:I.Ch02.Data</t>
  </si>
  <si>
    <t>AES_04_Controll_Panel:3:I.Ch03.Data</t>
  </si>
  <si>
    <t>PT100_B_07A_T04</t>
  </si>
  <si>
    <t>AES_04_Controll_Panel:4:I.Ch01.Data</t>
  </si>
  <si>
    <t>AES_04_Controll_Panel:4:I.Ch02.Data</t>
  </si>
  <si>
    <t>AES_04_Controll_Panel:4:I.Ch03.Data</t>
  </si>
  <si>
    <t>Memorias[5].7</t>
  </si>
  <si>
    <t>Memorias[5].8</t>
  </si>
  <si>
    <t>Memorias[5].9</t>
  </si>
  <si>
    <t>Memorias[5].10</t>
  </si>
  <si>
    <t>Memorias[5].11</t>
  </si>
  <si>
    <t>Memorias[5].12</t>
  </si>
  <si>
    <t>Memorias[5].13</t>
  </si>
  <si>
    <t>Memorias[5].14</t>
  </si>
  <si>
    <t>Memorias[5].15</t>
  </si>
  <si>
    <t>Memorias[5].16</t>
  </si>
  <si>
    <t>Memorias[5].17</t>
  </si>
  <si>
    <t>Memorias[5].18</t>
  </si>
  <si>
    <t>Memorias[5].19</t>
  </si>
  <si>
    <t>Memorias[5].20</t>
  </si>
  <si>
    <t>Memorias[5].21</t>
  </si>
  <si>
    <t>Memorias[5].22</t>
  </si>
  <si>
    <t>Memorias[4].23</t>
  </si>
  <si>
    <t>Memorias[4].24</t>
  </si>
  <si>
    <t>Memorias[4].25</t>
  </si>
  <si>
    <t>Memorias[4].26</t>
  </si>
  <si>
    <t>Memorias[4].27</t>
  </si>
  <si>
    <t>Memorias[4].28</t>
  </si>
  <si>
    <t>Memorias[4].29</t>
  </si>
  <si>
    <t>Memorias[4].30</t>
  </si>
  <si>
    <t>Memorias[4].31</t>
  </si>
  <si>
    <t>Memorias[5].0</t>
  </si>
  <si>
    <t>Memorias[5].1</t>
  </si>
  <si>
    <t>Memorias[5].2</t>
  </si>
  <si>
    <t>Memorias[5].3</t>
  </si>
  <si>
    <t>Memorias[5].4</t>
  </si>
  <si>
    <t>Memorias[5].5</t>
  </si>
  <si>
    <t>Memorias[5].6</t>
  </si>
  <si>
    <t>Memorias[4].6</t>
  </si>
  <si>
    <t>Memorias[4].7</t>
  </si>
  <si>
    <t>Memorias[4].8</t>
  </si>
  <si>
    <t>Memorias[4].9</t>
  </si>
  <si>
    <t>Memorias[4].10</t>
  </si>
  <si>
    <t>Memorias[4].11</t>
  </si>
  <si>
    <t>Memorias[4].12</t>
  </si>
  <si>
    <t>Memorias[4].13</t>
  </si>
  <si>
    <t>Memorias[4].14</t>
  </si>
  <si>
    <t>Memorias[4].15</t>
  </si>
  <si>
    <t>Memorias[4].16</t>
  </si>
  <si>
    <t>Memorias[4].17</t>
  </si>
  <si>
    <t>Memorias[4].18</t>
  </si>
  <si>
    <t>Memorias[4].19</t>
  </si>
  <si>
    <t>Memorias[4].20</t>
  </si>
  <si>
    <t>Memorias[4].21</t>
  </si>
  <si>
    <t>Interlock Geral SSA 4</t>
  </si>
  <si>
    <t>Memorias[6].8</t>
  </si>
  <si>
    <t xml:space="preserve">Rotâmetro Torre 04 do Anel </t>
  </si>
  <si>
    <t>Memorias[4].4</t>
  </si>
  <si>
    <t>48V das Fontes TDK Torre 04 Off</t>
  </si>
  <si>
    <t>48V das Fontes TDK Torre 04 On</t>
  </si>
  <si>
    <t>Memorias[6].25</t>
  </si>
  <si>
    <t>48V das Fontes TDK Torre 04 Status</t>
  </si>
  <si>
    <t>AES_04_Controll_Panel:8:O.Pt05.Data</t>
  </si>
  <si>
    <t>Falha Ac Mini Rack 1 Torre 04</t>
  </si>
  <si>
    <t>Memorias[6].18</t>
  </si>
  <si>
    <t>Falha Ac Mini Rack 2 Torre 04</t>
  </si>
  <si>
    <t>Memorias[6].19</t>
  </si>
  <si>
    <t>Falha Ac Mini Rack 3 Torre 4</t>
  </si>
  <si>
    <t>Memorias[6].20</t>
  </si>
  <si>
    <t>Falha Ac Mini Rack 4 Torre 4</t>
  </si>
  <si>
    <t>Memorias[6].21</t>
  </si>
  <si>
    <t>Interlock externo do CLP para Painel Torre 04 (Saída)</t>
  </si>
  <si>
    <t>AES_04_Controll_Panel:8:O.Pt04.Data</t>
  </si>
  <si>
    <t>Torre 04 Enbl</t>
  </si>
  <si>
    <t>Sel</t>
  </si>
  <si>
    <t>ToSIA_04_Enbl</t>
  </si>
  <si>
    <t>Torre 04 Enbl Sts</t>
  </si>
  <si>
    <t>ToSIA_04_Enbl_Sts</t>
  </si>
  <si>
    <t>Memorias[4].0</t>
  </si>
  <si>
    <t>Memorias[4].1</t>
  </si>
  <si>
    <t>AES_04_Controll_Panel:5:I.Ch00.Data</t>
  </si>
  <si>
    <t>AES_04_Controll_Panel:5:I.Ch01.Data</t>
  </si>
  <si>
    <t>AES_04_Controll_Panel:5:I.Ch02.Data</t>
  </si>
  <si>
    <t>AES_04_Controll_Panel:5:I.Ch03.Data</t>
  </si>
  <si>
    <t>Falha_Pot_RF.8</t>
  </si>
  <si>
    <t>Falha_Pot_RF.9</t>
  </si>
  <si>
    <t>Falha_Pot_RF.10</t>
  </si>
  <si>
    <t>Falha_Pot_RF.11</t>
  </si>
  <si>
    <t>Falha Pot RF Torre 04</t>
  </si>
  <si>
    <t>Falha_Pot_RF.12</t>
  </si>
  <si>
    <t>Hablita coaxial switch Torre 04</t>
  </si>
  <si>
    <t>Memorias[7].16</t>
  </si>
  <si>
    <t>Desabilita coaxial switch Torre 04</t>
  </si>
  <si>
    <t>Memorias[7].18</t>
  </si>
  <si>
    <t>Status coaxial switch Torre 04</t>
  </si>
  <si>
    <t>AES_04_Controll_Panel:8:O.Pt06.Data</t>
  </si>
  <si>
    <t>Horímetro Torre 04</t>
  </si>
  <si>
    <t>Horimetro[3]</t>
  </si>
  <si>
    <t>Memorias[4].5</t>
  </si>
  <si>
    <t>Dummi para ligar ac remoto</t>
  </si>
  <si>
    <t>Dummi para desligar ac remoto</t>
  </si>
  <si>
    <t>Dummi para ligar Dc remoto</t>
  </si>
  <si>
    <t>Dummi para desligar Dc remoto</t>
  </si>
  <si>
    <t>Dummi para ligar Pré remoto</t>
  </si>
  <si>
    <t>Dummi para desligar Pré remoto</t>
  </si>
  <si>
    <t>PV Conversion</t>
  </si>
  <si>
    <t>Upper Limit Conversion</t>
  </si>
  <si>
    <t>Lower Limit Conversion</t>
  </si>
  <si>
    <t>pv</t>
  </si>
  <si>
    <t>Memorias[19].18</t>
  </si>
  <si>
    <t>Memorias[19].19</t>
  </si>
  <si>
    <t>0*pv^4 + 0*pv^3 + 0*pv^2 + 1*pv + 0</t>
  </si>
  <si>
    <t>-</t>
  </si>
  <si>
    <t>AC da Torre 02 do Anel Status</t>
  </si>
  <si>
    <t>ToSIA02</t>
  </si>
  <si>
    <t>.1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</si>
  <si>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</si>
  <si>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</si>
  <si>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</si>
  <si>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</si>
  <si>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</si>
  <si>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</si>
  <si>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</si>
  <si>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.5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</si>
  <si>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</si>
  <si>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</si>
  <si>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</si>
  <si>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</si>
  <si>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</si>
  <si>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</si>
  <si>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</si>
  <si>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</si>
  <si>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</si>
  <si>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</si>
  <si>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</si>
  <si>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</si>
  <si>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</si>
  <si>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</si>
  <si>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</si>
  <si>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</si>
  <si>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</si>
  <si>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</si>
  <si>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</si>
  <si>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</si>
  <si>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</si>
  <si>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</si>
  <si>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</si>
  <si>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</si>
  <si>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</si>
  <si>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</si>
  <si>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</si>
  <si>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</si>
  <si>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</si>
  <si>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</si>
  <si>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</si>
  <si>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</si>
  <si>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</si>
  <si>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</si>
  <si>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</si>
  <si>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</si>
  <si>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</si>
  <si>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</si>
  <si>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</si>
  <si>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</si>
  <si>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</si>
  <si>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</si>
  <si>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</si>
  <si>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</si>
  <si>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</si>
  <si>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</si>
  <si>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</si>
  <si>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</si>
  <si>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</si>
  <si>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</si>
  <si>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</si>
  <si>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</si>
  <si>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</si>
  <si>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</si>
  <si>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</si>
  <si>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</si>
  <si>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</si>
  <si>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</si>
  <si>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</si>
  <si>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</si>
  <si>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</si>
  <si>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</si>
  <si>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</si>
  <si>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</si>
  <si>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</si>
  <si>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</si>
  <si>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</si>
  <si>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</si>
  <si>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</si>
  <si>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</si>
  <si>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</si>
  <si>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</si>
  <si>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</si>
  <si>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</si>
  <si>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</si>
  <si>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</si>
  <si>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</si>
  <si>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</si>
  <si>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</si>
  <si>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</si>
  <si>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</si>
  <si>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</si>
  <si>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</si>
  <si>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</si>
  <si>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</si>
  <si>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</si>
  <si>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</si>
  <si>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</si>
  <si>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</si>
  <si>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</si>
  <si>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</si>
  <si>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</si>
  <si>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</si>
  <si>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</si>
  <si>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</si>
  <si>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</si>
  <si>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</si>
  <si>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</si>
  <si>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</si>
  <si>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</si>
  <si>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</si>
  <si>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</si>
  <si>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</si>
  <si>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</si>
  <si>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</si>
  <si>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</si>
  <si>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</si>
  <si>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</si>
  <si>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</si>
  <si>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</si>
  <si>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</si>
  <si>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</si>
  <si>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</si>
  <si>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</si>
  <si>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</si>
  <si>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</si>
  <si>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</si>
  <si>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</si>
  <si>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</si>
  <si>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</si>
  <si>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</si>
  <si>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</si>
  <si>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</si>
  <si>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</si>
  <si>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</si>
  <si>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</si>
  <si>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</si>
  <si>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</si>
  <si>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</si>
  <si>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</si>
  <si>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</si>
  <si>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</si>
  <si>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</si>
  <si>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</si>
  <si>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</si>
  <si>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</si>
  <si>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</si>
  <si>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</si>
  <si>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</si>
  <si>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</si>
  <si>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</si>
  <si>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</si>
  <si>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</si>
  <si>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</si>
  <si>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</si>
  <si>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</si>
  <si>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</si>
  <si>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</si>
  <si>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</si>
  <si>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</si>
  <si>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</si>
  <si>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</si>
  <si>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</si>
  <si>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</si>
  <si>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</si>
  <si>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</si>
  <si>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</si>
  <si>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</si>
  <si>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</si>
  <si>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</si>
  <si>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</si>
  <si>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</si>
  <si>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</si>
  <si>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</si>
  <si>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</si>
  <si>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</si>
  <si>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</si>
  <si>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</si>
  <si>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</si>
  <si>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</si>
  <si>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</si>
  <si>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</si>
  <si>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</si>
  <si>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</si>
  <si>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</si>
  <si>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</si>
  <si>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</si>
  <si>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</si>
  <si>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</si>
  <si>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</si>
  <si>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</si>
  <si>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</si>
  <si>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</si>
  <si>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</si>
  <si>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</si>
  <si>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</si>
  <si>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</si>
  <si>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</si>
  <si>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</si>
  <si>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</si>
  <si>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</si>
  <si>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</si>
  <si>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</si>
  <si>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</si>
  <si>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</si>
  <si>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</si>
  <si>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</si>
  <si>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</si>
  <si>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</si>
  <si>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</si>
  <si>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</si>
  <si>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</si>
  <si>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</si>
  <si>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</si>
  <si>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</si>
  <si>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</si>
  <si>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</si>
  <si>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</si>
  <si>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</si>
  <si>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</si>
  <si>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</si>
  <si>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</si>
  <si>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</si>
  <si>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</si>
  <si>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</si>
  <si>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</si>
  <si>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</si>
  <si>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</si>
  <si>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</si>
  <si>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</si>
  <si>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</si>
  <si>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</si>
  <si>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</si>
  <si>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</si>
  <si>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</si>
  <si>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</si>
  <si>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</si>
  <si>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</si>
  <si>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</si>
  <si>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</si>
  <si>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</si>
  <si>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</si>
  <si>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</si>
  <si>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</si>
  <si>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</si>
  <si>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 rack Interlock 02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</si>
  <si>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</si>
  <si>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</si>
  <si>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</si>
  <si>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</si>
  <si>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</si>
  <si>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</si>
  <si>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</si>
  <si>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</si>
  <si>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FaultHard</t>
  </si>
  <si>
    <t>RA_RASIA02_RF_Intlk_FaultHardMon</t>
  </si>
  <si>
    <t> </t>
  </si>
  <si>
    <t>Falha Remota 01</t>
  </si>
  <si>
    <t>IntlkComp</t>
  </si>
  <si>
    <t>Op</t>
  </si>
  <si>
    <t>RA_RASIA02_RF_IntlkComp_1_OpMon</t>
  </si>
  <si>
    <t>Falha Remota 02</t>
  </si>
  <si>
    <t>RA_RASIA02_RF_IntlkComp_2_OpMon</t>
  </si>
  <si>
    <t>Falha Hardware Cartão 01 Controladora</t>
  </si>
  <si>
    <t>IB1601Fault</t>
  </si>
  <si>
    <t>RA_RASIA02_RF_IntlkCtrl_IB1601FaultMon</t>
  </si>
  <si>
    <t>Falha Hardware Cartão 02 Controladora</t>
  </si>
  <si>
    <t>IB1602Fault</t>
  </si>
  <si>
    <t>RA_RASIA02_RF_IntlkCtrl_IB1602FaultMon</t>
  </si>
  <si>
    <t>Falha Hardware Cartão 03 Controladora</t>
  </si>
  <si>
    <t>IY403Fault</t>
  </si>
  <si>
    <t>RA_RASIA02_RF_IntlkCtrl_IY403FaultMon</t>
  </si>
  <si>
    <t>Falha Hardware Cartão 04 Controladora</t>
  </si>
  <si>
    <t>IY404Fault</t>
  </si>
  <si>
    <t>RA_RASIA02_RF_IntlkCtrl_IY404FaultMon</t>
  </si>
  <si>
    <t>Falha Hardware Cartão 05 Controladora</t>
  </si>
  <si>
    <t>IY405Fault</t>
  </si>
  <si>
    <t>RA_RASIA02_RF_IntlkCtrl_IY405FaultMon</t>
  </si>
  <si>
    <t>Falha Hardware Cartão 06 Controladora</t>
  </si>
  <si>
    <t>OB1606Fault</t>
  </si>
  <si>
    <t>RA_RASIA02_RF_IntlkCtrl_OB1606FaultMon</t>
  </si>
  <si>
    <t>Falha Hardware Cartão 5069-IB16 01 Controladora Entrada 01</t>
  </si>
  <si>
    <t>InDig00</t>
  </si>
  <si>
    <t>RA_RASIA02_RF_IntlkCtrl_InDig00Mon</t>
  </si>
  <si>
    <t>Falha Hardware Cartão 5069-IB16 01 Controladora Entrada 02</t>
  </si>
  <si>
    <t>InDig01</t>
  </si>
  <si>
    <t>RA_RASIA02_RF_IntlkCtrl_InDig01Mon</t>
  </si>
  <si>
    <t>Falha Hardware Cartão 5069-IB16 01 Controladora Entrada 03</t>
  </si>
  <si>
    <t>InDig02</t>
  </si>
  <si>
    <t>RA_RASIA02_RF_IntlkCtrl_InDig02Mon</t>
  </si>
  <si>
    <t>Falha Hardware Cartão 5069-IB16 01 Controladora Entrada 04</t>
  </si>
  <si>
    <t>InDig03</t>
  </si>
  <si>
    <t>RA_RASIA02_RF_IntlkCtrl_InDig03Mon</t>
  </si>
  <si>
    <t>Falha Hardware Cartão 5069-IB16 01 Controladora Entrada 05</t>
  </si>
  <si>
    <t>InDig04</t>
  </si>
  <si>
    <t>RA_RASIA02_RF_IntlkCtrl_InDig04Mon</t>
  </si>
  <si>
    <t>Falha Hardware Cartão 5069-IB16 01 Controladora Entrada 06</t>
  </si>
  <si>
    <t>InDig05</t>
  </si>
  <si>
    <t>RA_RASIA02_RF_IntlkCtrl_InDig05Mon</t>
  </si>
  <si>
    <t>Falha Hardware Cartão 5069-IB16 01 Controladora Entrada 07</t>
  </si>
  <si>
    <t>InDig06</t>
  </si>
  <si>
    <t>RA_RASIA02_RF_IntlkCtrl_InDig06Mon</t>
  </si>
  <si>
    <t>Falha Hardware Cartão 5069-IB16 01 Controladora Entrada 08</t>
  </si>
  <si>
    <t>InDig07</t>
  </si>
  <si>
    <t>RA_RASIA02_RF_IntlkCtrl_InDig07Mon</t>
  </si>
  <si>
    <t>Falha Hardware Cartão 5069-IB16 01 Controladora Entrada 09</t>
  </si>
  <si>
    <t>InDig08</t>
  </si>
  <si>
    <t>RA_RASIA02_RF_IntlkCtrl_InDig08Mon</t>
  </si>
  <si>
    <t>Falha Hardware Cartão 5069-IB16 01 Controladora Entrada 10</t>
  </si>
  <si>
    <t>InDig09</t>
  </si>
  <si>
    <t>RA_RASIA02_RF_IntlkCtrl_InDig09Mon</t>
  </si>
  <si>
    <t>Falha Hardware Cartão 5069-IB16 01 Controladora Entrada 11</t>
  </si>
  <si>
    <t>InDig10</t>
  </si>
  <si>
    <t>RA_RASIA02_RF_IntlkCtrl_InDig10Mon</t>
  </si>
  <si>
    <t>Falha Hardware Cartão 5069-IB16 01 Controladora Entrada 12</t>
  </si>
  <si>
    <t>InDig11</t>
  </si>
  <si>
    <t>RA_RASIA02_RF_IntlkCtrl_InDig11Mon</t>
  </si>
  <si>
    <t>Falha Hardware Cartão 5069-IB16 01 Controladora Entrada 13</t>
  </si>
  <si>
    <t>InDig12</t>
  </si>
  <si>
    <t>RA_RASIA02_RF_IntlkCtrl_InDig12Mon</t>
  </si>
  <si>
    <t>Falha Hardware Cartão 5069-IB16 01 Controladora Entrada 14</t>
  </si>
  <si>
    <t>InDig13</t>
  </si>
  <si>
    <t>RA_RASIA02_RF_IntlkCtrl_InDig13Mon</t>
  </si>
  <si>
    <t>Falha Hardware Cartão 5069-IB16 01 Controladora Entrada 15</t>
  </si>
  <si>
    <t>InDig14</t>
  </si>
  <si>
    <t>RA_RASIA02_RF_IntlkCtrl_InDig14Mon</t>
  </si>
  <si>
    <t>Falha Hardware Cartão 5069-IB16 01 Controladora Entrada 16</t>
  </si>
  <si>
    <t>InDig15</t>
  </si>
  <si>
    <t>RA_RASIA02_RF_IntlkCtrl_InDig15Mon</t>
  </si>
  <si>
    <t>Falha Hardware Cartão 5069-IB16 02 Controladora Entrada 01</t>
  </si>
  <si>
    <t>InDig16</t>
  </si>
  <si>
    <t>RA_RASIA02_RF_IntlkCtrl_InDig16Mon</t>
  </si>
  <si>
    <t>Falha Hardware Cartão 5069-IB16 02 Controladora Entrada 02</t>
  </si>
  <si>
    <t>InDig17</t>
  </si>
  <si>
    <t>RA_RASIA02_RF_IntlkCtrl_InDig17Mon</t>
  </si>
  <si>
    <t>Falha Hardware Cartão 5069-IB16 02 Controladora Entrada 03</t>
  </si>
  <si>
    <t>InDig18</t>
  </si>
  <si>
    <t>RA_RASIA02_RF_IntlkCtrl_InDig18Mon</t>
  </si>
  <si>
    <t>Falha Hardware Cartão 5069-IB16 02 Controladora Entrada 04</t>
  </si>
  <si>
    <t>InDig19</t>
  </si>
  <si>
    <t>RA_RASIA02_RF_IntlkCtrl_InDig19Mon</t>
  </si>
  <si>
    <t>Falha Hardware Cartão 5069-IB16 02 Controladora Entrada 05</t>
  </si>
  <si>
    <t>InDig20</t>
  </si>
  <si>
    <t>RA_RASIA02_RF_IntlkCtrl_InDig20Mon</t>
  </si>
  <si>
    <t>Falha Hardware Cartão 5069-IB16 02 Controladora Entrada 06</t>
  </si>
  <si>
    <t>InDig21</t>
  </si>
  <si>
    <t>RA_RASIA02_RF_IntlkCtrl_InDig21Mon</t>
  </si>
  <si>
    <t>Falha Hardware Cartão 5069-IB16 02 Controladora Entrada 07</t>
  </si>
  <si>
    <t>InDig22</t>
  </si>
  <si>
    <t>RA_RASIA02_RF_IntlkCtrl_InDig22Mon</t>
  </si>
  <si>
    <t>Falha Hardware Cartão 5069-IB16 02 Controladora Entrada 08</t>
  </si>
  <si>
    <t>InDig23</t>
  </si>
  <si>
    <t>RA_RASIA02_RF_IntlkCtrl_InDig23Mon</t>
  </si>
  <si>
    <t>Falha Hardware Cartão 5069-IB16 02 Controladora Entrada 09</t>
  </si>
  <si>
    <t>InDig24</t>
  </si>
  <si>
    <t>RA_RASIA02_RF_IntlkCtrl_InDig24Mon</t>
  </si>
  <si>
    <t>Falha Hardware Cartão 5069-IB16 02 Controladora Entrada 10</t>
  </si>
  <si>
    <t>InDig25</t>
  </si>
  <si>
    <t>RA_RASIA02_RF_IntlkCtrl_InDig25Mon</t>
  </si>
  <si>
    <t>Falha Hardware Cartão 5069-IB16 02 Controladora Entrada 11</t>
  </si>
  <si>
    <t>InDig26</t>
  </si>
  <si>
    <t>RA_RASIA02_RF_IntlkCtrl_InDig26Mon</t>
  </si>
  <si>
    <t>Falha Hardware Cartão 5069-IB16 02 Controladora Entrada 12</t>
  </si>
  <si>
    <t>InDig27</t>
  </si>
  <si>
    <t>RA_RASIA02_RF_IntlkCtrl_InDig27Mon</t>
  </si>
  <si>
    <t>Falha Hardware Cartão 5069-IB16 02 Controladora Entrada 13</t>
  </si>
  <si>
    <t>InDig28</t>
  </si>
  <si>
    <t>RA_RASIA02_RF_IntlkCtrl_InDig28Mon</t>
  </si>
  <si>
    <t>Falha Hardware Cartão 5069-IB16 02 Controladora Entrada 14</t>
  </si>
  <si>
    <t>InDig29</t>
  </si>
  <si>
    <t>RA_RASIA02_RF_IntlkCtrl_InDig29Mon</t>
  </si>
  <si>
    <t>Falha Hardware Cartão 5069-IB16 02 Controladora Entrada 15</t>
  </si>
  <si>
    <t>InDig30</t>
  </si>
  <si>
    <t>RA_RASIA02_RF_IntlkCtrl_InDig30Mon</t>
  </si>
  <si>
    <t>Falha Hardware Cartão 5069-IB16 02 Controladora Entrada 16</t>
  </si>
  <si>
    <t>InDig31</t>
  </si>
  <si>
    <t>RA_RASIA02_RF_IntlkCtrl_InDig31Mon</t>
  </si>
  <si>
    <t>Falha Hardware Cartão 5069-IY4 03 Controladora Entrada 01</t>
  </si>
  <si>
    <t>InAng00</t>
  </si>
  <si>
    <t>RA_RASIA02_RF_IntlkCtrl_InAng00Mon</t>
  </si>
  <si>
    <t>Falha Hardware Cartão 5069-IY4 03 Controladora Entrada 02</t>
  </si>
  <si>
    <t>InAng01</t>
  </si>
  <si>
    <t>RA_RASIA02_RF_IntlkCtrl_InAng01Mon</t>
  </si>
  <si>
    <t>Falha Hardware Cartão 5069-IY4 03 Controladora Entrada 03</t>
  </si>
  <si>
    <t>InAng02</t>
  </si>
  <si>
    <t>RA_RASIA02_RF_IntlkCtrl_InAng02Mon</t>
  </si>
  <si>
    <t>Falha Hardware Cartão 5069-IY4 03 Controladora Entrada 04</t>
  </si>
  <si>
    <t>InAng03</t>
  </si>
  <si>
    <t>RA_RASIA02_RF_IntlkCtrl_InAng03Mon</t>
  </si>
  <si>
    <t>Falha Hardware Cartão 5069-IY4 04 Controladora Entrada 01</t>
  </si>
  <si>
    <t>InAng04</t>
  </si>
  <si>
    <t>RA_RASIA02_RF_IntlkCtrl_InAng04Mon</t>
  </si>
  <si>
    <t>Falha Hardware Cartão 5069-IY4 04 Controladora Entrada 02</t>
  </si>
  <si>
    <t>InAng05</t>
  </si>
  <si>
    <t>RA_RASIA02_RF_IntlkCtrl_InAng05Mon</t>
  </si>
  <si>
    <t>Falha Hardware Cartão 5069-IY4 04 Controladora Entrada 03</t>
  </si>
  <si>
    <t>InAng06</t>
  </si>
  <si>
    <t>RA_RASIA02_RF_IntlkCtrl_InAng06Mon</t>
  </si>
  <si>
    <t>Falha Hardware Cartão 5069-IY4 04 Controladora Entrada 04</t>
  </si>
  <si>
    <t>InAng07</t>
  </si>
  <si>
    <t>RA_RASIA02_RF_IntlkCtrl_InAng07Mon</t>
  </si>
  <si>
    <t>Falha Hardware Cartão 5069-IY4 05 Controladora Entrada 01</t>
  </si>
  <si>
    <t>InAng08</t>
  </si>
  <si>
    <t>RA_RASIA02_RF_IntlkCtrl_InAng08Mon</t>
  </si>
  <si>
    <t>Falha Hardware Cartão 5069-IY4 05 Controladora Entrada 02</t>
  </si>
  <si>
    <t>InAng09</t>
  </si>
  <si>
    <t>RA_RASIA02_RF_IntlkCtrl_InAng09Mon</t>
  </si>
  <si>
    <t>Falha Hardware Cartão 5069-IY4 05 Controladora Entrada 03</t>
  </si>
  <si>
    <t>InAng10</t>
  </si>
  <si>
    <t>RA_RASIA02_RF_IntlkCtrl_InAng10Mon</t>
  </si>
  <si>
    <t>Falha Hardware Cartão 5069-IY4 05 Controladora Entrada 04</t>
  </si>
  <si>
    <t>InAng11</t>
  </si>
  <si>
    <t>RA_RASIA02_RF_IntlkCtrl_InAng11Mon</t>
  </si>
  <si>
    <t>Falha Hardware Cartão 5069-OB16 06 Controladora Saída 01</t>
  </si>
  <si>
    <t>OutDig00</t>
  </si>
  <si>
    <t>RA_RASIA02_RF_IntlkCtrl_OutDig00Mon</t>
  </si>
  <si>
    <t>Falha Hardware Cartão 5069-OB16 06 Controladora Saída 02</t>
  </si>
  <si>
    <t>OutDig01</t>
  </si>
  <si>
    <t>RA_RASIA02_RF_IntlkCtrl_OutDig01Mon</t>
  </si>
  <si>
    <t>Falha Hardware Cartão 5069-OB16 06 Controladora Saída 03</t>
  </si>
  <si>
    <t>OutDig02</t>
  </si>
  <si>
    <t>RA_RASIA02_RF_IntlkCtrl_OutDig02Mon</t>
  </si>
  <si>
    <t>Falha Hardware Cartão 5069-OB16 06 Controladora Saída 04</t>
  </si>
  <si>
    <t>OutDig03</t>
  </si>
  <si>
    <t>RA_RASIA02_RF_IntlkCtrl_OutDig03Mon</t>
  </si>
  <si>
    <t>Falha Hardware Cartão 5069-OB16 06 Controladora Saída 05</t>
  </si>
  <si>
    <t>OutDig04</t>
  </si>
  <si>
    <t>RA_RASIA02_RF_IntlkCtrl_OutDig04Mon</t>
  </si>
  <si>
    <t>Falha Hardware Cartão 5069-OB16 06 Controladora Saída 06</t>
  </si>
  <si>
    <t>OutDig05</t>
  </si>
  <si>
    <t>RA_RASIA02_RF_IntlkCtrl_OutDig05Mon</t>
  </si>
  <si>
    <t>Falha Hardware Cartão 5069-OB16 06 Controladora Saída 07</t>
  </si>
  <si>
    <t>OutDig06</t>
  </si>
  <si>
    <t>RA_RASIA02_RF_IntlkCtrl_OutDig06Mon</t>
  </si>
  <si>
    <t>Falha Hardware Cartão 5069-OB16 06 Controladora Saída 08</t>
  </si>
  <si>
    <t>OutDig07</t>
  </si>
  <si>
    <t>RA_RASIA02_RF_IntlkCtrl_OutDig07Mon</t>
  </si>
  <si>
    <t>Falha Hardware Cartão 5069-OB16 06 Controladora Saída 09</t>
  </si>
  <si>
    <t>OutDig08</t>
  </si>
  <si>
    <t>RA_RASIA02_RF_IntlkCtrl_OutDig08Mon</t>
  </si>
  <si>
    <t>Falha Hardware Cartão 5069-OB16 06 Controladora Saída 10</t>
  </si>
  <si>
    <t>OutDig09</t>
  </si>
  <si>
    <t>RA_RASIA02_RF_IntlkCtrl_OutDig09Mon</t>
  </si>
  <si>
    <t>Falha Hardware Cartão 5069-OB16 06 Controladora Saída 11</t>
  </si>
  <si>
    <t>OutDig10</t>
  </si>
  <si>
    <t>RA_RASIA02_RF_IntlkCtrl_OutDig10Mon</t>
  </si>
  <si>
    <t>Falha Hardware Cartão 5069-OB16 06 Controladora Saída 12</t>
  </si>
  <si>
    <t>OutDig11</t>
  </si>
  <si>
    <t>RA_RASIA02_RF_IntlkCtrl_OutDig11Mon</t>
  </si>
  <si>
    <t>Falha Hardware Cartão 5069-OB16 06 Controladora Saída 13</t>
  </si>
  <si>
    <t>OutDig12</t>
  </si>
  <si>
    <t>RA_RASIA02_RF_IntlkCtrl_OutDig12Mon</t>
  </si>
  <si>
    <t>Falha Hardware Cartão 5069-OB16 06 Controladora Saída 14</t>
  </si>
  <si>
    <t>OutDig13</t>
  </si>
  <si>
    <t>RA_RASIA02_RF_IntlkCtrl_OutDig13Mon</t>
  </si>
  <si>
    <t>Falha Hardware Cartão 5069-OB16 06 Controladora Saída 15</t>
  </si>
  <si>
    <t>OutDig14</t>
  </si>
  <si>
    <t>RA_RASIA02_RF_IntlkCtrl_OutDig14Mon</t>
  </si>
  <si>
    <t>Falha Hardware Cartão 5069-OB16 06 Controladora Saída 16</t>
  </si>
  <si>
    <t>OutDig15</t>
  </si>
  <si>
    <t>RA_RASIA02_RF_IntlkCtrl_OutDig15Mon</t>
  </si>
  <si>
    <t>Falha Hardware Cartão 01 Remota 01</t>
  </si>
  <si>
    <t>RA_RASIA02_RF_IntlkComp_1_IB1601FaultMon</t>
  </si>
  <si>
    <t>Falha Hardware Cartão 02 Remota 01</t>
  </si>
  <si>
    <t>RA_RASIA02_RF_IntlkComp_1_IB1602FaultMon</t>
  </si>
  <si>
    <t>Falha Hardware Cartão 03 Remota 01</t>
  </si>
  <si>
    <t>RA_RASIA02_RF_IntlkComp_1_IY403FaultMon</t>
  </si>
  <si>
    <t>Falha Hardware Cartão 04 Remota 01</t>
  </si>
  <si>
    <t>RA_RASIA02_RF_IntlkComp_1_IY404FaultMon</t>
  </si>
  <si>
    <t>Falha Hardware Cartão 05 Remota 01</t>
  </si>
  <si>
    <t>RA_RASIA02_RF_IntlkComp_1_IY405FaultMon</t>
  </si>
  <si>
    <t>Falha Hardware Cartão 06 Remota 01</t>
  </si>
  <si>
    <t>IY406Fault</t>
  </si>
  <si>
    <t>RA_RASIA02_RF_IntlkComp_1_IY406FaultMon</t>
  </si>
  <si>
    <t>Falha Hardware Cartão 07 Remota 01</t>
  </si>
  <si>
    <t>IY407Fault</t>
  </si>
  <si>
    <t>RA_RASIA02_RF_IntlkComp_1_IY407FaultMon</t>
  </si>
  <si>
    <t>Falha Hardware Cartão 08 Remota 01</t>
  </si>
  <si>
    <t>OB1608Fault</t>
  </si>
  <si>
    <t>RA_RASIA02_RF_IntlkComp_1_OB1608FaultMon</t>
  </si>
  <si>
    <t>Falha Hardware Cartão 5069-IB16 01 Remota 01 Entrada 01</t>
  </si>
  <si>
    <t>RA_RASIA02_RF_IntlkComp_1_InDig00Mon</t>
  </si>
  <si>
    <t>Falha Hardware Cartão 5069-IB16 01 Remota 01 Entrada 02</t>
  </si>
  <si>
    <t>RA_RASIA02_RF_IntlkComp_1_InDig01Mon</t>
  </si>
  <si>
    <t>Falha Hardware Cartão 5069-IB16 01 Remota 01 Entrada 03</t>
  </si>
  <si>
    <t>RA_RASIA02_RF_IntlkComp_1_InDig02Mon</t>
  </si>
  <si>
    <t>Falha Hardware Cartão 5069-IB16 01 Remota 01 Entrada 04</t>
  </si>
  <si>
    <t>RA_RASIA02_RF_IntlkComp_1_InDig03Mon</t>
  </si>
  <si>
    <t>Falha Hardware Cartão 5069-IB16 01 Remota 01 Entrada 05</t>
  </si>
  <si>
    <t>RA_RASIA02_RF_IntlkComp_1_InDig04Mon</t>
  </si>
  <si>
    <t>Falha Hardware Cartão 5069-IB16 01 Remota 01 Entrada 06</t>
  </si>
  <si>
    <t>RA_RASIA02_RF_IntlkComp_1_InDig05Mon</t>
  </si>
  <si>
    <t>Falha Hardware Cartão 5069-IB16 01 Remota 01 Entrada 07</t>
  </si>
  <si>
    <t>RA_RASIA02_RF_IntlkComp_1_InDig06Mon</t>
  </si>
  <si>
    <t>Falha Hardware Cartão 5069-IB16 01 Remota 01 Entrada 08</t>
  </si>
  <si>
    <t>RA_RASIA02_RF_IntlkComp_1_InDig07Mon</t>
  </si>
  <si>
    <t>Falha Hardware Cartão 5069-IB16 01 Remota 01 Entrada 09</t>
  </si>
  <si>
    <t>RA_RASIA02_RF_IntlkComp_1_InDig08Mon</t>
  </si>
  <si>
    <t>Falha Hardware Cartão 5069-IB16 01 Remota 01 Entrada 10</t>
  </si>
  <si>
    <t>RA_RASIA02_RF_IntlkComp_1_InDig09Mon</t>
  </si>
  <si>
    <t>Falha Hardware Cartão 5069-IB16 01 Remota 01 Entrada 11</t>
  </si>
  <si>
    <t>RA_RASIA02_RF_IntlkComp_1_InDig10Mon</t>
  </si>
  <si>
    <t>Falha Hardware Cartão 5069-IB16 01 Remota 01 Entrada 12</t>
  </si>
  <si>
    <t>RA_RASIA02_RF_IntlkComp_1_InDig11Mon</t>
  </si>
  <si>
    <t>Falha Hardware Cartão 5069-IB16 01 Remota 01 Entrada 13</t>
  </si>
  <si>
    <t>RA_RASIA02_RF_IntlkComp_1_InDig12Mon</t>
  </si>
  <si>
    <t>Falha Hardware Cartão 5069-IB16 01 Remota 01 Entrada 14</t>
  </si>
  <si>
    <t>RA_RASIA02_RF_IntlkComp_1_InDig13Mon</t>
  </si>
  <si>
    <t>Falha Hardware Cartão 5069-IB16 01 Remota 01 Entrada 15</t>
  </si>
  <si>
    <t>RA_RASIA02_RF_IntlkComp_1_InDig14Mon</t>
  </si>
  <si>
    <t>Falha Hardware Cartão 5069-IB16 01 Remota 01 Entrada 16</t>
  </si>
  <si>
    <t>RA_RASIA02_RF_IntlkComp_1_InDig15Mon</t>
  </si>
  <si>
    <t>Falha Hardware Cartão 5069-IB16 02 Remota 01 Entrada 01</t>
  </si>
  <si>
    <t>RA_RASIA02_RF_IntlkComp_1_InDig16Mon</t>
  </si>
  <si>
    <t>Falha Hardware Cartão 5069-IB16 02 Remota 01 Entrada 02</t>
  </si>
  <si>
    <t>RA_RASIA02_RF_IntlkComp_1_InDig17Mon</t>
  </si>
  <si>
    <t>Falha Hardware Cartão 5069-IB16 02 Remota 01 Entrada 03</t>
  </si>
  <si>
    <t>RA_RASIA02_RF_IntlkComp_1_InDig18Mon</t>
  </si>
  <si>
    <t>Falha Hardware Cartão 5069-IB16 02 Remota 01 Entrada 04</t>
  </si>
  <si>
    <t>RA_RASIA02_RF_IntlkComp_1_InDig19Mon</t>
  </si>
  <si>
    <t>Falha Hardware Cartão 5069-IB16 02 Remota 01 Entrada 05</t>
  </si>
  <si>
    <t>RA_RASIA02_RF_IntlkComp_1_InDig20Mon</t>
  </si>
  <si>
    <t>Falha Hardware Cartão 5069-IB16 02 Remota 01 Entrada 06</t>
  </si>
  <si>
    <t>RA_RASIA02_RF_IntlkComp_1_InDig21Mon</t>
  </si>
  <si>
    <t>Falha Hardware Cartão 5069-IB16 02 Remota 01 Entrada 07</t>
  </si>
  <si>
    <t>RA_RASIA02_RF_IntlkComp_1_InDig22Mon</t>
  </si>
  <si>
    <t>Falha Hardware Cartão 5069-IB16 02 Remota 01 Entrada 08</t>
  </si>
  <si>
    <t>RA_RASIA02_RF_IntlkComp_1_InDig23Mon</t>
  </si>
  <si>
    <t>Falha Hardware Cartão 5069-IB16 02 Remota 01 Entrada 09</t>
  </si>
  <si>
    <t>RA_RASIA02_RF_IntlkComp_1_InDig24Mon</t>
  </si>
  <si>
    <t>Falha Hardware Cartão 5069-IB16 02 Remota 01 Entrada 10</t>
  </si>
  <si>
    <t>RA_RASIA02_RF_IntlkComp_1_InDig25Mon</t>
  </si>
  <si>
    <t>Falha Hardware Cartão 5069-IB16 02 Remota 01 Entrada 11</t>
  </si>
  <si>
    <t>RA_RASIA02_RF_IntlkComp_1_InDig26Mon</t>
  </si>
  <si>
    <t>Falha Hardware Cartão 5069-IB16 02 Remota 01 Entrada 12</t>
  </si>
  <si>
    <t>RA_RASIA02_RF_IntlkComp_1_InDig27Mon</t>
  </si>
  <si>
    <t>Falha Hardware Cartão 5069-IB16 02 Remota 01 Entrada 13</t>
  </si>
  <si>
    <t>RA_RASIA02_RF_IntlkComp_1_InDig28Mon</t>
  </si>
  <si>
    <t>Falha Hardware Cartão 5069-IB16 02 Remota 01 Entrada 14</t>
  </si>
  <si>
    <t>RA_RASIA02_RF_IntlkComp_1_InDig29Mon</t>
  </si>
  <si>
    <t>Falha Hardware Cartão 5069-IB16 02 Remota 01 Entrada 15</t>
  </si>
  <si>
    <t>RA_RASIA02_RF_IntlkComp_1_InDig30Mon</t>
  </si>
  <si>
    <t>Falha Hardware Cartão 5069-IB16 02 Remota 01 Entrada 16</t>
  </si>
  <si>
    <t>RA_RASIA02_RF_IntlkComp_1_InDig31Mon</t>
  </si>
  <si>
    <t>Falha Hardware Cartão 5069-IY4 03 Remota 01 Entrada 01</t>
  </si>
  <si>
    <t>RA_RASIA02_RF_IntlkComp_1_InAng00Mon</t>
  </si>
  <si>
    <t>Falha Hardware Cartão 5069-IY4 03 Remota 01 Entrada 02</t>
  </si>
  <si>
    <t>RA_RASIA02_RF_IntlkComp_1_InAng01Mon</t>
  </si>
  <si>
    <t>Falha Hardware Cartão 5069-IY4 03 Remota 01 Entrada 03</t>
  </si>
  <si>
    <t>RA_RASIA02_RF_IntlkComp_1_InAng02Mon</t>
  </si>
  <si>
    <t>Falha Hardware Cartão 5069-IY4 03 Remota 01 Entrada 04</t>
  </si>
  <si>
    <t>RA_RASIA02_RF_IntlkComp_1_InAng03Mon</t>
  </si>
  <si>
    <t>Falha Hardware Cartão 5069-IY4 04 Remota 01 Entrada 01</t>
  </si>
  <si>
    <t>RA_RASIA02_RF_IntlkComp_1_InAng04Mon</t>
  </si>
  <si>
    <t>Falha Hardware Cartão 5069-IY4 04 Remota 01 Entrada 02</t>
  </si>
  <si>
    <t>RA_RASIA02_RF_IntlkComp_1_InAng05Mon</t>
  </si>
  <si>
    <t>Falha Hardware Cartão 5069-IY4 04 Remota 01 Entrada 03</t>
  </si>
  <si>
    <t>RA_RASIA02_RF_IntlkComp_1_InAng06Mon</t>
  </si>
  <si>
    <t>Falha Hardware Cartão 5069-IY4 04 Remota 01 Entrada 04</t>
  </si>
  <si>
    <t>RA_RASIA02_RF_IntlkComp_1_InAng07Mon</t>
  </si>
  <si>
    <t>Falha Hardware Cartão 5069-IY4 05 Remota 01 Entrada 01</t>
  </si>
  <si>
    <t>RA_RASIA02_RF_IntlkComp_1_InAng08Mon</t>
  </si>
  <si>
    <t>Falha Hardware Cartão 5069-IY4 05 Remota 01 Entrada 02</t>
  </si>
  <si>
    <t>RA_RASIA02_RF_IntlkComp_1_InAng09Mon</t>
  </si>
  <si>
    <t>Falha Hardware Cartão 5069-IY4 05 Remota 01 Entrada 03</t>
  </si>
  <si>
    <t>RA_RASIA02_RF_IntlkComp_1_InAng10Mon</t>
  </si>
  <si>
    <t>Falha Hardware Cartão 5069-IY4 05 Remota 01 Entrada 04</t>
  </si>
  <si>
    <t>RA_RASIA02_RF_IntlkComp_1_InAng11Mon</t>
  </si>
  <si>
    <t>Falha Hardware Cartão 5069-IY4 06 Remota 01 Entrada 01</t>
  </si>
  <si>
    <t>InAng12</t>
  </si>
  <si>
    <t>RA_RASIA02_RF_IntlkComp_1_InAng12Mon</t>
  </si>
  <si>
    <t>Falha Hardware Cartão 5069-IY4 06 Remota 01 Entrada 02</t>
  </si>
  <si>
    <t>InAng13</t>
  </si>
  <si>
    <t>RA_RASIA02_RF_IntlkComp_1_InAng13Mon</t>
  </si>
  <si>
    <t>Falha Hardware Cartão 5069-IY4 06 Remota 01 Entrada 03</t>
  </si>
  <si>
    <t>InAng14</t>
  </si>
  <si>
    <t>RA_RASIA02_RF_IntlkComp_1_InAng14Mon</t>
  </si>
  <si>
    <t>Falha Hardware Cartão 5069-IY4 06 Remota 01 Entrada 04</t>
  </si>
  <si>
    <t>InAng15</t>
  </si>
  <si>
    <t>RA_RASIA02_RF_IntlkComp_1_InAng15Mon</t>
  </si>
  <si>
    <t>Falha Hardware Cartão 5069-IY4 07 Remota 01 Entrada 01</t>
  </si>
  <si>
    <t>InAng16</t>
  </si>
  <si>
    <t>RA_RASIA02_RF_IntlkComp_1_InAng16Mon</t>
  </si>
  <si>
    <t>Falha Hardware Cartão 5069-IY4 07 Remota 01 Entrada 02</t>
  </si>
  <si>
    <t>InAng17</t>
  </si>
  <si>
    <t>RA_RASIA02_RF_IntlkComp_1_InAng17Mon</t>
  </si>
  <si>
    <t>Falha Hardware Cartão 5069-IY4 07 Remota 01 Entrada 03</t>
  </si>
  <si>
    <t>InAng18</t>
  </si>
  <si>
    <t>RA_RASIA02_RF_IntlkComp_1_InAng18Mon</t>
  </si>
  <si>
    <t>Falha Hardware Cartão 5069-IY4 07 Remota 01 Entrada 04</t>
  </si>
  <si>
    <t>InAng19</t>
  </si>
  <si>
    <t>RA_RASIA02_RF_IntlkComp_1_InAng19Mon</t>
  </si>
  <si>
    <t>Falha Hardware Cartão 5069-OB16 08 Remota 01 Saída 01</t>
  </si>
  <si>
    <t>RA_RASIA02_RF_IntlkComp_1_OutDig00Mon</t>
  </si>
  <si>
    <t>Falha Hardware Cartão 5069-OB16 08 Remota 01 Saída 02</t>
  </si>
  <si>
    <t>RA_RASIA02_RF_IntlkComp_1_OutDig01Mon</t>
  </si>
  <si>
    <t>Falha Hardware Cartão 5069-OB16 08 Remota 01 Saída 03</t>
  </si>
  <si>
    <t>RA_RASIA02_RF_IntlkComp_1_OutDig02Mon</t>
  </si>
  <si>
    <t>Falha Hardware Cartão 5069-OB16 08 Remota 01 Saída 04</t>
  </si>
  <si>
    <t>RA_RASIA02_RF_IntlkComp_1_OutDig03Mon</t>
  </si>
  <si>
    <t>Falha Hardware Cartão 5069-OB16 08 Remota 01 Saída 05</t>
  </si>
  <si>
    <t>RA_RASIA02_RF_IntlkComp_1_OutDig04Mon</t>
  </si>
  <si>
    <t>Falha Hardware Cartão 5069-OB16 08 Remota 01 Saída 06</t>
  </si>
  <si>
    <t>RA_RASIA02_RF_IntlkComp_1_OutDig05Mon</t>
  </si>
  <si>
    <t>Falha Hardware Cartão 5069-OB16 08 Remota 01 Saída 07</t>
  </si>
  <si>
    <t>RA_RASIA02_RF_IntlkComp_1_OutDig06Mon</t>
  </si>
  <si>
    <t>Falha Hardware Cartão 5069-OB16 08 Remota 01 Saída 08</t>
  </si>
  <si>
    <t>RA_RASIA02_RF_IntlkComp_1_OutDig07Mon</t>
  </si>
  <si>
    <t>Falha Hardware Cartão 5069-OB16 08 Remota 01 Saída 09</t>
  </si>
  <si>
    <t>RA_RASIA02_RF_IntlkComp_1_OutDig08Mon</t>
  </si>
  <si>
    <t>Falha Hardware Cartão 5069-OB16 08 Remota 01 Saída 10</t>
  </si>
  <si>
    <t>RA_RASIA02_RF_IntlkComp_1_OutDig09Mon</t>
  </si>
  <si>
    <t>Falha Hardware Cartão 5069-OB16 08 Remota 01 Saída 11</t>
  </si>
  <si>
    <t>RA_RASIA02_RF_IntlkComp_1_OutDig10Mon</t>
  </si>
  <si>
    <t>Falha Hardware Cartão 5069-OB16 08 Remota 01 Saída 12</t>
  </si>
  <si>
    <t>RA_RASIA02_RF_IntlkComp_1_OutDig11Mon</t>
  </si>
  <si>
    <t>Falha Hardware Cartão 5069-OB16 08 Remota 01 Saída 13</t>
  </si>
  <si>
    <t>RA_RASIA02_RF_IntlkComp_1_OutDig12Mon</t>
  </si>
  <si>
    <t>Falha Hardware Cartão 5069-OB16 08 Remota 01 Saída 14</t>
  </si>
  <si>
    <t>RA_RASIA02_RF_IntlkComp_1_OutDig13Mon</t>
  </si>
  <si>
    <t>Falha Hardware Cartão 5069-OB16 08 Remota 01 Saída 15</t>
  </si>
  <si>
    <t>RA_RASIA02_RF_IntlkComp_1_OutDig14Mon</t>
  </si>
  <si>
    <t>Falha Hardware Cartão 5069-OB16 08 Remota 01 Saída 16</t>
  </si>
  <si>
    <t>RA_RASIA02_RF_IntlkComp_1_OutDig15Mon</t>
  </si>
  <si>
    <t>Falha Hardware Cartão 01 Remota 02</t>
  </si>
  <si>
    <t>RA_RASIA02_RF_IntlkComp_2_IB1601FaultMon</t>
  </si>
  <si>
    <t>Falha Hardware Cartão 02 Remota 02</t>
  </si>
  <si>
    <t>RA_RASIA02_RF_IntlkComp_2_IB1602FaultMon</t>
  </si>
  <si>
    <t>Falha Hardware Cartão 03 Remota 02</t>
  </si>
  <si>
    <t>RA_RASIA02_RF_IntlkComp_2_IY403FaultMon</t>
  </si>
  <si>
    <t>Falha Hardware Cartão 04 Remota 02</t>
  </si>
  <si>
    <t>RA_RASIA02_RF_IntlkComp_2_IY404FaultMon</t>
  </si>
  <si>
    <t>Falha Hardware Cartão 05 Remota 02</t>
  </si>
  <si>
    <t>RA_RASIA02_RF_IntlkComp_2_IY405FaultMon</t>
  </si>
  <si>
    <t>Falha Hardware Cartão 06 Remota 02</t>
  </si>
  <si>
    <t>RA_RASIA02_RF_IntlkComp_2_IY406FaultMon</t>
  </si>
  <si>
    <t>Falha Hardware Cartão 07 Remota 02</t>
  </si>
  <si>
    <t>RA_RASIA02_RF_IntlkComp_2_IY407FaultMon</t>
  </si>
  <si>
    <t>Falha Hardware Cartão 08 Remota 02</t>
  </si>
  <si>
    <t>RA_RASIA02_RF_IntlkComp_2_OB1608FaultMon</t>
  </si>
  <si>
    <t>Falha Hardware Cartão 5069-IB16 01 Remota 02 Entrada 01</t>
  </si>
  <si>
    <t>RA_RASIA02_RF_IntlkComp_2_InDig00Mon</t>
  </si>
  <si>
    <t>Falha Hardware Cartão 5069-IB16 01 Remota 02 Entrada 02</t>
  </si>
  <si>
    <t>RA_RASIA02_RF_IntlkComp_2_InDig01Mon</t>
  </si>
  <si>
    <t>Falha Hardware Cartão 5069-IB16 01 Remota 02 Entrada 03</t>
  </si>
  <si>
    <t>RA_RASIA02_RF_IntlkComp_2_InDig02Mon</t>
  </si>
  <si>
    <t>Falha Hardware Cartão 5069-IB16 01 Remota 02 Entrada 04</t>
  </si>
  <si>
    <t>RA_RASIA02_RF_IntlkComp_2_InDig03Mon</t>
  </si>
  <si>
    <t>Falha Hardware Cartão 5069-IB16 01 Remota 02 Entrada 05</t>
  </si>
  <si>
    <t>RA_RASIA02_RF_IntlkComp_2_InDig04Mon</t>
  </si>
  <si>
    <t>Falha Hardware Cartão 5069-IB16 01 Remota 02 Entrada 06</t>
  </si>
  <si>
    <t>RA_RASIA02_RF_IntlkComp_2_InDig05Mon</t>
  </si>
  <si>
    <t>Falha Hardware Cartão 5069-IB16 01 Remota 02 Entrada 07</t>
  </si>
  <si>
    <t>RA_RASIA02_RF_IntlkComp_2_InDig06Mon</t>
  </si>
  <si>
    <t>Falha Hardware Cartão 5069-IB16 01 Remota 02 Entrada 08</t>
  </si>
  <si>
    <t>RA_RASIA02_RF_IntlkComp_2_InDig07Mon</t>
  </si>
  <si>
    <t>Falha Hardware Cartão 5069-IB16 01 Remota 02 Entrada 09</t>
  </si>
  <si>
    <t>RA_RASIA02_RF_IntlkComp_2_InDig08Mon</t>
  </si>
  <si>
    <t>Falha Hardware Cartão 5069-IB16 01 Remota 02 Entrada 10</t>
  </si>
  <si>
    <t>RA_RASIA02_RF_IntlkComp_2_InDig09Mon</t>
  </si>
  <si>
    <t>Falha Hardware Cartão 5069-IB16 01 Remota 02 Entrada 11</t>
  </si>
  <si>
    <t>RA_RASIA02_RF_IntlkComp_2_InDig10Mon</t>
  </si>
  <si>
    <t>Falha Hardware Cartão 5069-IB16 01 Remota 02 Entrada 12</t>
  </si>
  <si>
    <t>RA_RASIA02_RF_IntlkComp_2_InDig11Mon</t>
  </si>
  <si>
    <t>Falha Hardware Cartão 5069-IB16 01 Remota 02 Entrada 13</t>
  </si>
  <si>
    <t>RA_RASIA02_RF_IntlkComp_2_InDig12Mon</t>
  </si>
  <si>
    <t>Falha Hardware Cartão 5069-IB16 01 Remota 02 Entrada 14</t>
  </si>
  <si>
    <t>RA_RASIA02_RF_IntlkComp_2_InDig13Mon</t>
  </si>
  <si>
    <t>Falha Hardware Cartão 5069-IB16 01 Remota 02 Entrada 15</t>
  </si>
  <si>
    <t>RA_RASIA02_RF_IntlkComp_2_InDig14Mon</t>
  </si>
  <si>
    <t>Falha Hardware Cartão 5069-IB16 01 Remota 02 Entrada 16</t>
  </si>
  <si>
    <t>RA_RASIA02_RF_IntlkComp_2_InDig15Mon</t>
  </si>
  <si>
    <t>Falha Hardware Cartão 5069-IB16 02 Remota 02 Entrada 01</t>
  </si>
  <si>
    <t>RA_RASIA02_RF_IntlkComp_2_InDig16Mon</t>
  </si>
  <si>
    <t>Falha Hardware Cartão 5069-IB16 02 Remota 02 Entrada 02</t>
  </si>
  <si>
    <t>RA_RASIA02_RF_IntlkComp_2_InDig17Mon</t>
  </si>
  <si>
    <t>Falha Hardware Cartão 5069-IB16 02 Remota 02 Entrada 03</t>
  </si>
  <si>
    <t>RA_RASIA02_RF_IntlkComp_2_InDig18Mon</t>
  </si>
  <si>
    <t>Falha Hardware Cartão 5069-IB16 02 Remota 02 Entrada 04</t>
  </si>
  <si>
    <t>RA_RASIA02_RF_IntlkComp_2_InDig19Mon</t>
  </si>
  <si>
    <t>Falha Hardware Cartão 5069-IB16 02 Remota 02 Entrada 05</t>
  </si>
  <si>
    <t>RA_RASIA02_RF_IntlkComp_2_InDig20Mon</t>
  </si>
  <si>
    <t>Falha Hardware Cartão 5069-IB16 02 Remota 02 Entrada 06</t>
  </si>
  <si>
    <t>RA_RASIA02_RF_IntlkComp_2_InDig21Mon</t>
  </si>
  <si>
    <t>Falha Hardware Cartão 5069-IB16 02 Remota 02 Entrada 07</t>
  </si>
  <si>
    <t>RA_RASIA02_RF_IntlkComp_2_InDig22Mon</t>
  </si>
  <si>
    <t>Falha Hardware Cartão 5069-IB16 02 Remota 02 Entrada 08</t>
  </si>
  <si>
    <t>RA_RASIA02_RF_IntlkComp_2_InDig23Mon</t>
  </si>
  <si>
    <t>Falha Hardware Cartão 5069-IB16 02 Remota 02 Entrada 09</t>
  </si>
  <si>
    <t>RA_RASIA02_RF_IntlkComp_2_InDig24Mon</t>
  </si>
  <si>
    <t>Falha Hardware Cartão 5069-IB16 02 Remota 02 Entrada 10</t>
  </si>
  <si>
    <t>RA_RASIA02_RF_IntlkComp_2_InDig25Mon</t>
  </si>
  <si>
    <t>Falha Hardware Cartão 5069-IB16 02 Remota 02 Entrada 11</t>
  </si>
  <si>
    <t>RA_RASIA02_RF_IntlkComp_2_InDig26Mon</t>
  </si>
  <si>
    <t>Falha Hardware Cartão 5069-IB16 02 Remota 02 Entrada 12</t>
  </si>
  <si>
    <t>RA_RASIA02_RF_IntlkComp_2_InDig27Mon</t>
  </si>
  <si>
    <t>Falha Hardware Cartão 5069-IB16 02 Remota 02 Entrada 13</t>
  </si>
  <si>
    <t>RA_RASIA02_RF_IntlkComp_2_InDig28Mon</t>
  </si>
  <si>
    <t>Falha Hardware Cartão 5069-IB16 02 Remota 02 Entrada 14</t>
  </si>
  <si>
    <t>RA_RASIA02_RF_IntlkComp_2_InDig29Mon</t>
  </si>
  <si>
    <t>Falha Hardware Cartão 5069-IB16 02 Remota 02 Entrada 15</t>
  </si>
  <si>
    <t>RA_RASIA02_RF_IntlkComp_2_InDig30Mon</t>
  </si>
  <si>
    <t>Falha Hardware Cartão 5069-IB16 02 Remota 02 Entrada 16</t>
  </si>
  <si>
    <t>RA_RASIA02_RF_IntlkComp_2_InDig31Mon</t>
  </si>
  <si>
    <t>Falha Hardware Cartão 5069-IY4 03 Remota 02 Entrada 01</t>
  </si>
  <si>
    <t>RA_RASIA02_RF_IntlkComp_2_InAng00Mon</t>
  </si>
  <si>
    <t>Falha Hardware Cartão 5069-IY4 03 Remota 02 Entrada 02</t>
  </si>
  <si>
    <t>RA_RASIA02_RF_IntlkComp_2_InAng01Mon</t>
  </si>
  <si>
    <t>Falha Hardware Cartão 5069-IY4 03 Remota 02 Entrada 03</t>
  </si>
  <si>
    <t>RA_RASIA02_RF_IntlkComp_2_InAng02Mon</t>
  </si>
  <si>
    <t>Falha Hardware Cartão 5069-IY4 03 Remota 02 Entrada 04</t>
  </si>
  <si>
    <t>RA_RASIA02_RF_IntlkComp_2_InAng03Mon</t>
  </si>
  <si>
    <t>Falha Hardware Cartão 5069-IY4 04 Remota 02 Entrada 01</t>
  </si>
  <si>
    <t>RA_RASIA02_RF_IntlkComp_2_InAng04Mon</t>
  </si>
  <si>
    <t>Falha Hardware Cartão 5069-IY4 04 Remota 02 Entrada 02</t>
  </si>
  <si>
    <t>RA_RASIA02_RF_IntlkComp_2_InAng05Mon</t>
  </si>
  <si>
    <t>Falha Hardware Cartão 5069-IY4 04 Remota 02 Entrada 03</t>
  </si>
  <si>
    <t>RA_RASIA02_RF_IntlkComp_2_InAng06Mon</t>
  </si>
  <si>
    <t>Falha Hardware Cartão 5069-IY4 04 Remota 02 Entrada 04</t>
  </si>
  <si>
    <t>RA_RASIA02_RF_IntlkComp_2_InAng07Mon</t>
  </si>
  <si>
    <t>Falha Hardware Cartão 5069-IY4 05 Remota 02 Entrada 01</t>
  </si>
  <si>
    <t>RA_RASIA02_RF_IntlkComp_2_InAng08Mon</t>
  </si>
  <si>
    <t>Falha Hardware Cartão 5069-IY4 05 Remota 02 Entrada 02</t>
  </si>
  <si>
    <t>RA_RASIA02_RF_IntlkComp_2_InAng09Mon</t>
  </si>
  <si>
    <t>Falha Hardware Cartão 5069-IY4 05 Remota 02 Entrada 03</t>
  </si>
  <si>
    <t>RA_RASIA02_RF_IntlkComp_2_InAng10Mon</t>
  </si>
  <si>
    <t>Falha Hardware Cartão 5069-IY4 05 Remota 02 Entrada 04</t>
  </si>
  <si>
    <t>RA_RASIA02_RF_IntlkComp_2_InAng11Mon</t>
  </si>
  <si>
    <t>Falha Hardware Cartão 5069-IY4 06 Remota 02 Entrada 01</t>
  </si>
  <si>
    <t>RA_RASIA02_RF_IntlkComp_2_InAng12Mon</t>
  </si>
  <si>
    <t>Falha Hardware Cartão 5069-IY4 06 Remota 02 Entrada 02</t>
  </si>
  <si>
    <t>RA_RASIA02_RF_IntlkComp_2_InAng13Mon</t>
  </si>
  <si>
    <t>Falha Hardware Cartão 5069-IY4 06 Remota 02 Entrada 03</t>
  </si>
  <si>
    <t>RA_RASIA02_RF_IntlkComp_2_InAng14Mon</t>
  </si>
  <si>
    <t>Falha Hardware Cartão 5069-IY4 06 Remota 02 Entrada 04</t>
  </si>
  <si>
    <t>RA_RASIA02_RF_IntlkComp_2_InAng15Mon</t>
  </si>
  <si>
    <t>Falha Hardware Cartão 5069-IY4 07 Remota 02 Entrada 01</t>
  </si>
  <si>
    <t>RA_RASIA02_RF_IntlkComp_2_InAng16Mon</t>
  </si>
  <si>
    <t>Falha Hardware Cartão 5069-IY4 07 Remota 02 Entrada 02</t>
  </si>
  <si>
    <t>RA_RASIA02_RF_IntlkComp_2_InAng17Mon</t>
  </si>
  <si>
    <t>Falha Hardware Cartão 5069-IY4 07 Remota 02 Entrada 03</t>
  </si>
  <si>
    <t>RA_RASIA02_RF_IntlkComp_2_InAng18Mon</t>
  </si>
  <si>
    <t>Falha Hardware Cartão 5069-IY4 07 Remota 02 Entrada 04</t>
  </si>
  <si>
    <t>RA_RASIA02_RF_IntlkComp_2_InAng19Mon</t>
  </si>
  <si>
    <t>Falha Hardware Cartão 5069-OB16 08 Remota 02 Saída 01</t>
  </si>
  <si>
    <t>RA_RASIA02_RF_IntlkComp_2_OutDig00Mon</t>
  </si>
  <si>
    <t>Falha Hardware Cartão 5069-OB16 08 Remota 02 Saída 02</t>
  </si>
  <si>
    <t>RA_RASIA02_RF_IntlkComp_2_OutDig01Mon</t>
  </si>
  <si>
    <t>Falha Hardware Cartão 5069-OB16 08 Remota 02 Saída 03</t>
  </si>
  <si>
    <t>RA_RASIA02_RF_IntlkComp_2_OutDig02Mon</t>
  </si>
  <si>
    <t>Falha Hardware Cartão 5069-OB16 08 Remota 02 Saída 04</t>
  </si>
  <si>
    <t>RA_RASIA02_RF_IntlkComp_2_OutDig03Mon</t>
  </si>
  <si>
    <t>Falha Hardware Cartão 5069-OB16 08 Remota 02 Saída 05</t>
  </si>
  <si>
    <t>RA_RASIA02_RF_IntlkComp_2_OutDig04Mon</t>
  </si>
  <si>
    <t>Falha Hardware Cartão 5069-OB16 08 Remota 02 Saída 06</t>
  </si>
  <si>
    <t>RA_RASIA02_RF_IntlkComp_2_OutDig05Mon</t>
  </si>
  <si>
    <t>Falha Hardware Cartão 5069-OB16 08 Remota 02 Saída 07</t>
  </si>
  <si>
    <t>RA_RASIA02_RF_IntlkComp_2_OutDig06Mon</t>
  </si>
  <si>
    <t>Falha Hardware Cartão 5069-OB16 08 Remota 02 Saída 08</t>
  </si>
  <si>
    <t>RA_RASIA02_RF_IntlkComp_2_OutDig07Mon</t>
  </si>
  <si>
    <t>Falha Hardware Cartão 5069-OB16 08 Remota 02 Saída 09</t>
  </si>
  <si>
    <t>RA_RASIA02_RF_IntlkComp_2_OutDig08Mon</t>
  </si>
  <si>
    <t>Falha Hardware Cartão 5069-OB16 08 Remota 02 Saída 10</t>
  </si>
  <si>
    <t>RA_RASIA02_RF_IntlkComp_2_OutDig09Mon</t>
  </si>
  <si>
    <t>Falha Hardware Cartão 5069-OB16 08 Remota 02 Saída 11</t>
  </si>
  <si>
    <t>RA_RASIA02_RF_IntlkComp_2_OutDig10Mon</t>
  </si>
  <si>
    <t>Falha Hardware Cartão 5069-OB16 08 Remota 02 Saída 12</t>
  </si>
  <si>
    <t>RA_RASIA02_RF_IntlkComp_2_OutDig11Mon</t>
  </si>
  <si>
    <t>Falha Hardware Cartão 5069-OB16 08 Remota 02 Saída 13</t>
  </si>
  <si>
    <t>RA_RASIA02_RF_IntlkComp_2_OutDig12Mon</t>
  </si>
  <si>
    <t>Falha Hardware Cartão 5069-OB16 08 Remota 02 Saída 14</t>
  </si>
  <si>
    <t>RA_RASIA02_RF_IntlkComp_2_OutDig13Mon</t>
  </si>
  <si>
    <t>Falha Hardware Cartão 5069-OB16 08 Remota 02 Saída 15</t>
  </si>
  <si>
    <t>RA_RASIA02_RF_IntlkComp_2_OutDig14Mon</t>
  </si>
  <si>
    <t>Falha Hardware Cartão 5069-OB16 08 Remota 02 Saída 16</t>
  </si>
  <si>
    <t>RA_RASIA02_RF_IntlkComp_2_OutDig15Mon</t>
  </si>
  <si>
    <t xml:space="preserve"> </t>
  </si>
  <si>
    <t>Reset de Falhas Rack Interlock Sistema Anel B</t>
  </si>
  <si>
    <t>RaSIB02</t>
  </si>
  <si>
    <t>RaSIB02_Intlk_Reset</t>
  </si>
  <si>
    <t>0.5</t>
  </si>
  <si>
    <t>Sistema Anel B Interlock Sirius</t>
  </si>
  <si>
    <t>Reset de Falhas Rack Interlock</t>
  </si>
  <si>
    <t>03SB</t>
  </si>
  <si>
    <t>RaSIB01</t>
  </si>
  <si>
    <t>Disc 1 Water Temperature</t>
  </si>
  <si>
    <t>Disc1WT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</si>
  <si>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</si>
  <si>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</si>
  <si>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</si>
  <si>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</si>
  <si>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</si>
  <si>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</si>
  <si>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</si>
  <si>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</si>
  <si>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</si>
  <si>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</si>
  <si>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</si>
  <si>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</si>
  <si>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</si>
  <si>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</si>
  <si>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</si>
  <si>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</si>
  <si>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</si>
  <si>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</si>
  <si>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</si>
  <si>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</si>
  <si>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</si>
  <si>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</si>
  <si>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</si>
  <si>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</si>
  <si>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</si>
  <si>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</si>
  <si>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</si>
  <si>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</si>
  <si>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</si>
  <si>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</si>
  <si>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</si>
  <si>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</si>
  <si>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</si>
  <si>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</si>
  <si>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</si>
  <si>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</si>
  <si>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</si>
  <si>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</si>
  <si>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</si>
  <si>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</si>
  <si>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</si>
  <si>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</si>
  <si>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</si>
  <si>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</si>
  <si>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</si>
  <si>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</si>
  <si>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</si>
  <si>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</si>
  <si>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</si>
  <si>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</si>
  <si>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</si>
  <si>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</si>
  <si>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</si>
  <si>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</si>
  <si>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</si>
  <si>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</si>
  <si>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</si>
  <si>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</si>
  <si>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</si>
  <si>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</si>
  <si>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</si>
  <si>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</si>
  <si>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</si>
  <si>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</si>
  <si>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</si>
  <si>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</si>
  <si>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</si>
  <si>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</si>
  <si>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</si>
  <si>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</si>
  <si>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</si>
  <si>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</si>
  <si>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</si>
  <si>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</si>
  <si>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</si>
  <si>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</si>
  <si>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</si>
  <si>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</si>
  <si>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</si>
  <si>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</si>
  <si>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</si>
  <si>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</si>
  <si>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</si>
  <si>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</si>
  <si>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</si>
  <si>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</si>
  <si>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</si>
  <si>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</si>
  <si>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</si>
  <si>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</si>
  <si>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</si>
  <si>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</si>
  <si>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</si>
  <si>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</si>
  <si>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</si>
  <si>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</si>
  <si>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</si>
  <si>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</si>
  <si>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</si>
  <si>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</si>
  <si>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</si>
  <si>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</si>
  <si>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</si>
  <si>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</si>
  <si>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</si>
  <si>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</si>
  <si>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</si>
  <si>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</si>
  <si>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</si>
  <si>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</si>
  <si>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</si>
  <si>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</si>
  <si>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</si>
  <si>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</si>
  <si>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</si>
  <si>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</si>
  <si>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</si>
  <si>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</si>
  <si>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</si>
  <si>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</si>
  <si>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</si>
  <si>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</si>
  <si>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</si>
  <si>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</si>
  <si>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</si>
  <si>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</si>
  <si>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</si>
  <si>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</si>
  <si>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</si>
  <si>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</si>
  <si>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</si>
  <si>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</si>
  <si>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</si>
  <si>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</si>
  <si>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</si>
  <si>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</si>
  <si>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</si>
  <si>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</si>
  <si>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</si>
  <si>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</si>
  <si>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</si>
  <si>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</si>
  <si>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</si>
  <si>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</si>
  <si>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</si>
  <si>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</si>
  <si>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</si>
  <si>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</si>
  <si>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</si>
  <si>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</si>
  <si>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</si>
  <si>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</si>
  <si>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</si>
  <si>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</si>
  <si>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</si>
  <si>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</si>
  <si>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</si>
  <si>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</si>
  <si>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</si>
  <si>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</si>
  <si>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</si>
  <si>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</si>
  <si>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</si>
  <si>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</si>
  <si>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</si>
  <si>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</si>
  <si>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</si>
  <si>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</si>
  <si>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</si>
  <si>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</si>
  <si>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</si>
  <si>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</si>
  <si>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</si>
  <si>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</si>
  <si>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</si>
  <si>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</si>
  <si>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</si>
  <si>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</si>
  <si>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</si>
  <si>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</si>
  <si>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</si>
  <si>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</si>
  <si>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</si>
  <si>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</si>
  <si>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</si>
  <si>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</si>
  <si>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</si>
  <si>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</si>
  <si>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</si>
  <si>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</si>
  <si>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</si>
  <si>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</si>
  <si>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</si>
  <si>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</si>
  <si>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</si>
  <si>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</si>
  <si>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</si>
  <si>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</si>
  <si>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</si>
  <si>
    <t>Falta testar com o IOC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</si>
</sst>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10"/>
      <name val="Arial"/>
      <family val="2"/>
    </font>
    <font>
      <sz val="11"/>
      <color rgb="FFFFC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0" borderId="0"/>
  </cellStyleXfs>
  <cellXfs count="294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0" borderId="0" xfId="0" applyFont="1"/>
    <xf numFmtId="0" fontId="2" fillId="12" borderId="10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0" borderId="0" xfId="0" applyFont="1"/>
    <xf numFmtId="0" fontId="6" fillId="8" borderId="10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/>
    </xf>
    <xf numFmtId="0" fontId="7" fillId="0" borderId="0" xfId="0" applyFont="1"/>
    <xf numFmtId="0" fontId="2" fillId="10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19" borderId="9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10" fillId="16" borderId="1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10" fillId="13" borderId="1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5" borderId="1" xfId="0" quotePrefix="1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6" borderId="13" xfId="0" applyFont="1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17" borderId="14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5" borderId="13" xfId="0" applyFont="1" applyFill="1" applyBorder="1" applyAlignment="1">
      <alignment horizontal="center" vertical="center"/>
    </xf>
    <xf numFmtId="0" fontId="10" fillId="15" borderId="13" xfId="0" quotePrefix="1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" xfId="0" quotePrefix="1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quotePrefix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6" fillId="4" borderId="5" xfId="0" applyFont="1" applyFill="1" applyBorder="1" applyAlignment="1">
      <alignment horizontal="left" indent="1"/>
    </xf>
    <xf numFmtId="0" fontId="6" fillId="5" borderId="6" xfId="0" applyFont="1" applyFill="1" applyBorder="1" applyAlignment="1">
      <alignment horizontal="left" indent="1"/>
    </xf>
    <xf numFmtId="0" fontId="6" fillId="6" borderId="6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164" fontId="0" fillId="0" borderId="0" xfId="0" applyNumberFormat="1"/>
    <xf numFmtId="0" fontId="0" fillId="3" borderId="1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9" borderId="8" xfId="0" applyFill="1" applyBorder="1" applyAlignment="1" applyProtection="1">
      <alignment horizontal="center"/>
      <protection locked="0"/>
    </xf>
    <xf numFmtId="0" fontId="0" fillId="11" borderId="2" xfId="0" applyFill="1" applyBorder="1" applyAlignment="1" applyProtection="1">
      <alignment horizontal="center"/>
      <protection locked="0"/>
    </xf>
    <xf numFmtId="0" fontId="0" fillId="9" borderId="4" xfId="0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21" borderId="1" xfId="0" applyFill="1" applyBorder="1" applyAlignment="1" applyProtection="1">
      <alignment horizontal="center"/>
      <protection locked="0"/>
    </xf>
    <xf numFmtId="0" fontId="0" fillId="21" borderId="2" xfId="0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left" indent="1"/>
    </xf>
    <xf numFmtId="0" fontId="2" fillId="9" borderId="4" xfId="0" applyFont="1" applyFill="1" applyBorder="1" applyAlignment="1" applyProtection="1">
      <alignment horizontal="center"/>
      <protection locked="0"/>
    </xf>
    <xf numFmtId="0" fontId="2" fillId="10" borderId="1" xfId="0" applyFont="1" applyFill="1" applyBorder="1" applyAlignment="1" applyProtection="1">
      <alignment horizontal="center"/>
      <protection locked="0"/>
    </xf>
    <xf numFmtId="0" fontId="2" fillId="11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left" indent="1"/>
    </xf>
    <xf numFmtId="0" fontId="2" fillId="21" borderId="1" xfId="0" applyFont="1" applyFill="1" applyBorder="1" applyAlignment="1" applyProtection="1">
      <alignment horizontal="center"/>
      <protection locked="0"/>
    </xf>
    <xf numFmtId="1" fontId="2" fillId="21" borderId="3" xfId="0" applyNumberFormat="1" applyFont="1" applyFill="1" applyBorder="1" applyAlignment="1" applyProtection="1">
      <alignment horizontal="center"/>
      <protection locked="0"/>
    </xf>
    <xf numFmtId="164" fontId="2" fillId="21" borderId="1" xfId="0" applyNumberFormat="1" applyFont="1" applyFill="1" applyBorder="1" applyAlignment="1" applyProtection="1">
      <alignment horizontal="center"/>
      <protection locked="0"/>
    </xf>
    <xf numFmtId="0" fontId="2" fillId="21" borderId="1" xfId="0" applyFont="1" applyFill="1" applyBorder="1" applyAlignment="1">
      <alignment horizontal="center"/>
    </xf>
    <xf numFmtId="0" fontId="2" fillId="12" borderId="1" xfId="0" applyFont="1" applyFill="1" applyBorder="1" applyAlignment="1" applyProtection="1">
      <alignment horizontal="center"/>
      <protection locked="0"/>
    </xf>
    <xf numFmtId="0" fontId="2" fillId="9" borderId="8" xfId="0" applyFont="1" applyFill="1" applyBorder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>
      <alignment horizontal="left" indent="1"/>
    </xf>
    <xf numFmtId="0" fontId="2" fillId="21" borderId="2" xfId="0" applyFont="1" applyFill="1" applyBorder="1" applyAlignment="1" applyProtection="1">
      <alignment horizontal="center"/>
      <protection locked="0"/>
    </xf>
    <xf numFmtId="1" fontId="2" fillId="21" borderId="9" xfId="0" applyNumberFormat="1" applyFont="1" applyFill="1" applyBorder="1" applyAlignment="1" applyProtection="1">
      <alignment horizontal="center"/>
      <protection locked="0"/>
    </xf>
    <xf numFmtId="164" fontId="2" fillId="21" borderId="2" xfId="0" applyNumberFormat="1" applyFont="1" applyFill="1" applyBorder="1" applyAlignment="1" applyProtection="1">
      <alignment horizontal="center"/>
      <protection locked="0"/>
    </xf>
    <xf numFmtId="0" fontId="2" fillId="12" borderId="2" xfId="0" applyFont="1" applyFill="1" applyBorder="1" applyAlignment="1" applyProtection="1">
      <alignment horizontal="center"/>
      <protection locked="0"/>
    </xf>
    <xf numFmtId="0" fontId="6" fillId="19" borderId="7" xfId="0" applyFont="1" applyFill="1" applyBorder="1" applyAlignment="1">
      <alignment horizontal="left" indent="1"/>
    </xf>
    <xf numFmtId="0" fontId="0" fillId="21" borderId="3" xfId="0" applyFill="1" applyBorder="1" applyAlignment="1" applyProtection="1">
      <alignment horizontal="center"/>
      <protection locked="0"/>
    </xf>
    <xf numFmtId="0" fontId="0" fillId="21" borderId="9" xfId="0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1" borderId="6" xfId="0" applyFont="1" applyFill="1" applyBorder="1" applyAlignment="1" applyProtection="1">
      <alignment horizontal="center"/>
      <protection locked="0"/>
    </xf>
    <xf numFmtId="164" fontId="2" fillId="21" borderId="6" xfId="0" applyNumberFormat="1" applyFont="1" applyFill="1" applyBorder="1" applyAlignment="1" applyProtection="1">
      <alignment horizontal="center"/>
      <protection locked="0"/>
    </xf>
    <xf numFmtId="0" fontId="2" fillId="21" borderId="6" xfId="0" applyFont="1" applyFill="1" applyBorder="1" applyAlignment="1">
      <alignment horizontal="center"/>
    </xf>
    <xf numFmtId="0" fontId="2" fillId="20" borderId="1" xfId="0" applyFont="1" applyFill="1" applyBorder="1" applyAlignment="1" applyProtection="1">
      <alignment horizontal="center"/>
      <protection locked="0"/>
    </xf>
    <xf numFmtId="0" fontId="2" fillId="21" borderId="2" xfId="0" applyFont="1" applyFill="1" applyBorder="1" applyAlignment="1">
      <alignment horizontal="center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64" fontId="2" fillId="0" borderId="0" xfId="0" applyNumberFormat="1" applyFont="1" applyProtection="1">
      <protection locked="0"/>
    </xf>
    <xf numFmtId="1" fontId="2" fillId="0" borderId="0" xfId="0" applyNumberFormat="1" applyFont="1" applyProtection="1">
      <protection locked="0"/>
    </xf>
    <xf numFmtId="0" fontId="6" fillId="4" borderId="5" xfId="0" applyFont="1" applyFill="1" applyBorder="1" applyAlignment="1">
      <alignment horizontal="center" indent="1"/>
    </xf>
    <xf numFmtId="0" fontId="6" fillId="5" borderId="6" xfId="0" applyFont="1" applyFill="1" applyBorder="1" applyAlignment="1">
      <alignment horizontal="center" indent="1"/>
    </xf>
    <xf numFmtId="0" fontId="6" fillId="6" borderId="6" xfId="0" applyFont="1" applyFill="1" applyBorder="1" applyAlignment="1">
      <alignment horizontal="center" indent="1"/>
    </xf>
    <xf numFmtId="0" fontId="6" fillId="7" borderId="6" xfId="0" applyFont="1" applyFill="1" applyBorder="1" applyAlignment="1">
      <alignment horizontal="center" indent="1"/>
    </xf>
    <xf numFmtId="0" fontId="6" fillId="19" borderId="6" xfId="0" applyFont="1" applyFill="1" applyBorder="1" applyAlignment="1">
      <alignment horizontal="center" indent="1"/>
    </xf>
    <xf numFmtId="1" fontId="6" fillId="19" borderId="7" xfId="0" applyNumberFormat="1" applyFont="1" applyFill="1" applyBorder="1" applyAlignment="1">
      <alignment horizontal="center" indent="1"/>
    </xf>
    <xf numFmtId="164" fontId="6" fillId="19" borderId="6" xfId="0" applyNumberFormat="1" applyFont="1" applyFill="1" applyBorder="1" applyAlignment="1">
      <alignment horizontal="center" indent="1"/>
    </xf>
    <xf numFmtId="0" fontId="6" fillId="8" borderId="6" xfId="0" applyFont="1" applyFill="1" applyBorder="1" applyAlignment="1">
      <alignment horizontal="center" indent="1"/>
    </xf>
    <xf numFmtId="0" fontId="6" fillId="0" borderId="0" xfId="0" applyFont="1" applyAlignment="1">
      <alignment horizontal="center" indent="1"/>
    </xf>
    <xf numFmtId="0" fontId="0" fillId="11" borderId="3" xfId="0" applyFill="1" applyBorder="1" applyAlignment="1" applyProtection="1">
      <alignment horizontal="center"/>
      <protection locked="0"/>
    </xf>
    <xf numFmtId="0" fontId="0" fillId="10" borderId="2" xfId="0" applyFill="1" applyBorder="1" applyAlignment="1" applyProtection="1">
      <alignment horizontal="center"/>
      <protection locked="0"/>
    </xf>
    <xf numFmtId="0" fontId="0" fillId="11" borderId="9" xfId="0" applyFill="1" applyBorder="1" applyAlignment="1" applyProtection="1">
      <alignment horizontal="center"/>
      <protection locked="0"/>
    </xf>
    <xf numFmtId="0" fontId="0" fillId="9" borderId="15" xfId="0" applyFill="1" applyBorder="1" applyAlignment="1" applyProtection="1">
      <alignment horizontal="center"/>
      <protection locked="0"/>
    </xf>
    <xf numFmtId="0" fontId="0" fillId="10" borderId="15" xfId="0" applyFill="1" applyBorder="1" applyAlignment="1" applyProtection="1">
      <alignment horizontal="center"/>
      <protection locked="0"/>
    </xf>
    <xf numFmtId="0" fontId="0" fillId="11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>
      <alignment horizontal="left" indent="2"/>
    </xf>
    <xf numFmtId="0" fontId="0" fillId="21" borderId="15" xfId="0" applyFill="1" applyBorder="1" applyAlignment="1" applyProtection="1">
      <alignment horizontal="center"/>
      <protection locked="0"/>
    </xf>
    <xf numFmtId="1" fontId="0" fillId="21" borderId="15" xfId="0" applyNumberFormat="1" applyFill="1" applyBorder="1" applyAlignment="1" applyProtection="1">
      <alignment horizontal="center"/>
      <protection locked="0"/>
    </xf>
    <xf numFmtId="164" fontId="0" fillId="21" borderId="15" xfId="0" applyNumberFormat="1" applyFill="1" applyBorder="1" applyAlignment="1" applyProtection="1">
      <alignment horizontal="center"/>
      <protection locked="0"/>
    </xf>
    <xf numFmtId="0" fontId="0" fillId="12" borderId="15" xfId="0" applyFill="1" applyBorder="1" applyAlignment="1" applyProtection="1">
      <alignment horizontal="center"/>
      <protection locked="0"/>
    </xf>
    <xf numFmtId="164" fontId="0" fillId="12" borderId="15" xfId="0" applyNumberFormat="1" applyFill="1" applyBorder="1" applyAlignment="1" applyProtection="1">
      <alignment horizontal="center"/>
      <protection locked="0"/>
    </xf>
    <xf numFmtId="1" fontId="0" fillId="12" borderId="15" xfId="0" applyNumberFormat="1" applyFill="1" applyBorder="1" applyAlignment="1" applyProtection="1">
      <alignment horizontal="center"/>
      <protection locked="0"/>
    </xf>
    <xf numFmtId="0" fontId="0" fillId="3" borderId="15" xfId="0" applyFill="1" applyBorder="1" applyAlignment="1">
      <alignment horizontal="left" indent="1"/>
    </xf>
    <xf numFmtId="0" fontId="0" fillId="12" borderId="15" xfId="0" applyFill="1" applyBorder="1" applyAlignment="1">
      <alignment horizontal="center"/>
    </xf>
    <xf numFmtId="0" fontId="6" fillId="6" borderId="7" xfId="0" applyFont="1" applyFill="1" applyBorder="1" applyAlignment="1">
      <alignment horizontal="left" indent="1"/>
    </xf>
    <xf numFmtId="0" fontId="2" fillId="11" borderId="3" xfId="0" applyFont="1" applyFill="1" applyBorder="1" applyAlignment="1" applyProtection="1">
      <alignment horizontal="center"/>
      <protection locked="0"/>
    </xf>
    <xf numFmtId="0" fontId="2" fillId="11" borderId="9" xfId="0" applyFont="1" applyFill="1" applyBorder="1" applyAlignment="1" applyProtection="1">
      <alignment horizontal="center"/>
      <protection locked="0"/>
    </xf>
    <xf numFmtId="0" fontId="0" fillId="11" borderId="17" xfId="0" applyFill="1" applyBorder="1" applyAlignment="1" applyProtection="1">
      <alignment horizontal="center"/>
      <protection locked="0"/>
    </xf>
    <xf numFmtId="0" fontId="6" fillId="7" borderId="15" xfId="0" applyFont="1" applyFill="1" applyBorder="1" applyAlignment="1">
      <alignment horizontal="left" indent="1"/>
    </xf>
    <xf numFmtId="0" fontId="6" fillId="19" borderId="15" xfId="0" applyFont="1" applyFill="1" applyBorder="1" applyAlignment="1">
      <alignment horizontal="left" indent="1"/>
    </xf>
    <xf numFmtId="1" fontId="6" fillId="19" borderId="15" xfId="0" applyNumberFormat="1" applyFont="1" applyFill="1" applyBorder="1" applyAlignment="1">
      <alignment horizontal="left" indent="1"/>
    </xf>
    <xf numFmtId="164" fontId="6" fillId="19" borderId="15" xfId="0" applyNumberFormat="1" applyFont="1" applyFill="1" applyBorder="1" applyAlignment="1">
      <alignment horizontal="left" indent="1"/>
    </xf>
    <xf numFmtId="0" fontId="6" fillId="8" borderId="15" xfId="0" applyFont="1" applyFill="1" applyBorder="1" applyAlignment="1">
      <alignment horizontal="left" indent="1"/>
    </xf>
    <xf numFmtId="0" fontId="2" fillId="3" borderId="15" xfId="0" applyFont="1" applyFill="1" applyBorder="1" applyAlignment="1">
      <alignment horizontal="left" indent="1"/>
    </xf>
    <xf numFmtId="0" fontId="2" fillId="21" borderId="15" xfId="0" applyFont="1" applyFill="1" applyBorder="1" applyAlignment="1" applyProtection="1">
      <alignment horizontal="center"/>
      <protection locked="0"/>
    </xf>
    <xf numFmtId="1" fontId="2" fillId="21" borderId="15" xfId="0" applyNumberFormat="1" applyFont="1" applyFill="1" applyBorder="1" applyAlignment="1" applyProtection="1">
      <alignment horizontal="center"/>
      <protection locked="0"/>
    </xf>
    <xf numFmtId="164" fontId="2" fillId="21" borderId="15" xfId="0" applyNumberFormat="1" applyFont="1" applyFill="1" applyBorder="1" applyAlignment="1" applyProtection="1">
      <alignment horizontal="center"/>
      <protection locked="0"/>
    </xf>
    <xf numFmtId="0" fontId="2" fillId="12" borderId="15" xfId="0" applyFont="1" applyFill="1" applyBorder="1" applyAlignment="1" applyProtection="1">
      <alignment horizontal="center"/>
      <protection locked="0"/>
    </xf>
    <xf numFmtId="0" fontId="2" fillId="12" borderId="1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left" indent="1"/>
    </xf>
    <xf numFmtId="0" fontId="2" fillId="2" borderId="15" xfId="0" applyFont="1" applyFill="1" applyBorder="1" applyAlignment="1" applyProtection="1">
      <alignment horizontal="center"/>
      <protection locked="0"/>
    </xf>
    <xf numFmtId="1" fontId="2" fillId="2" borderId="15" xfId="0" applyNumberFormat="1" applyFont="1" applyFill="1" applyBorder="1" applyAlignment="1" applyProtection="1">
      <alignment horizontal="center"/>
      <protection locked="0"/>
    </xf>
    <xf numFmtId="164" fontId="2" fillId="2" borderId="15" xfId="0" applyNumberFormat="1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/>
    <xf numFmtId="0" fontId="13" fillId="0" borderId="0" xfId="0" applyFont="1"/>
    <xf numFmtId="0" fontId="13" fillId="2" borderId="4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13" fillId="11" borderId="1" xfId="0" applyFont="1" applyFill="1" applyBorder="1" applyAlignment="1" applyProtection="1">
      <alignment horizontal="center"/>
      <protection locked="0"/>
    </xf>
    <xf numFmtId="0" fontId="13" fillId="11" borderId="3" xfId="0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left" indent="1"/>
    </xf>
    <xf numFmtId="0" fontId="13" fillId="21" borderId="15" xfId="0" applyFont="1" applyFill="1" applyBorder="1" applyAlignment="1" applyProtection="1">
      <alignment horizontal="center"/>
      <protection locked="0"/>
    </xf>
    <xf numFmtId="1" fontId="13" fillId="21" borderId="15" xfId="0" applyNumberFormat="1" applyFont="1" applyFill="1" applyBorder="1" applyAlignment="1" applyProtection="1">
      <alignment horizontal="center"/>
      <protection locked="0"/>
    </xf>
    <xf numFmtId="164" fontId="13" fillId="21" borderId="15" xfId="0" applyNumberFormat="1" applyFont="1" applyFill="1" applyBorder="1" applyAlignment="1" applyProtection="1">
      <alignment horizontal="center"/>
      <protection locked="0"/>
    </xf>
    <xf numFmtId="0" fontId="13" fillId="12" borderId="15" xfId="0" applyFont="1" applyFill="1" applyBorder="1" applyAlignment="1" applyProtection="1">
      <alignment horizontal="center"/>
      <protection locked="0"/>
    </xf>
    <xf numFmtId="0" fontId="13" fillId="12" borderId="1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9" borderId="8" xfId="0" applyFont="1" applyFill="1" applyBorder="1" applyAlignment="1" applyProtection="1">
      <alignment horizontal="center"/>
      <protection locked="0"/>
    </xf>
    <xf numFmtId="0" fontId="13" fillId="10" borderId="1" xfId="0" applyFont="1" applyFill="1" applyBorder="1" applyAlignment="1" applyProtection="1">
      <alignment horizontal="center"/>
      <protection locked="0"/>
    </xf>
    <xf numFmtId="0" fontId="13" fillId="11" borderId="2" xfId="0" applyFont="1" applyFill="1" applyBorder="1" applyAlignment="1" applyProtection="1">
      <alignment horizontal="center"/>
      <protection locked="0"/>
    </xf>
    <xf numFmtId="0" fontId="13" fillId="9" borderId="4" xfId="0" applyFont="1" applyFill="1" applyBorder="1" applyAlignment="1" applyProtection="1">
      <alignment horizontal="center"/>
      <protection locked="0"/>
    </xf>
    <xf numFmtId="0" fontId="13" fillId="10" borderId="2" xfId="0" applyFont="1" applyFill="1" applyBorder="1" applyAlignment="1" applyProtection="1">
      <alignment horizontal="center"/>
      <protection locked="0"/>
    </xf>
    <xf numFmtId="0" fontId="13" fillId="11" borderId="9" xfId="0" applyFont="1" applyFill="1" applyBorder="1" applyAlignment="1" applyProtection="1">
      <alignment horizontal="center"/>
      <protection locked="0"/>
    </xf>
    <xf numFmtId="0" fontId="13" fillId="20" borderId="1" xfId="0" applyFont="1" applyFill="1" applyBorder="1" applyAlignment="1" applyProtection="1">
      <alignment horizontal="center"/>
      <protection locked="0"/>
    </xf>
    <xf numFmtId="0" fontId="13" fillId="2" borderId="3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>
      <alignment horizontal="left" indent="1"/>
    </xf>
    <xf numFmtId="0" fontId="13" fillId="2" borderId="15" xfId="0" applyFont="1" applyFill="1" applyBorder="1" applyAlignment="1" applyProtection="1">
      <alignment horizontal="center"/>
      <protection locked="0"/>
    </xf>
    <xf numFmtId="1" fontId="13" fillId="2" borderId="15" xfId="0" applyNumberFormat="1" applyFont="1" applyFill="1" applyBorder="1" applyAlignment="1" applyProtection="1">
      <alignment horizontal="center"/>
      <protection locked="0"/>
    </xf>
    <xf numFmtId="164" fontId="13" fillId="2" borderId="15" xfId="0" applyNumberFormat="1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>
      <alignment horizontal="center"/>
    </xf>
    <xf numFmtId="0" fontId="13" fillId="2" borderId="0" xfId="0" applyFont="1" applyFill="1"/>
    <xf numFmtId="0" fontId="13" fillId="2" borderId="2" xfId="0" applyFont="1" applyFill="1" applyBorder="1" applyAlignment="1" applyProtection="1">
      <alignment horizontal="center"/>
      <protection locked="0"/>
    </xf>
    <xf numFmtId="0" fontId="13" fillId="9" borderId="15" xfId="0" applyFont="1" applyFill="1" applyBorder="1" applyAlignment="1" applyProtection="1">
      <alignment horizontal="center"/>
      <protection locked="0"/>
    </xf>
    <xf numFmtId="0" fontId="13" fillId="10" borderId="15" xfId="0" applyFont="1" applyFill="1" applyBorder="1" applyAlignment="1" applyProtection="1">
      <alignment horizontal="center"/>
      <protection locked="0"/>
    </xf>
    <xf numFmtId="0" fontId="13" fillId="11" borderId="15" xfId="0" applyFont="1" applyFill="1" applyBorder="1" applyAlignment="1" applyProtection="1">
      <alignment horizontal="center"/>
      <protection locked="0"/>
    </xf>
    <xf numFmtId="0" fontId="13" fillId="11" borderId="17" xfId="0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left" indent="2"/>
    </xf>
    <xf numFmtId="164" fontId="13" fillId="12" borderId="15" xfId="0" applyNumberFormat="1" applyFont="1" applyFill="1" applyBorder="1" applyAlignment="1" applyProtection="1">
      <alignment horizontal="center"/>
      <protection locked="0"/>
    </xf>
    <xf numFmtId="1" fontId="13" fillId="12" borderId="15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3" fillId="23" borderId="6" xfId="2" applyFont="1" applyBorder="1" applyAlignment="1">
      <alignment horizontal="left" indent="1"/>
    </xf>
    <xf numFmtId="0" fontId="3" fillId="22" borderId="6" xfId="1" applyFont="1" applyBorder="1" applyAlignment="1">
      <alignment horizontal="center"/>
    </xf>
    <xf numFmtId="49" fontId="3" fillId="22" borderId="6" xfId="1" applyNumberFormat="1" applyFont="1" applyBorder="1" applyAlignment="1">
      <alignment horizontal="center"/>
    </xf>
    <xf numFmtId="0" fontId="3" fillId="22" borderId="1" xfId="1" applyFont="1" applyBorder="1" applyAlignment="1">
      <alignment horizontal="center"/>
    </xf>
    <xf numFmtId="49" fontId="3" fillId="22" borderId="1" xfId="1" applyNumberFormat="1" applyFont="1" applyBorder="1" applyAlignment="1">
      <alignment horizontal="center"/>
    </xf>
    <xf numFmtId="0" fontId="3" fillId="22" borderId="2" xfId="1" applyFont="1" applyBorder="1" applyAlignment="1">
      <alignment horizontal="center"/>
    </xf>
    <xf numFmtId="49" fontId="3" fillId="22" borderId="2" xfId="1" applyNumberFormat="1" applyFont="1" applyBorder="1" applyAlignment="1">
      <alignment horizontal="center"/>
    </xf>
  </cellXfs>
  <cellStyles count="4">
    <cellStyle name="20% - Ênfase4" xfId="1" builtinId="42"/>
    <cellStyle name="60% - Ênfase4" xfId="2" builtinId="44"/>
    <cellStyle name="Normal" xfId="0" builtinId="0"/>
    <cellStyle name="Normal 2" xfId="3" xr:uid="{1195C8A0-96DB-44D9-9D9C-6AD151D815F6}"/>
  </cellStyles>
  <dxfs count="4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numFmt numFmtId="30" formatCode="@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center" textRotation="0" wrapText="0" relativeIndent="1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relative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401" dataDxfId="400" headerRowBorderDxfId="399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398"/>
    <tableColumn id="2" xr3:uid="{4483B77F-9F18-436E-9938-04867E19B434}" name="Description" dataDxfId="397"/>
    <tableColumn id="3" xr3:uid="{A88F011D-437B-460B-8747-6890AD319F50}" name="SEC" dataDxfId="396"/>
    <tableColumn id="4" xr3:uid="{2766A8C5-6B08-4921-9F1F-E8E680AF0345}" name="SUB" dataDxfId="395"/>
    <tableColumn id="5" xr3:uid="{6F4BDAF6-9169-4450-9A3E-C1CCCA7AC8CE}" name="DIS" dataDxfId="394"/>
    <tableColumn id="6" xr3:uid="{947B0B0E-48D7-42D8-80B4-B1A6144FA5C9}" name="DEV" dataDxfId="393"/>
    <tableColumn id="7" xr3:uid="{887BFA0B-FC65-4A89-A918-35CD63A1F9BF}" name="IDX" dataDxfId="392"/>
    <tableColumn id="8" xr3:uid="{0AEC2F03-8A6F-48AD-B055-7D4217C5FADD}" name="PROP" dataDxfId="391"/>
    <tableColumn id="9" xr3:uid="{F8A3E18C-455C-49B5-B61D-8E6C78101F22}" name="TYPE" dataDxfId="390"/>
    <tableColumn id="10" xr3:uid="{A847D1E3-8E06-46AB-AD82-83D76BA438BC}" name="NAME" dataDxfId="38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388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387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386"/>
    <tableColumn id="22" xr3:uid="{C73E77BC-BB1A-43B2-BE6E-0E72029B43B8}" name="Nota" dataDxfId="385"/>
    <tableColumn id="14" xr3:uid="{A5AF5DFE-CBAE-4AC0-AF3F-8148EA071C8E}" name="Data Type" dataDxfId="384"/>
    <tableColumn id="15" xr3:uid="{A5232547-4C91-4975-954D-272CEE74B6BC}" name="In/Out" dataDxfId="383"/>
    <tableColumn id="16" xr3:uid="{478EA5A0-329F-48F0-9B92-DDC554559AEA}" name="Upper Limit" dataDxfId="382"/>
    <tableColumn id="17" xr3:uid="{DB413F0E-1A6A-4D1F-9576-A7BFA89BC0F0}" name="Lower Limit" dataDxfId="381"/>
    <tableColumn id="18" xr3:uid="{39318D73-5D37-4738-9469-D4BF92E97C2D}" name="EGU" dataDxfId="380"/>
    <tableColumn id="19" xr3:uid="{016DA46A-6980-4E3B-9CED-73872FFBE068}" name="TAG" dataDxfId="379">
      <calculatedColumnFormula>M2</calculatedColumnFormula>
    </tableColumn>
    <tableColumn id="20" xr3:uid="{23A28E36-9E43-4C66-ABC7-8D3CA11A6440}" name="Scan" dataDxfId="378"/>
    <tableColumn id="21" xr3:uid="{6B1C55C2-DEB9-42EF-B1FD-35AE85D809D6}" name="Prec" dataDxfId="3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57" dataDxfId="156" headerRowBorderDxfId="154" tableBorderDxfId="155" totalsRowBorderDxfId="153">
  <autoFilter ref="A1:U51" xr:uid="{7CB02FD4-FF14-4496-98B3-4F8B1299769D}"/>
  <tableColumns count="21">
    <tableColumn id="1" xr3:uid="{3D88C2FC-5174-41B4-A3FD-F1FA680784DE}" name="Nº" dataDxfId="152"/>
    <tableColumn id="2" xr3:uid="{05D8D350-F8D6-4479-AC39-69A78320DBEF}" name="Description" dataDxfId="151"/>
    <tableColumn id="3" xr3:uid="{A018FD77-D7AF-452D-8140-44321C99D7D5}" name="SEC" dataDxfId="150"/>
    <tableColumn id="4" xr3:uid="{C7ED1A4B-514F-46C8-9730-9BC0F83813B0}" name="SUB" dataDxfId="149"/>
    <tableColumn id="5" xr3:uid="{6F313AF8-45F5-485D-A23C-D8E5EF32B1EA}" name="DIS" dataDxfId="148"/>
    <tableColumn id="6" xr3:uid="{7B7CCDFA-8EFF-46CA-A650-B424B8A40A68}" name="DEV" dataDxfId="147"/>
    <tableColumn id="7" xr3:uid="{F4221583-0E7F-4D3B-A8C3-6E9AA5FCA3B2}" name="IDX" dataDxfId="146"/>
    <tableColumn id="8" xr3:uid="{132CB9A2-4B2F-4C82-AAA4-1152F8AF1E56}" name="PROP" dataDxfId="145"/>
    <tableColumn id="9" xr3:uid="{C0C38729-B904-4583-B88C-5E7238959B9E}" name="TYPE" dataDxfId="144"/>
    <tableColumn id="10" xr3:uid="{24AF85DF-181D-4F29-B343-E301F6DB2172}" name="NAME" dataDxfId="14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142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141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140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139"/>
    <tableColumn id="15" xr3:uid="{B8D7F942-FE31-4B4D-A74D-49A21D4AC123}" name="In/Out" dataDxfId="138"/>
    <tableColumn id="16" xr3:uid="{E794925B-9345-4E39-A8CB-5086385FEBCF}" name="Upper Limit" dataDxfId="137"/>
    <tableColumn id="17" xr3:uid="{B87BF391-D07F-4B84-A0F9-A603BE93EAE1}" name="Lower Limit" dataDxfId="136"/>
    <tableColumn id="18" xr3:uid="{60A94AC5-F7F1-4AAF-B98E-619066C60276}" name="EGU" dataDxfId="135"/>
    <tableColumn id="19" xr3:uid="{6D634690-50D1-4973-9538-DC147BACD5AD}" name="TAG" dataDxfId="134">
      <calculatedColumnFormula>M2</calculatedColumnFormula>
    </tableColumn>
    <tableColumn id="20" xr3:uid="{78313AB4-426A-4DC5-9D34-AA9CCD7190A2}" name="Scan" dataDxfId="133"/>
    <tableColumn id="21" xr3:uid="{40521E7D-C5DD-4DB1-AEA1-BA29B0505A30}" name="Prec" dataDxfId="1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131" dataDxfId="130" headerRowBorderDxfId="128" tableBorderDxfId="129" totalsRowBorderDxfId="127">
  <autoFilter ref="A1:U229" xr:uid="{37635551-551F-4CCB-8E7B-BA081D225422}"/>
  <tableColumns count="21">
    <tableColumn id="1" xr3:uid="{FAF9CD6D-71D6-4E62-A210-90C9E77837CA}" name="Nº" dataDxfId="126"/>
    <tableColumn id="2" xr3:uid="{3E1D2B15-6473-4893-B25C-D731B018331B}" name="Description" dataDxfId="125"/>
    <tableColumn id="3" xr3:uid="{D712240E-36C6-41C5-B2B6-FD0B94C8ABF6}" name="SEC" dataDxfId="124"/>
    <tableColumn id="4" xr3:uid="{9EF8B978-C96E-4100-923C-752AFC60CB98}" name="SUB" dataDxfId="123"/>
    <tableColumn id="5" xr3:uid="{34E55916-FFCC-4499-823C-FFBD3B022C91}" name="DIS" dataDxfId="122"/>
    <tableColumn id="6" xr3:uid="{F23ECE7F-7E4F-4279-B248-33B4DF2ED6EB}" name="DEV" dataDxfId="121"/>
    <tableColumn id="7" xr3:uid="{E8D55B94-13C3-4D0B-B2C7-8B6AEB538C74}" name="IDX" dataDxfId="120"/>
    <tableColumn id="8" xr3:uid="{F6EFB8C1-81CE-4780-874D-ACF64B91B7A7}" name="PROP" dataDxfId="119"/>
    <tableColumn id="9" xr3:uid="{56490B5E-78DB-4EF0-B554-E87102F869C8}" name="TYPE" dataDxfId="118"/>
    <tableColumn id="10" xr3:uid="{EC7FA5E9-8435-4FC7-B37A-028715984ACB}" name="NAME" dataDxfId="11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116"/>
    <tableColumn id="12" xr3:uid="{04C961C3-6732-4924-A3C7-2B7B89ABADE7}" name="LOWER LIMIT PV NAME" dataDxfId="115"/>
    <tableColumn id="13" xr3:uid="{A0E7340A-2063-4C13-A2B8-DFC1B4C19461}" name="RS Logic" dataDxfId="11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113"/>
    <tableColumn id="15" xr3:uid="{000A2171-3A21-493A-84A3-9377235C23E5}" name="In/Out" dataDxfId="112"/>
    <tableColumn id="16" xr3:uid="{1F2F0491-AA27-49A1-86E8-2B75462B0D0F}" name="Upper Limit" dataDxfId="111"/>
    <tableColumn id="17" xr3:uid="{823A0F10-0008-4B70-BD1D-1ADB7FA522B1}" name="Lower Limit" dataDxfId="110"/>
    <tableColumn id="18" xr3:uid="{A2070CCA-C28F-45D2-BD25-B189A312BD3B}" name="EGU" dataDxfId="109"/>
    <tableColumn id="19" xr3:uid="{11A24B9A-EC52-4C7C-9A16-77E00777ED23}" name="TAG" dataDxfId="108">
      <calculatedColumnFormula>M2</calculatedColumnFormula>
    </tableColumn>
    <tableColumn id="20" xr3:uid="{E02A11FB-D2F4-4C27-90DF-0F58AB6094EB}" name="Scan" dataDxfId="107"/>
    <tableColumn id="21" xr3:uid="{6710E694-7F05-4679-9604-34A673D2C853}" name="Prec" dataDxfId="1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239D3FF-3E97-4A59-AB7E-BD0D0A3E7708}" name="Table111415" displayName="Table111415" ref="A1:Y2" totalsRowShown="0" headerRowDxfId="105" dataDxfId="104" headerRowBorderDxfId="102" tableBorderDxfId="103" totalsRowBorderDxfId="101">
  <autoFilter ref="A1:Y2" xr:uid="{37635551-551F-4CCB-8E7B-BA081D225422}"/>
  <tableColumns count="25">
    <tableColumn id="1" xr3:uid="{BD0E841D-4230-46D4-A77C-B6286248FB29}" name="Nº" dataDxfId="100"/>
    <tableColumn id="2" xr3:uid="{89634BDD-12EB-49EC-84D8-E8D849D15D68}" name="Description" dataDxfId="99"/>
    <tableColumn id="3" xr3:uid="{4B7B6A7B-1C0B-4D2C-B7BF-69F189CF3BD4}" name="SEC" dataDxfId="98"/>
    <tableColumn id="4" xr3:uid="{4E331388-E422-4E90-A786-59ED918ACD9E}" name="SUB" dataDxfId="97"/>
    <tableColumn id="5" xr3:uid="{D7A7D686-A908-4DD5-A0EA-FA77F37C1EDD}" name="DIS" dataDxfId="96"/>
    <tableColumn id="6" xr3:uid="{02BD7976-6A63-4E1F-A959-7AC46D1598A4}" name="DEV" dataDxfId="95"/>
    <tableColumn id="7" xr3:uid="{C2780E85-3E4D-46D2-9CE6-01DADD3A6410}" name="IDX" dataDxfId="94"/>
    <tableColumn id="8" xr3:uid="{6B93F9DB-62E6-4266-87AF-A9570D50EEAF}" name="PROP" dataDxfId="93"/>
    <tableColumn id="9" xr3:uid="{4173D6EE-3575-4D8F-8FA4-86E3292FCC0E}" name="TYPE" dataDxfId="92"/>
    <tableColumn id="10" xr3:uid="{8E467909-E8BF-490C-A751-5D5F367968C5}" name="NAME" dataDxfId="9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B09723F-F7F3-44E6-9218-E6E627622C79}" name="UPPER LIMIT PV NAME" dataDxfId="90"/>
    <tableColumn id="12" xr3:uid="{E0833BBB-5DBD-46C1-B737-6A97F3A6B17E}" name="LOWER LIMIT PV NAME" dataDxfId="89"/>
    <tableColumn id="13" xr3:uid="{17C1F1ED-BD9D-4AB8-9EC0-C8FE4B99030C}" name="RS Logic" dataDxfId="88"/>
    <tableColumn id="14" xr3:uid="{8AE417B3-53C2-47E4-85E8-8D6B33A7DFD9}" name="Data Type" dataDxfId="87"/>
    <tableColumn id="15" xr3:uid="{4E89919B-F628-4927-ABF9-0A4CD61877A4}" name="In/Out" dataDxfId="86"/>
    <tableColumn id="16" xr3:uid="{9A09A1A3-06FF-46E5-B48A-A8F51303DE60}" name="Upper Limit" dataDxfId="85"/>
    <tableColumn id="17" xr3:uid="{7570E620-63DA-430C-B874-38F3BBBD549F}" name="Lower Limit" dataDxfId="84"/>
    <tableColumn id="18" xr3:uid="{BDD82ED3-4F2A-4139-88E5-F79B3F3B952F}" name="EGU" dataDxfId="83"/>
    <tableColumn id="19" xr3:uid="{73792EE5-DE09-4590-BB95-1A0F57A8130A}" name="TAG" dataDxfId="82">
      <calculatedColumnFormula>M2</calculatedColumnFormula>
    </tableColumn>
    <tableColumn id="20" xr3:uid="{02665F3F-9D8B-4747-B182-45ED2BB1A9F4}" name="Scan" dataDxfId="81"/>
    <tableColumn id="21" xr3:uid="{682018EC-1D43-4953-9EB0-2209775B35BD}" name="Prec" dataDxfId="80"/>
    <tableColumn id="22" xr3:uid="{5D577AB4-FA06-4E03-B668-3AB87706CF6A}" name="Cmd Duration" dataDxfId="79"/>
    <tableColumn id="23" xr3:uid="{16A7C1C2-6F67-4A75-A9CF-559911710574}" name="PV Conversion" dataDxfId="78"/>
    <tableColumn id="24" xr3:uid="{7E07BDA7-8D6D-4BE8-809D-D2E3C907D309}" name="Upper Limit Conversion" dataDxfId="77"/>
    <tableColumn id="25" xr3:uid="{C164FFAB-A795-4B5B-9CF6-199AE29DE5E6}" name="Lower Limit Conversion" dataDxfId="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053A20-3CDF-471C-A2D7-B9D06B8A3B08}" name="Table1114" displayName="Table1114" ref="A1:U229" totalsRowShown="0" headerRowDxfId="75" dataDxfId="74" headerRowBorderDxfId="72" tableBorderDxfId="73" totalsRowBorderDxfId="71">
  <autoFilter ref="A1:U229" xr:uid="{37635551-551F-4CCB-8E7B-BA081D225422}"/>
  <tableColumns count="21">
    <tableColumn id="1" xr3:uid="{44A1AA2C-11CF-428D-A5A6-CA8D8E793243}" name="Nº" dataDxfId="70"/>
    <tableColumn id="2" xr3:uid="{496D6ED2-5F41-4663-B18F-63077781B910}" name="Description" dataDxfId="69"/>
    <tableColumn id="3" xr3:uid="{1506CB76-3C86-4884-9B73-965516585FC5}" name="SEC" dataDxfId="68"/>
    <tableColumn id="4" xr3:uid="{3346698F-CDDA-4822-A006-7C0CDD658E40}" name="SUB" dataDxfId="67"/>
    <tableColumn id="5" xr3:uid="{9287581D-7D46-416D-BD10-2FBAAB8A06B0}" name="DIS" dataDxfId="66"/>
    <tableColumn id="6" xr3:uid="{7AA2A3C2-350D-4B23-B7A9-7F479BBE9F09}" name="DEV" dataDxfId="65"/>
    <tableColumn id="7" xr3:uid="{B2B20D74-4614-49CC-A3C1-F6D9B33C17FA}" name="IDX" dataDxfId="64"/>
    <tableColumn id="8" xr3:uid="{B2E2DD5D-C8AF-469C-B48E-82252C93BF5D}" name="PROP" dataDxfId="63"/>
    <tableColumn id="9" xr3:uid="{4CD1C89E-C0C7-4362-B1E9-98A710F2DE39}" name="TYPE" dataDxfId="62"/>
    <tableColumn id="10" xr3:uid="{86E85F17-81AF-4F25-85FE-445FB356D5A8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02A7C927-85AA-401B-AAAB-92A8401B1C00}" name="UPPER LIMIT PV NAME" dataDxfId="60"/>
    <tableColumn id="12" xr3:uid="{B159A0D1-3755-4D1C-91B0-827AED669F73}" name="LOWER LIMIT PV NAME" dataDxfId="59"/>
    <tableColumn id="13" xr3:uid="{9CD35D65-0280-4D8D-BECC-17812637EFE6}" name="RS Logic" dataDxfId="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3EF74B51-8247-4878-B5BA-64ECB002C196}" name="Data Type" dataDxfId="57"/>
    <tableColumn id="15" xr3:uid="{9CAE0D88-A312-4B48-9E3B-1DBC7B3683BE}" name="In/Out" dataDxfId="56"/>
    <tableColumn id="16" xr3:uid="{8EFCCDD8-7323-471A-99D6-FEB07A48CA8E}" name="Upper Limit" dataDxfId="55"/>
    <tableColumn id="17" xr3:uid="{174DF8B6-0022-44AA-B510-7A48BB705E16}" name="Lower Limit" dataDxfId="54"/>
    <tableColumn id="18" xr3:uid="{F0F3E6A9-25AF-4745-920C-336112BF093C}" name="EGU" dataDxfId="53"/>
    <tableColumn id="19" xr3:uid="{D78F87E7-FFC9-4B14-A5DC-71FCB9199AD4}" name="TAG" dataDxfId="52">
      <calculatedColumnFormula>M2</calculatedColumnFormula>
    </tableColumn>
    <tableColumn id="20" xr3:uid="{C9549BD7-B145-4386-B0FD-18D6BA388E72}" name="Scan" dataDxfId="51"/>
    <tableColumn id="21" xr3:uid="{ED2D6D1F-115C-45AA-B7C2-0F1236FEF610}" name="Prec" dataDxfId="5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49" dataDxfId="48" headerRowBorderDxfId="46" tableBorderDxfId="47" totalsRowBorderDxfId="45">
  <autoFilter ref="A1:U81" xr:uid="{9638B939-1FEA-4AA5-8D3F-450916087ECA}"/>
  <tableColumns count="21">
    <tableColumn id="1" xr3:uid="{BA0FE4DA-1009-483E-9186-ACD43B5CFC3B}" name="Nº" dataDxfId="44"/>
    <tableColumn id="2" xr3:uid="{C97629D8-2529-4CDC-AD41-C23A61AFBAB5}" name="Description" dataDxfId="43"/>
    <tableColumn id="3" xr3:uid="{9CEDD5E0-E0A4-407E-836D-2F8B8EFD9994}" name="SEC" dataDxfId="42"/>
    <tableColumn id="4" xr3:uid="{2950A43E-F857-4EE0-ADA0-A95095B0DFBD}" name="SUB" dataDxfId="41"/>
    <tableColumn id="5" xr3:uid="{FDAAF6C0-39B4-4A02-8407-6DB08613DDEF}" name="DIS" dataDxfId="40"/>
    <tableColumn id="6" xr3:uid="{9659BB4A-9D29-4F9C-B1D3-4A09E8C2FCF1}" name="DEV" dataDxfId="39"/>
    <tableColumn id="7" xr3:uid="{0830A0F7-2D0A-4BE2-B117-3E70E64B17A5}" name="IDX" dataDxfId="38"/>
    <tableColumn id="8" xr3:uid="{9976F1AF-A16D-48BB-AC8D-DA43FA606A08}" name="PROP" dataDxfId="37"/>
    <tableColumn id="9" xr3:uid="{BA4552BF-9025-448B-911E-913D8C5FE35C}" name="TYPE" dataDxfId="36"/>
    <tableColumn id="10" xr3:uid="{53B42E91-2955-46F6-9050-B2F099A8A56A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34"/>
    <tableColumn id="12" xr3:uid="{E35CD99F-05F0-4244-BFDC-C66C2496D41D}" name="LOWER LIMIT PV NAME" dataDxfId="33"/>
    <tableColumn id="13" xr3:uid="{93F10AC6-9BE1-43D6-B42D-A71F21E5972B}" name="RS Logic" dataDxfId="32"/>
    <tableColumn id="14" xr3:uid="{D20F35FC-8079-4403-9854-1C177D991E96}" name="Data Type" dataDxfId="31"/>
    <tableColumn id="15" xr3:uid="{0038F73A-8708-4DAF-8D7B-0E6E5144DA51}" name="In/Out" dataDxfId="30"/>
    <tableColumn id="16" xr3:uid="{4FF9B554-6082-4A9A-8DC6-289AB99C0905}" name="Upper Limit" dataDxfId="29"/>
    <tableColumn id="17" xr3:uid="{4AAADDDA-523F-4BD7-A86B-38DEA290FAF3}" name="Lower Limit" dataDxfId="28"/>
    <tableColumn id="18" xr3:uid="{EE88F40A-91B7-42D0-9CA6-588AA4DE5E5E}" name="EGU" dataDxfId="27"/>
    <tableColumn id="19" xr3:uid="{81C21D7E-01B5-45A1-9A76-3B7FADC64DEB}" name="TAG" dataDxfId="26"/>
    <tableColumn id="20" xr3:uid="{4DDF4226-1285-42D2-A8D0-0D89B0EB8D34}" name="Scan" dataDxfId="25"/>
    <tableColumn id="21" xr3:uid="{58C6CD61-9BFC-40A5-B834-BCA68946F580}" name="Prec" dataDxfId="2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oSIA03_CLP" displayName="ToSIA03_CLP" ref="A1:AB114" totalsRowShown="0" headerRowDxfId="376" dataDxfId="375" headerRowBorderDxfId="373" tableBorderDxfId="374" totalsRowBorderDxfId="372">
  <autoFilter ref="A1:AB114" xr:uid="{E9B43735-B89C-4DC8-887B-EDAD686DEE05}"/>
  <tableColumns count="28">
    <tableColumn id="1" xr3:uid="{660508B9-5329-43F3-B0AD-7AA1C6CC8DCD}" name="Nº" dataDxfId="371"/>
    <tableColumn id="2" xr3:uid="{0AF59CFA-24FC-47AC-A8FA-9FAC425A7947}" name="Description" dataDxfId="370"/>
    <tableColumn id="3" xr3:uid="{8590D264-7275-432A-A15B-D044BF618775}" name="SEC" dataDxfId="369"/>
    <tableColumn id="4" xr3:uid="{D897FEF0-998B-4591-BFC1-0BFDE24FC258}" name="SUB" dataDxfId="368"/>
    <tableColumn id="5" xr3:uid="{82D66D27-0B21-4403-AD1C-BE509C6521D0}" name="DIS" dataDxfId="367"/>
    <tableColumn id="6" xr3:uid="{9A5D3882-8C04-49D8-A323-DD40C35D830B}" name="DEV" dataDxfId="366"/>
    <tableColumn id="7" xr3:uid="{51284995-E721-4CF6-A63F-C093D4FF018D}" name="IDX" dataDxfId="365"/>
    <tableColumn id="8" xr3:uid="{AB9BA92D-DF5B-40CA-80BD-ABE356460D35}" name="PROP" dataDxfId="364"/>
    <tableColumn id="9" xr3:uid="{9F00D75D-BA45-4AC9-8C53-41FBE1260EDC}" name="TYPE" dataDxfId="363"/>
    <tableColumn id="10" xr3:uid="{2679C094-8B22-4F29-9FF8-7A133EB57339}" name="NAME" dataDxfId="362">
      <calculatedColumnFormula>_xlfn.TEXTJOIN(":",TRUE,_xlfn.TEXTJOIN("-",TRUE,ToSIA03_CLP[[#This Row],[SEC]:[SUB]]),_xlfn.TEXTJOIN("-",TRUE,ToSIA03_CLP[[#This Row],[DIS]:[IDX]]),_xlfn.TEXTJOIN("-",TRUE,ToSIA03_CLP[[#This Row],[PROP]:[TYPE]]))</calculatedColumnFormula>
    </tableColumn>
    <tableColumn id="11" xr3:uid="{19F230C4-794C-4550-9D24-E0F111EF01A0}" name="UPPER LIMIT PV NAME" dataDxfId="361">
      <calculatedColumnFormula>IF(ToSIA03_CLP[[#This Row],[Upper Limit]]&lt;&gt;"",_xlfn.TEXTJOIN(":",TRUE,_xlfn.TEXTJOIN("-",TRUE,ToSIA03_CLP[[#This Row],[SEC]:[SUB]]),_xlfn.TEXTJOIN("-",TRUE,ToSIA03_CLP[[#This Row],[DIS]:[IDX]]),ToSIA03_CLP[[#This Row],[PROP]] &amp; "UpperLimit-Cte"),"")</calculatedColumnFormula>
    </tableColumn>
    <tableColumn id="12" xr3:uid="{982C4705-0919-4489-90DB-1951AA8369DC}" name="LOWER LIMIT PV NAME" dataDxfId="360">
      <calculatedColumnFormula>IF(ToSIA03_CLP[[#This Row],[Lower Limit]]&lt;&gt;"",_xlfn.TEXTJOIN(":",TRUE,_xlfn.TEXTJOIN("-",TRUE,ToSIA03_CLP[[#This Row],[SEC]:[SUB]]),_xlfn.TEXTJOIN("-",TRUE,ToSIA03_CLP[[#This Row],[DIS]:[IDX]]),ToSIA03_CLP[[#This Row],[PROP]] &amp; "LowerLimit-Cte"),"")</calculatedColumnFormula>
    </tableColumn>
    <tableColumn id="23" xr3:uid="{47CFCA01-A599-4526-B129-3CA06BFF3CEE}" name="Dtype" dataDxfId="359"/>
    <tableColumn id="21" xr3:uid="{5C1E218B-B9EA-45F7-B060-67DEB222ADDB}" name="Prec" dataDxfId="358"/>
    <tableColumn id="18" xr3:uid="{5AE7E3F5-EE04-4955-914D-27B0236D2E8F}" name="EGU" dataDxfId="357"/>
    <tableColumn id="20" xr3:uid="{80FA7632-E69B-46FE-B5DD-14C7B406CEA7}" name="Scan" dataDxfId="356"/>
    <tableColumn id="24" xr3:uid="{3F2132DC-AAE5-4B76-BA82-1453FAA0E907}" name="Inout" dataDxfId="355"/>
    <tableColumn id="22" xr3:uid="{EC8D8903-AD9F-4DBB-BBD0-C05F7203BE5E}" name="Cmd Duration" dataDxfId="354"/>
    <tableColumn id="28" xr3:uid="{E191750D-A778-4CF0-BF7E-EDF241B5B3B0}" name="HIGH" dataDxfId="353"/>
    <tableColumn id="29" xr3:uid="{020CD86D-32F3-4666-89D8-11B15146F48E}" name="HIHI" dataDxfId="352"/>
    <tableColumn id="26" xr3:uid="{CB40A698-EDAB-4173-AA1A-CECF8E38B2E2}" name="LOW" dataDxfId="351"/>
    <tableColumn id="27" xr3:uid="{FE1F619C-1E87-4F25-B81B-D8A2F389B0EB}" name="LOLO" dataDxfId="350"/>
    <tableColumn id="13" xr3:uid="{012D1BDB-75A0-4841-81A2-BF0F41932504}" name="RS Logic" dataDxfId="349"/>
    <tableColumn id="14" xr3:uid="{43B696D0-87A5-4E62-9716-2B0397886379}" name="Data Type" dataDxfId="348"/>
    <tableColumn id="15" xr3:uid="{FC4DE731-0C61-407F-A5AA-1CB4E1875E82}" name="In/Out" dataDxfId="347"/>
    <tableColumn id="16" xr3:uid="{27EA4937-7677-4625-831E-CB1D9CD9488D}" name="Upper Limit" dataDxfId="346"/>
    <tableColumn id="17" xr3:uid="{9E5AD51A-9FB5-455D-AA6C-D16EF7CB35FB}" name="Lower Limit" dataDxfId="345"/>
    <tableColumn id="19" xr3:uid="{798BA4EA-349A-443C-B15B-62D7F907EF72}" name="TAG" dataDxfId="344">
      <calculatedColumnFormula>IF(ToSIA03_CLP[[#This Row],[RS Logic]]&lt;&gt;"",ToSIA03_CLP[[#This Row],[RS Logic]],"")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73C4F-D0D2-401F-9964-04FF2FF1A047}" name="ToSIA03_MultiABB" displayName="ToSIA03_MultiABB" ref="A1:T19" totalsRowShown="0" headerRowDxfId="343" dataDxfId="342" headerRowBorderDxfId="340" tableBorderDxfId="341" totalsRowBorderDxfId="339">
  <autoFilter ref="A1:T19" xr:uid="{E9B43735-B89C-4DC8-887B-EDAD686DEE05}"/>
  <sortState xmlns:xlrd2="http://schemas.microsoft.com/office/spreadsheetml/2017/richdata2" ref="A2:O19">
    <sortCondition ref="J1:J19"/>
  </sortState>
  <tableColumns count="20">
    <tableColumn id="1" xr3:uid="{1FA359E4-2EEB-49E8-B416-A461973B1561}" name="Nº" dataDxfId="338"/>
    <tableColumn id="2" xr3:uid="{6281C639-F94B-4BF0-9705-A38AD4CBF5D2}" name="Description" dataDxfId="337"/>
    <tableColumn id="3" xr3:uid="{EBBDA0C0-64D9-4135-918A-883960E659AD}" name="SEC" dataDxfId="336"/>
    <tableColumn id="4" xr3:uid="{94AAA6CF-C184-4CE6-857B-F8AA03A2B82D}" name="SUB" dataDxfId="335"/>
    <tableColumn id="5" xr3:uid="{DEA13FB3-7E52-4028-9D38-2A642928C88E}" name="DIS" dataDxfId="334"/>
    <tableColumn id="6" xr3:uid="{A7D5273D-5784-4DA9-92E1-DAB80382E444}" name="DEV" dataDxfId="333"/>
    <tableColumn id="7" xr3:uid="{F4F7B265-3DEE-42C9-94F0-E33B2BA57F71}" name="IDX" dataDxfId="332"/>
    <tableColumn id="8" xr3:uid="{4414FE5F-047F-457A-AD71-0CA3FF5B853F}" name="PROP" dataDxfId="331"/>
    <tableColumn id="9" xr3:uid="{68279E59-8C74-4227-83F4-179273E090BE}" name="TYPE" dataDxfId="330"/>
    <tableColumn id="10" xr3:uid="{A63ECA69-0EB8-494C-B8F2-BFBB7BEFD8E0}" name="NAME" dataDxfId="329">
      <calculatedColumnFormula>_xlfn.TEXTJOIN(":",TRUE,_xlfn.TEXTJOIN("-",TRUE,ToSIA03_MultiABB[[#This Row],[SEC]:[SUB]]),_xlfn.TEXTJOIN("-",TRUE,ToSIA03_MultiABB[[#This Row],[DIS]:[IDX]]),_xlfn.TEXTJOIN("-",TRUE,ToSIA03_MultiABB[[#This Row],[PROP]:[TYPE]]))</calculatedColumnFormula>
    </tableColumn>
    <tableColumn id="11" xr3:uid="{119CF633-37FF-4A77-99BB-09AB31AEA079}" name="UPPER LIMIT PV NAME" dataDxfId="328">
      <calculatedColumnFormula>IF(#REF!&lt;&gt;"",_xlfn.TEXTJOIN(":",TRUE,_xlfn.TEXTJOIN("-",TRUE,ToSIA03_MultiABB[[#This Row],[SEC]:[SUB]]),_xlfn.TEXTJOIN("-",TRUE,ToSIA03_MultiABB[[#This Row],[DIS]:[IDX]]),"TUpperLimit-Cte"),"")</calculatedColumnFormula>
    </tableColumn>
    <tableColumn id="12" xr3:uid="{4DBA5A31-5018-4A38-B7E6-DB69B9318917}" name="LOWER LIMIT PV NAME" dataDxfId="327">
      <calculatedColumnFormula>IF(#REF!&lt;&gt;"",_xlfn.TEXTJOIN(":",TRUE,_xlfn.TEXTJOIN("-",TRUE,ToSIA03_MultiABB[[#This Row],[SEC]:[SUB]]),_xlfn.TEXTJOIN("-",TRUE,ToSIA03_MultiABB[[#This Row],[DIS]:[IDX]]),"TLowerLimit-Cte"),"")</calculatedColumnFormula>
    </tableColumn>
    <tableColumn id="18" xr3:uid="{00998C7F-6599-4A35-A695-15E149745AC8}" name="EGU" dataDxfId="326"/>
    <tableColumn id="21" xr3:uid="{77E77EDE-2A6E-4C14-8E14-4662C2808378}" name="Prec" dataDxfId="325"/>
    <tableColumn id="20" xr3:uid="{1141DC05-9D3B-4A5D-81DF-18A865DD9A4D}" name="Scan" dataDxfId="324"/>
    <tableColumn id="22" xr3:uid="{06EFE278-E448-471F-9EB6-7F162CD8DE6A}" name="Unit" dataDxfId="323"/>
    <tableColumn id="23" xr3:uid="{A51FC1BB-8EDE-4FA3-B25E-0C8019F97F0F}" name="Resolution" dataDxfId="322"/>
    <tableColumn id="24" xr3:uid="{A509A34C-77CB-4877-9C54-0890E67E3F84}" name="Data Type2" dataDxfId="321"/>
    <tableColumn id="25" xr3:uid="{0F80FD1C-A6ED-40E9-8819-97583B977F89}" name="Register_x000a_(Dec)" dataDxfId="320"/>
    <tableColumn id="26" xr3:uid="{82A52AA7-EEB9-440C-BFAE-D8A950BC9CBE}" name="Length" dataDxfId="319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08872-EBF9-4D53-B752-044819E38839}" name="ToSIA03_CLP2" displayName="ToSIA03_CLP2" ref="A1:AB114" totalsRowShown="0" headerRowDxfId="318" dataDxfId="317" headerRowBorderDxfId="315" tableBorderDxfId="316" totalsRowBorderDxfId="314">
  <autoFilter ref="A1:AB114" xr:uid="{E9B43735-B89C-4DC8-887B-EDAD686DEE05}"/>
  <tableColumns count="28">
    <tableColumn id="1" xr3:uid="{0F488AB9-D391-4EF3-8C35-8CE7F6487404}" name="Nº" dataDxfId="313"/>
    <tableColumn id="2" xr3:uid="{9F69B8E8-8319-47D6-87EF-015E7E855B40}" name="Description" dataDxfId="312"/>
    <tableColumn id="3" xr3:uid="{AE2B88E2-BC43-46A9-8C48-75E7059983B2}" name="SEC" dataDxfId="311"/>
    <tableColumn id="4" xr3:uid="{EC8B4175-A253-4679-B199-A0BB557F9833}" name="SUB" dataDxfId="310"/>
    <tableColumn id="5" xr3:uid="{F401A0C8-4F00-4376-A567-0F1DF7541F6C}" name="DIS" dataDxfId="309"/>
    <tableColumn id="6" xr3:uid="{49C03AF9-6A64-45D7-8C43-5E435FEFFCC6}" name="DEV" dataDxfId="308"/>
    <tableColumn id="7" xr3:uid="{7BB71AF2-93BE-45B2-B781-1418D36FD5AB}" name="IDX" dataDxfId="307"/>
    <tableColumn id="8" xr3:uid="{B53A4D0B-C683-4CA1-93C5-8ED780777507}" name="PROP" dataDxfId="306"/>
    <tableColumn id="9" xr3:uid="{7BEEF499-A0F4-4001-A721-B9CB81E79FBA}" name="TYPE" dataDxfId="305"/>
    <tableColumn id="10" xr3:uid="{BF7F0EB2-0A1D-4434-82FF-9105F17FAAF6}" name="NAME" dataDxfId="304">
      <calculatedColumnFormula>_xlfn.TEXTJOIN(":",TRUE,_xlfn.TEXTJOIN("-",TRUE,ToSIA03_CLP2[[#This Row],[SEC]:[SUB]]),_xlfn.TEXTJOIN("-",TRUE,ToSIA03_CLP2[[#This Row],[DIS]:[IDX]]),_xlfn.TEXTJOIN("-",TRUE,ToSIA03_CLP2[[#This Row],[PROP]:[TYPE]]))</calculatedColumnFormula>
    </tableColumn>
    <tableColumn id="11" xr3:uid="{73C58BC1-420E-4F3B-A34C-97611C177FCD}" name="UPPER LIMIT PV NAME" dataDxfId="303">
      <calculatedColumnFormula>IF(ToSIA03_CLP2[[#This Row],[Upper Limit]]&lt;&gt;"",_xlfn.TEXTJOIN(":",TRUE,_xlfn.TEXTJOIN("-",TRUE,ToSIA03_CLP2[[#This Row],[SEC]:[SUB]]),_xlfn.TEXTJOIN("-",TRUE,ToSIA03_CLP2[[#This Row],[DIS]:[IDX]]),ToSIA03_CLP2[[#This Row],[PROP]] &amp; "UpperLimit-Cte"),"")</calculatedColumnFormula>
    </tableColumn>
    <tableColumn id="12" xr3:uid="{326744D0-5DD2-4004-A6A8-29FFC338FECC}" name="LOWER LIMIT PV NAME" dataDxfId="302">
      <calculatedColumnFormula>IF(ToSIA03_CLP2[[#This Row],[Lower Limit]]&lt;&gt;"",_xlfn.TEXTJOIN(":",TRUE,_xlfn.TEXTJOIN("-",TRUE,ToSIA03_CLP2[[#This Row],[SEC]:[SUB]]),_xlfn.TEXTJOIN("-",TRUE,ToSIA03_CLP2[[#This Row],[DIS]:[IDX]]),ToSIA03_CLP2[[#This Row],[PROP]] &amp; "LowerLimit-Cte"),"")</calculatedColumnFormula>
    </tableColumn>
    <tableColumn id="23" xr3:uid="{77C53C50-A793-44C3-99F2-2CF0CBF9311C}" name="Dtype" dataDxfId="301"/>
    <tableColumn id="21" xr3:uid="{677D4040-C0A0-4077-BA1A-C38012967CCB}" name="Prec" dataDxfId="300"/>
    <tableColumn id="18" xr3:uid="{2D2B51BD-A537-42F8-8545-0D6F5BF6B894}" name="EGU" dataDxfId="299"/>
    <tableColumn id="20" xr3:uid="{D0D9C2AB-6C7F-4FF7-9316-B1FEF447F04B}" name="Scan" dataDxfId="298"/>
    <tableColumn id="24" xr3:uid="{17344D1F-8030-43B8-9FF6-A155FF57F211}" name="Inout" dataDxfId="297"/>
    <tableColumn id="22" xr3:uid="{0B40A067-6EE4-4A5A-A2D1-9987EDA592C6}" name="Cmd Duration" dataDxfId="296"/>
    <tableColumn id="28" xr3:uid="{A183D05E-E2EB-443D-B5AC-6439FB0DE90F}" name="HIGH" dataDxfId="295"/>
    <tableColumn id="29" xr3:uid="{8B15754C-F8BA-4682-95DC-8B485EAB2E81}" name="HIHI" dataDxfId="294"/>
    <tableColumn id="26" xr3:uid="{8A26DB69-AB75-4356-814E-862DF2176F7C}" name="LOW" dataDxfId="293"/>
    <tableColumn id="27" xr3:uid="{C93F1D9F-3EFF-41B3-A718-4BFE4FE9D522}" name="LOLO" dataDxfId="292"/>
    <tableColumn id="13" xr3:uid="{A5D3763F-26A2-4077-B855-920DDC6F6832}" name="RS Logic" dataDxfId="291"/>
    <tableColumn id="14" xr3:uid="{4AB3103F-A4DC-41D3-80A1-CC7E41FBB80B}" name="Data Type" dataDxfId="290"/>
    <tableColumn id="15" xr3:uid="{6BDF5D5A-4C86-42BF-BB68-22315FFBCE1B}" name="In/Out" dataDxfId="289"/>
    <tableColumn id="16" xr3:uid="{0C90D8A1-772F-4DCA-BDEB-14EDB1E178AE}" name="Upper Limit" dataDxfId="288"/>
    <tableColumn id="17" xr3:uid="{F9A1A35D-5CC9-4975-97F5-DEBBA26DF5A2}" name="Lower Limit" dataDxfId="287"/>
    <tableColumn id="19" xr3:uid="{5D22143C-6017-4599-A762-6F80B7F3BEE6}" name="TAG" dataDxfId="286">
      <calculatedColumnFormula>IF(ToSIA03_CLP2[[#This Row],[RS Logic]]&lt;&gt;"",ToSIA03_CLP2[[#This Row],[RS Logic]],"")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E38AAA-681C-44BB-90A7-3B7079C99F70}" name="ToSIA04_CLP" displayName="ToSIA04_CLP" ref="A1:AC99" totalsRowShown="0" headerRowDxfId="285" dataDxfId="284" headerRowBorderDxfId="282" tableBorderDxfId="283" totalsRowBorderDxfId="281">
  <autoFilter ref="A1:AC99" xr:uid="{E9B43735-B89C-4DC8-887B-EDAD686DEE05}"/>
  <tableColumns count="29">
    <tableColumn id="1" xr3:uid="{BAC68CEC-7D78-40F3-B5FC-C35D25BFFB58}" name="Nº" dataDxfId="280"/>
    <tableColumn id="2" xr3:uid="{267EB282-D54F-4A20-B338-C7B1F88CC926}" name="Description" dataDxfId="279"/>
    <tableColumn id="3" xr3:uid="{AB33C8AB-4534-4799-83D7-6FB308B51ED2}" name="SEC" dataDxfId="278"/>
    <tableColumn id="4" xr3:uid="{AFB7CCBD-E114-4129-B32F-9FFA9744AAD8}" name="SUB" dataDxfId="277"/>
    <tableColumn id="5" xr3:uid="{983AEFB2-A1AB-4121-850C-9954CC881F7F}" name="DIS" dataDxfId="276"/>
    <tableColumn id="6" xr3:uid="{F3573376-BEB3-4F17-972C-0AE4C5AAD401}" name="DEV" dataDxfId="275"/>
    <tableColumn id="7" xr3:uid="{028D6685-8DDC-4944-9CB1-18A9B4A35E4B}" name="IDX" dataDxfId="274"/>
    <tableColumn id="8" xr3:uid="{79E815EB-95F5-4FA6-878D-56AD3697A7E5}" name="PROP" dataDxfId="273"/>
    <tableColumn id="9" xr3:uid="{6284F198-B110-43EF-99BC-D1C17525A483}" name="TYPE" dataDxfId="272"/>
    <tableColumn id="10" xr3:uid="{02FF78C8-2ED4-4666-9DFE-FD0AAA1B992F}" name="NAME" dataDxfId="271">
      <calculatedColumnFormula>_xlfn.TEXTJOIN(":",TRUE,_xlfn.TEXTJOIN("-",TRUE,ToSIA04_CLP[[#This Row],[SEC]:[SUB]]),_xlfn.TEXTJOIN("-",TRUE,ToSIA04_CLP[[#This Row],[DIS]:[IDX]]),_xlfn.TEXTJOIN("-",TRUE,ToSIA04_CLP[[#This Row],[PROP]:[TYPE]]))</calculatedColumnFormula>
    </tableColumn>
    <tableColumn id="11" xr3:uid="{8BD9CA77-6D4F-441E-AAD9-590C8E2EBA21}" name="UPPER LIMIT PV NAME" dataDxfId="270">
      <calculatedColumnFormula>IF(ToSIA04_CLP[[#This Row],[Upper Limit]]&lt;&gt;"",_xlfn.TEXTJOIN(":",TRUE,_xlfn.TEXTJOIN("-",TRUE,ToSIA04_CLP[[#This Row],[SEC]:[SUB]]),_xlfn.TEXTJOIN("-",TRUE,ToSIA04_CLP[[#This Row],[DIS]:[IDX]]),"TUpperLimit-Cte"),"")</calculatedColumnFormula>
    </tableColumn>
    <tableColumn id="12" xr3:uid="{6AB9592F-BDF0-4AE2-A409-2F51CC345C7B}" name="LOWER LIMIT PV NAME" dataDxfId="269">
      <calculatedColumnFormula>IF(ToSIA04_CLP[[#This Row],[Lower Limit]]&lt;&gt;"",_xlfn.TEXTJOIN(":",TRUE,_xlfn.TEXTJOIN("-",TRUE,ToSIA04_CLP[[#This Row],[SEC]:[SUB]]),_xlfn.TEXTJOIN("-",TRUE,ToSIA04_CLP[[#This Row],[DIS]:[IDX]]),"TLowerLimit-Cte"),"")</calculatedColumnFormula>
    </tableColumn>
    <tableColumn id="18" xr3:uid="{995BEA04-DFE8-4400-9931-772B1585DD2F}" name="EGU" dataDxfId="268"/>
    <tableColumn id="21" xr3:uid="{0DF9AB3F-35E1-4A99-9AE2-F61546ABBAEF}" name="Prec" dataDxfId="267"/>
    <tableColumn id="20" xr3:uid="{1084AC92-2B97-4EAC-84CB-E9E6F08605EB}" name="Scan" dataDxfId="266"/>
    <tableColumn id="22" xr3:uid="{B1387805-2C95-4D60-B229-CF18E213E6F7}" name="Cmd Duration" dataDxfId="265"/>
    <tableColumn id="28" xr3:uid="{43BCE24C-5DB3-4763-A3AB-43058763C6A4}" name="HIGH" dataDxfId="264"/>
    <tableColumn id="29" xr3:uid="{93550C03-2110-4D1F-A5B1-D37807410A28}" name="HIHI" dataDxfId="263"/>
    <tableColumn id="26" xr3:uid="{626BCB45-B8C5-4AE8-A195-89440A7882EC}" name="LOW" dataDxfId="262"/>
    <tableColumn id="27" xr3:uid="{A5101CB4-01E9-4BBF-95F6-99B7FE29E7AD}" name="LOLO" dataDxfId="261"/>
    <tableColumn id="25" xr3:uid="{6E842121-9EFD-4955-A544-6A48895CD04D}" name="PV Conversion" dataDxfId="260"/>
    <tableColumn id="23" xr3:uid="{0A22BA53-EA84-4A13-ADA5-D695C3F9E726}" name="Upper Limit Conversion" dataDxfId="259"/>
    <tableColumn id="24" xr3:uid="{3008F526-14C9-4D5E-BD84-F17C68B578B9}" name="Lower Limit Conversion" dataDxfId="258"/>
    <tableColumn id="13" xr3:uid="{69D029DF-6BAB-4F67-9C08-6450D588DE66}" name="RS Logic" dataDxfId="257"/>
    <tableColumn id="14" xr3:uid="{2C563EC2-7FD2-4510-96E2-082BB0C7AF14}" name="Data Type" dataDxfId="256"/>
    <tableColumn id="15" xr3:uid="{656CB82F-6E09-4CCC-8832-8E590E3DBCD5}" name="In/Out" dataDxfId="255"/>
    <tableColumn id="16" xr3:uid="{2E9834DC-3B5E-4FF7-A1BD-176EB365CC12}" name="Upper Limit" dataDxfId="254"/>
    <tableColumn id="17" xr3:uid="{5E31FF27-A60D-4BAF-976B-6E3477C06192}" name="Lower Limit" dataDxfId="253"/>
    <tableColumn id="19" xr3:uid="{4E25BACC-F7CD-48DC-86B9-25B74CA3D936}" name="TAG" dataDxfId="2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3FE7A0-CD1B-470D-8AEC-82A27D9FAC5A}" name="Table545" displayName="Table545" ref="A1:Q19" totalsRowShown="0" headerRowDxfId="251" dataDxfId="250" headerRowBorderDxfId="248" tableBorderDxfId="249" totalsRowBorderDxfId="247">
  <autoFilter ref="A1:Q19" xr:uid="{E9B43735-B89C-4DC8-887B-EDAD686DEE05}"/>
  <sortState xmlns:xlrd2="http://schemas.microsoft.com/office/spreadsheetml/2017/richdata2" ref="A2:L19">
    <sortCondition ref="J1:J19"/>
  </sortState>
  <tableColumns count="17">
    <tableColumn id="1" xr3:uid="{4D880CF0-BF79-4A42-A144-E6F9C87DC977}" name="Nº" dataDxfId="246"/>
    <tableColumn id="2" xr3:uid="{1EB3D387-1770-4739-A6EB-3EDF66780F68}" name="Description" dataDxfId="245"/>
    <tableColumn id="3" xr3:uid="{090F00CE-C6FA-4CDA-B698-2C24266C1D95}" name="SEC" dataDxfId="244"/>
    <tableColumn id="4" xr3:uid="{6F25BA41-3A0C-4307-B343-DE3887D62A60}" name="SUB" dataDxfId="243"/>
    <tableColumn id="5" xr3:uid="{AFB2D8D6-282F-4D9A-9EA5-4233E4FF4264}" name="DIS" dataDxfId="242"/>
    <tableColumn id="6" xr3:uid="{CAEEA3AF-E26A-4AD1-8903-7AA76A17171D}" name="DEV" dataDxfId="241"/>
    <tableColumn id="7" xr3:uid="{E279F937-18A0-4BBF-8B64-8D1B14570ACE}" name="IDX" dataDxfId="240"/>
    <tableColumn id="8" xr3:uid="{8E4105F4-942F-4E45-828F-1D4AFCA3A767}" name="PROP" dataDxfId="239"/>
    <tableColumn id="9" xr3:uid="{D778145A-E252-4729-B363-85DC2D7627B8}" name="TYPE" dataDxfId="238"/>
    <tableColumn id="10" xr3:uid="{281BEA22-46D9-4D08-9E62-B4073A171F2A}" name="NAME" dataDxfId="2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93EE87D-5DDE-4640-9093-96DA80F12892}" name="UPPER LIMIT PV NAME" dataDxfId="236">
      <calculatedColumnFormula>IF(OR(#REF!="",#REF!="N/A"),"N/A",IF(G2="-",C2&amp;"-"&amp;D2&amp;":"&amp;E2&amp;"-"&amp;F2&amp;":"&amp;H2&amp;"UpperLimit-Cte",C2&amp;"-"&amp;D2&amp;":"&amp;E2&amp;"-"&amp;F2&amp;"-"&amp;G2&amp;":"&amp;H2&amp;"UpperLimit-Cte"))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9946CC49-AE24-44A3-89F9-E78177FEF835}" name="LOWER LIMIT PV NAME" dataDxfId="235">
      <calculatedColumnFormula>IF(OR(#REF!="",#REF!="N/A"),"N/A",IF(G2="-",C2&amp;"-"&amp;D2&amp;":"&amp;E2&amp;"-"&amp;F2&amp;":"&amp;H2&amp;"LowerLimit-Cte",C2&amp;"-"&amp;D2&amp;":"&amp;E2&amp;"-"&amp;F2&amp;"-"&amp;G2&amp;":"&amp;H2&amp;"LowerLimit-Cte"))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2C7DA0D5-FDAE-4624-A114-94A81DA98B96}" name="Unit" dataDxfId="234" dataCellStyle="20% - Ênfase4"/>
    <tableColumn id="14" xr3:uid="{CC2B01ED-9533-4AD3-9F34-BB0B972FBDF2}" name="Resolution" dataDxfId="233" dataCellStyle="20% - Ênfase4"/>
    <tableColumn id="15" xr3:uid="{977D2F10-E13B-48AD-AAEE-D5449C1EC621}" name="Data Type2" dataDxfId="232" dataCellStyle="20% - Ênfase4"/>
    <tableColumn id="16" xr3:uid="{7D0E43A6-B9F8-4C0C-95DE-8E08B48DBEE5}" name="Register_x000a_(Dec)" dataDxfId="231" dataCellStyle="20% - Ênfase4"/>
    <tableColumn id="17" xr3:uid="{96C6435A-5617-4B8C-9AA3-31CCC5637E1E}" name="Length" dataDxfId="230" dataCellStyle="20% - Ênfase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229" dataDxfId="228" headerRowBorderDxfId="227">
  <autoFilter ref="A1:U105" xr:uid="{EAF18BE8-3B30-4B25-8EE9-C6141002B468}"/>
  <tableColumns count="21">
    <tableColumn id="1" xr3:uid="{59171647-6EA1-42DC-86BF-876889272987}" name="Nº" dataDxfId="226"/>
    <tableColumn id="2" xr3:uid="{23A0CAC7-3195-4D1D-92B3-E2DADED0113F}" name="Description" dataDxfId="225"/>
    <tableColumn id="3" xr3:uid="{AB218F12-BF3B-4EF4-9172-4F8B29006CCE}" name="SEC" dataDxfId="224"/>
    <tableColumn id="4" xr3:uid="{9C597D52-BE35-42B5-AEC1-5C112C88D094}" name="SUB" dataDxfId="223"/>
    <tableColumn id="5" xr3:uid="{90BC5024-B163-455D-AB0E-AE33917EC463}" name="DIS" dataDxfId="222"/>
    <tableColumn id="6" xr3:uid="{BAF68864-896C-4CF0-82C5-FD9D3457874D}" name="DEV" dataDxfId="221"/>
    <tableColumn id="7" xr3:uid="{97629DD7-0965-4CF7-A6B1-68EF466AA89F}" name="IDX" dataDxfId="220"/>
    <tableColumn id="8" xr3:uid="{A767E364-04E0-4996-8A33-CD0C901E59E7}" name="PROP" dataDxfId="219"/>
    <tableColumn id="9" xr3:uid="{F436A931-8928-4B1B-A875-6C636667D818}" name="TYPE" dataDxfId="218"/>
    <tableColumn id="10" xr3:uid="{270956F6-4578-4BB9-AC10-49001A1C808F}" name="NAME" dataDxfId="21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21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21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21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213"/>
    <tableColumn id="15" xr3:uid="{0C2ED97E-322C-44F4-9D68-7B94670FA01E}" name="In/Out" dataDxfId="212"/>
    <tableColumn id="16" xr3:uid="{2223384D-A8E8-49FE-B100-9004855A3009}" name="Upper Limit" dataDxfId="211"/>
    <tableColumn id="17" xr3:uid="{6E8665C2-FBCC-4E7A-BF86-468A07E1E920}" name="Lower Limit" dataDxfId="210"/>
    <tableColumn id="18" xr3:uid="{D48A4206-8735-40D8-8B41-AC4C3CE33A94}" name="EGU" dataDxfId="209"/>
    <tableColumn id="19" xr3:uid="{48414FCA-4E18-4B84-989C-13CFC9A12422}" name="TAG" dataDxfId="208">
      <calculatedColumnFormula>M2</calculatedColumnFormula>
    </tableColumn>
    <tableColumn id="20" xr3:uid="{244146A4-B2DE-4146-B049-73D8C8B94974}" name="Scan" dataDxfId="207"/>
    <tableColumn id="21" xr3:uid="{BF49967A-412F-4920-AFCC-772B1DBCCF1F}" name="Prec" dataDxfId="20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205" dataDxfId="204" headerRowBorderDxfId="203">
  <autoFilter ref="A1:U105" xr:uid="{B6B8142E-ED33-4676-B51A-D24A29DBBED7}"/>
  <tableColumns count="21">
    <tableColumn id="1" xr3:uid="{EA68613C-AC42-4873-AD55-BDF1FCB208D0}" name="Nº" dataDxfId="202"/>
    <tableColumn id="2" xr3:uid="{E368A32C-5468-4948-8464-16A0A5B8E4C1}" name="Description" dataDxfId="201"/>
    <tableColumn id="3" xr3:uid="{219A4C45-FED2-4133-80C6-65867F5D5617}" name="SEC" dataDxfId="200"/>
    <tableColumn id="4" xr3:uid="{F784B804-A79F-4628-B078-74C90582A21C}" name="SUB" dataDxfId="199"/>
    <tableColumn id="5" xr3:uid="{398E5B5E-E7F1-41AF-BDFE-8F8118E4FA59}" name="DIS" dataDxfId="198"/>
    <tableColumn id="6" xr3:uid="{25260CBE-B41A-419C-A2BE-4FAA52A25F1F}" name="DEV" dataDxfId="197"/>
    <tableColumn id="7" xr3:uid="{CF67EBE1-CB4D-4577-BDE0-8814174739F4}" name="IDX" dataDxfId="196"/>
    <tableColumn id="8" xr3:uid="{CB06445C-9B63-4517-A0B0-5A5680918107}" name="PROP" dataDxfId="195"/>
    <tableColumn id="9" xr3:uid="{1F9ED07C-EF10-4114-B022-66008B43BC0F}" name="TYPE" dataDxfId="194"/>
    <tableColumn id="10" xr3:uid="{F6651AB3-E8E5-4919-91B9-442036F37F06}" name="NAME" dataDxfId="19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92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91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90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89"/>
    <tableColumn id="15" xr3:uid="{58FBB6C9-DEBF-4A5B-B2C5-DE251AEEDC11}" name="In/Out" dataDxfId="188"/>
    <tableColumn id="16" xr3:uid="{EC821A65-C350-46A7-B3E0-DEF0707209CC}" name="Upper Limit" dataDxfId="187"/>
    <tableColumn id="17" xr3:uid="{252198D5-5331-45C9-8EAF-360A613A5AE1}" name="Lower Limit" dataDxfId="186"/>
    <tableColumn id="18" xr3:uid="{9CF8A30D-F00F-4A61-8FAF-7808253EF0B7}" name="EGU" dataDxfId="185"/>
    <tableColumn id="19" xr3:uid="{E4C99388-43A4-475A-9976-093D8CA23C37}" name="TAG" dataDxfId="184">
      <calculatedColumnFormula>M2</calculatedColumnFormula>
    </tableColumn>
    <tableColumn id="20" xr3:uid="{466F0387-C1EE-4069-8526-D86A023434F2}" name="Scan" dataDxfId="183"/>
    <tableColumn id="21" xr3:uid="{F7FEA17B-BD77-4DAB-8602-18512B0C2840}" name="Prec" dataDxfId="1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81" dataDxfId="180" headerRowBorderDxfId="179">
  <autoFilter ref="A1:U22" xr:uid="{6EAF2EBE-DC55-4ABD-A207-220537119EF2}"/>
  <tableColumns count="21">
    <tableColumn id="1" xr3:uid="{8561F664-BBE7-4701-8BCC-66A9E7C18A0F}" name="Nº" dataDxfId="178"/>
    <tableColumn id="2" xr3:uid="{61FFDE9E-F84B-42B4-81C8-20A1A7EDE7A2}" name="Description" dataDxfId="177"/>
    <tableColumn id="3" xr3:uid="{F0CE6244-9994-4674-A6BB-F6E14145CA63}" name="SEC" dataDxfId="176"/>
    <tableColumn id="4" xr3:uid="{A48C50D1-E8A0-41C6-BD3A-8FFDD31A3C65}" name="SUB" dataDxfId="175"/>
    <tableColumn id="5" xr3:uid="{11869B63-C8F5-4271-B6BE-432C9CDD6167}" name="DIS" dataDxfId="174"/>
    <tableColumn id="6" xr3:uid="{B2EC703F-C717-4D3F-A1B9-81218270D801}" name="DEV" dataDxfId="173"/>
    <tableColumn id="7" xr3:uid="{60AF9B29-B0BE-471D-8228-F79C42E9172F}" name="IDX" dataDxfId="172"/>
    <tableColumn id="8" xr3:uid="{858480BC-36C7-41CE-95A2-AD8CA2DDA91B}" name="PROP" dataDxfId="171"/>
    <tableColumn id="9" xr3:uid="{59D8AEB9-9895-4340-8EB9-4D1C35C34ADA}" name="TYPE" dataDxfId="170"/>
    <tableColumn id="10" xr3:uid="{3226638F-F6FB-4FE2-A745-319A96A7927D}" name="NAME" dataDxfId="16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68"/>
    <tableColumn id="12" xr3:uid="{52170657-7852-407F-9730-5B708042D14E}" name="LOWER LIMIT PV NAME" dataDxfId="167"/>
    <tableColumn id="13" xr3:uid="{734B18C2-4DD5-41A8-B2E3-35B415D92280}" name="RS Logic" dataDxfId="166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65"/>
    <tableColumn id="15" xr3:uid="{086D728D-38F4-408D-8A9D-341EAE6D7E98}" name="In/Out" dataDxfId="164"/>
    <tableColumn id="16" xr3:uid="{41DB97BD-9D7D-447D-AA81-C6B46105DE7E}" name="Upper Limit" dataDxfId="163"/>
    <tableColumn id="17" xr3:uid="{F493FF71-B54C-43BA-93F5-6636780D21E3}" name="Lower Limit" dataDxfId="162"/>
    <tableColumn id="18" xr3:uid="{972E4F86-3B3C-4045-988B-E8B76CD79045}" name="EGU" dataDxfId="161"/>
    <tableColumn id="19" xr3:uid="{33872F5C-7AF5-458B-A394-EED1B4741C7F}" name="TAG" dataDxfId="160">
      <calculatedColumnFormula>M2</calculatedColumnFormula>
    </tableColumn>
    <tableColumn id="20" xr3:uid="{68777D7D-AF56-4777-AB81-0D4B3A964668}" name="Scan" dataDxfId="159"/>
    <tableColumn id="21" xr3:uid="{96E0C831-B9D6-4C21-8EED-4F295B4B554C}" name="Prec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zoomScale="70" zoomScaleNormal="70" workbookViewId="0">
      <selection activeCell="K1" sqref="K1:K1048576"/>
    </sheetView>
  </sheetViews>
  <sheetFormatPr defaultRowHeight="14.45"/>
  <cols>
    <col min="1" max="1" width="6" customWidth="1"/>
    <col min="2" max="2" width="73.140625" style="102" customWidth="1"/>
    <col min="3" max="3" width="6" customWidth="1"/>
    <col min="4" max="4" width="13.140625" bestFit="1" customWidth="1"/>
    <col min="5" max="5" width="5.85546875" customWidth="1"/>
    <col min="6" max="7" width="6.140625" customWidth="1"/>
    <col min="8" max="8" width="17" customWidth="1"/>
    <col min="9" max="9" width="14.42578125" bestFit="1" customWidth="1"/>
    <col min="10" max="10" width="53.42578125" bestFit="1" customWidth="1"/>
    <col min="11" max="12" width="62.85546875" hidden="1" customWidth="1"/>
    <col min="13" max="13" width="30.140625" style="102" hidden="1" customWidth="1"/>
    <col min="14" max="14" width="35" style="103" hidden="1" customWidth="1"/>
    <col min="15" max="15" width="9.85546875" customWidth="1"/>
    <col min="16" max="16" width="10.85546875" customWidth="1"/>
    <col min="17" max="17" width="21" bestFit="1" customWidth="1"/>
    <col min="18" max="18" width="16.85546875" customWidth="1"/>
    <col min="19" max="19" width="13.140625" bestFit="1" customWidth="1"/>
    <col min="20" max="20" width="28.85546875" bestFit="1" customWidth="1"/>
    <col min="21" max="21" width="14.140625" bestFit="1" customWidth="1"/>
    <col min="22" max="22" width="13.5703125" bestFit="1" customWidth="1"/>
    <col min="23" max="23" width="4.42578125" customWidth="1"/>
    <col min="24" max="24" width="51.140625" bestFit="1" customWidth="1"/>
  </cols>
  <sheetData>
    <row r="1" spans="1:24" s="25" customFormat="1">
      <c r="A1" s="7" t="s">
        <v>0</v>
      </c>
      <c r="B1" s="6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70" t="s">
        <v>12</v>
      </c>
      <c r="N1" s="70" t="s">
        <v>13</v>
      </c>
      <c r="O1" s="53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68" customFormat="1" ht="57.95">
      <c r="A2" s="71">
        <v>1</v>
      </c>
      <c r="B2" s="72" t="s">
        <v>23</v>
      </c>
      <c r="C2" s="73" t="s">
        <v>24</v>
      </c>
      <c r="D2" s="73" t="s">
        <v>25</v>
      </c>
      <c r="E2" s="73" t="s">
        <v>26</v>
      </c>
      <c r="F2" s="74" t="s">
        <v>27</v>
      </c>
      <c r="G2" s="74">
        <v>421</v>
      </c>
      <c r="H2" s="73" t="s">
        <v>28</v>
      </c>
      <c r="I2" s="73" t="s">
        <v>29</v>
      </c>
      <c r="J2" s="75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75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75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76" t="s">
        <v>30</v>
      </c>
      <c r="N2" s="77" t="s">
        <v>31</v>
      </c>
      <c r="O2" s="78" t="s">
        <v>32</v>
      </c>
      <c r="P2" s="79" t="s">
        <v>33</v>
      </c>
      <c r="Q2" s="80">
        <v>100</v>
      </c>
      <c r="R2" s="80">
        <v>0</v>
      </c>
      <c r="S2" s="80" t="s">
        <v>34</v>
      </c>
      <c r="T2" s="81" t="str">
        <f t="shared" ref="T2:T38" si="3">M2</f>
        <v>TCV421.Reference_Value</v>
      </c>
      <c r="U2" s="81">
        <v>1</v>
      </c>
      <c r="V2" s="85">
        <v>2</v>
      </c>
      <c r="X2" s="68" t="s">
        <v>35</v>
      </c>
    </row>
    <row r="3" spans="1:24" s="60" customFormat="1" ht="57.95">
      <c r="A3" s="71">
        <v>2</v>
      </c>
      <c r="B3" s="72" t="s">
        <v>36</v>
      </c>
      <c r="C3" s="73" t="s">
        <v>24</v>
      </c>
      <c r="D3" s="73" t="s">
        <v>25</v>
      </c>
      <c r="E3" s="73" t="s">
        <v>26</v>
      </c>
      <c r="F3" s="74" t="s">
        <v>27</v>
      </c>
      <c r="G3" s="74">
        <v>422</v>
      </c>
      <c r="H3" s="73" t="s">
        <v>28</v>
      </c>
      <c r="I3" s="73" t="s">
        <v>29</v>
      </c>
      <c r="J3" s="75" t="str">
        <f t="shared" si="0"/>
        <v>UA-B19C20SkidP7:HD-TCV-422:MVValue-Mon</v>
      </c>
      <c r="K3" s="75" t="str">
        <f t="shared" si="1"/>
        <v>UA-B19C20SkidP7:HD-TCV-422:MVValueUpperLimit-Cte</v>
      </c>
      <c r="L3" s="75" t="str">
        <f t="shared" si="2"/>
        <v>UA-B19C20SkidP7:HD-TCV-422:MVValueLowerLimit-Cte</v>
      </c>
      <c r="M3" s="76" t="s">
        <v>37</v>
      </c>
      <c r="N3" s="77" t="s">
        <v>31</v>
      </c>
      <c r="O3" s="78" t="s">
        <v>32</v>
      </c>
      <c r="P3" s="79" t="s">
        <v>33</v>
      </c>
      <c r="Q3" s="80">
        <v>100</v>
      </c>
      <c r="R3" s="80">
        <v>0</v>
      </c>
      <c r="S3" s="80" t="s">
        <v>34</v>
      </c>
      <c r="T3" s="81" t="str">
        <f t="shared" si="3"/>
        <v>TCV422.Reference_Value</v>
      </c>
      <c r="U3" s="81">
        <v>1</v>
      </c>
      <c r="V3" s="85">
        <v>2</v>
      </c>
      <c r="X3" s="68" t="s">
        <v>38</v>
      </c>
    </row>
    <row r="4" spans="1:24" s="5" customFormat="1">
      <c r="A4" s="71">
        <v>3</v>
      </c>
      <c r="B4" s="72" t="s">
        <v>39</v>
      </c>
      <c r="C4" s="73" t="s">
        <v>24</v>
      </c>
      <c r="D4" s="73" t="s">
        <v>25</v>
      </c>
      <c r="E4" s="73" t="s">
        <v>26</v>
      </c>
      <c r="F4" s="73" t="s">
        <v>40</v>
      </c>
      <c r="G4" s="73" t="s">
        <v>27</v>
      </c>
      <c r="H4" s="73" t="s">
        <v>41</v>
      </c>
      <c r="I4" s="73" t="s">
        <v>29</v>
      </c>
      <c r="J4" s="75" t="str">
        <f t="shared" si="0"/>
        <v>UA-B19C20SkidP7:HD-TIC-TCV:Tempeture-Mon</v>
      </c>
      <c r="K4" s="75" t="str">
        <f t="shared" si="1"/>
        <v>UA-B19C20SkidP7:HD-TIC-TCV:TempetureUpperLimit-Cte</v>
      </c>
      <c r="L4" s="75" t="str">
        <f t="shared" si="2"/>
        <v>UA-B19C20SkidP7:HD-TIC-TCV:TempetureLowerLimit-Cte</v>
      </c>
      <c r="M4" s="76" t="s">
        <v>42</v>
      </c>
      <c r="N4" s="83" t="s">
        <v>43</v>
      </c>
      <c r="O4" s="78" t="s">
        <v>32</v>
      </c>
      <c r="P4" s="79" t="s">
        <v>33</v>
      </c>
      <c r="Q4" s="80">
        <v>150</v>
      </c>
      <c r="R4" s="80">
        <v>0</v>
      </c>
      <c r="S4" s="81" t="s">
        <v>44</v>
      </c>
      <c r="T4" s="81" t="str">
        <f t="shared" si="3"/>
        <v>TIC421.PV</v>
      </c>
      <c r="U4" s="81">
        <v>1</v>
      </c>
      <c r="V4" s="85">
        <v>2</v>
      </c>
      <c r="X4" s="68" t="s">
        <v>45</v>
      </c>
    </row>
    <row r="5" spans="1:24" s="86" customFormat="1">
      <c r="A5" s="71">
        <v>4</v>
      </c>
      <c r="B5" s="72" t="s">
        <v>46</v>
      </c>
      <c r="C5" s="73" t="s">
        <v>24</v>
      </c>
      <c r="D5" s="73" t="s">
        <v>25</v>
      </c>
      <c r="E5" s="73" t="s">
        <v>26</v>
      </c>
      <c r="F5" s="73" t="s">
        <v>40</v>
      </c>
      <c r="G5" s="73" t="s">
        <v>27</v>
      </c>
      <c r="H5" s="73" t="s">
        <v>47</v>
      </c>
      <c r="I5" s="73" t="s">
        <v>48</v>
      </c>
      <c r="J5" s="75" t="str">
        <f t="shared" si="0"/>
        <v>UA-B19C20SkidP7:HD-TIC-TCV:LoopPIDKd-SP</v>
      </c>
      <c r="K5" s="75" t="str">
        <f t="shared" si="1"/>
        <v>UA-B19C20SkidP7:HD-TIC-TCV:LoopPIDKdUpperLimit-Cte</v>
      </c>
      <c r="L5" s="75" t="str">
        <f t="shared" si="2"/>
        <v>UA-B19C20SkidP7:HD-TIC-TCV:LoopPIDKdLowerLimit-Cte</v>
      </c>
      <c r="M5" s="84" t="s">
        <v>49</v>
      </c>
      <c r="N5" s="77" t="s">
        <v>50</v>
      </c>
      <c r="O5" s="78" t="s">
        <v>32</v>
      </c>
      <c r="P5" s="79" t="s">
        <v>51</v>
      </c>
      <c r="Q5" s="37">
        <f>2^31-1</f>
        <v>2147483647</v>
      </c>
      <c r="R5" s="80">
        <v>0</v>
      </c>
      <c r="S5" s="81"/>
      <c r="T5" s="81" t="str">
        <f t="shared" si="3"/>
        <v>TIC421.KD</v>
      </c>
      <c r="U5" s="37">
        <v>1</v>
      </c>
      <c r="V5" s="85">
        <v>5</v>
      </c>
      <c r="X5" s="68" t="s">
        <v>52</v>
      </c>
    </row>
    <row r="6" spans="1:24" s="5" customFormat="1">
      <c r="A6" s="71">
        <v>5</v>
      </c>
      <c r="B6" s="72" t="s">
        <v>53</v>
      </c>
      <c r="C6" s="73" t="s">
        <v>24</v>
      </c>
      <c r="D6" s="73" t="s">
        <v>25</v>
      </c>
      <c r="E6" s="73" t="s">
        <v>26</v>
      </c>
      <c r="F6" s="73" t="s">
        <v>40</v>
      </c>
      <c r="G6" s="73" t="s">
        <v>27</v>
      </c>
      <c r="H6" s="73" t="s">
        <v>54</v>
      </c>
      <c r="I6" s="73" t="s">
        <v>48</v>
      </c>
      <c r="J6" s="75" t="str">
        <f t="shared" si="0"/>
        <v>UA-B19C20SkidP7:HD-TIC-TCV:LoopPIDKi-SP</v>
      </c>
      <c r="K6" s="75" t="str">
        <f t="shared" si="1"/>
        <v>UA-B19C20SkidP7:HD-TIC-TCV:LoopPIDKiUpperLimit-Cte</v>
      </c>
      <c r="L6" s="75" t="str">
        <f t="shared" si="2"/>
        <v>UA-B19C20SkidP7:HD-TIC-TCV:LoopPIDKiLowerLimit-Cte</v>
      </c>
      <c r="M6" s="84" t="s">
        <v>55</v>
      </c>
      <c r="N6" s="77" t="s">
        <v>50</v>
      </c>
      <c r="O6" s="78" t="s">
        <v>32</v>
      </c>
      <c r="P6" s="79" t="s">
        <v>51</v>
      </c>
      <c r="Q6" s="37">
        <f>2^31-1</f>
        <v>2147483647</v>
      </c>
      <c r="R6" s="80">
        <v>0</v>
      </c>
      <c r="S6" s="81"/>
      <c r="T6" s="81" t="str">
        <f t="shared" si="3"/>
        <v>TIC421.KI</v>
      </c>
      <c r="U6" s="37">
        <v>1</v>
      </c>
      <c r="V6" s="85">
        <v>5</v>
      </c>
      <c r="X6" s="68" t="s">
        <v>56</v>
      </c>
    </row>
    <row r="7" spans="1:24" s="45" customFormat="1">
      <c r="A7" s="71">
        <v>6</v>
      </c>
      <c r="B7" s="72" t="s">
        <v>57</v>
      </c>
      <c r="C7" s="73" t="s">
        <v>24</v>
      </c>
      <c r="D7" s="73" t="s">
        <v>25</v>
      </c>
      <c r="E7" s="73" t="s">
        <v>26</v>
      </c>
      <c r="F7" s="73" t="s">
        <v>40</v>
      </c>
      <c r="G7" s="73" t="s">
        <v>27</v>
      </c>
      <c r="H7" s="73" t="s">
        <v>58</v>
      </c>
      <c r="I7" s="73" t="s">
        <v>48</v>
      </c>
      <c r="J7" s="75" t="str">
        <f t="shared" si="0"/>
        <v>UA-B19C20SkidP7:HD-TIC-TCV:LoopPIDKp-SP</v>
      </c>
      <c r="K7" s="75" t="str">
        <f t="shared" si="1"/>
        <v>UA-B19C20SkidP7:HD-TIC-TCV:LoopPIDKpUpperLimit-Cte</v>
      </c>
      <c r="L7" s="75" t="str">
        <f t="shared" si="2"/>
        <v>UA-B19C20SkidP7:HD-TIC-TCV:LoopPIDKpLowerLimit-Cte</v>
      </c>
      <c r="M7" s="84" t="s">
        <v>59</v>
      </c>
      <c r="N7" s="77" t="s">
        <v>50</v>
      </c>
      <c r="O7" s="78" t="s">
        <v>32</v>
      </c>
      <c r="P7" s="79" t="s">
        <v>51</v>
      </c>
      <c r="Q7" s="37">
        <f>2^31-1</f>
        <v>2147483647</v>
      </c>
      <c r="R7" s="80">
        <v>0</v>
      </c>
      <c r="S7" s="81"/>
      <c r="T7" s="81" t="str">
        <f t="shared" si="3"/>
        <v>TIC421.KP</v>
      </c>
      <c r="U7" s="37">
        <v>1</v>
      </c>
      <c r="V7" s="85">
        <v>5</v>
      </c>
      <c r="X7" s="68" t="s">
        <v>60</v>
      </c>
    </row>
    <row r="8" spans="1:24" s="45" customFormat="1" ht="29.1">
      <c r="A8" s="71">
        <v>7</v>
      </c>
      <c r="B8" s="72" t="s">
        <v>61</v>
      </c>
      <c r="C8" s="73" t="s">
        <v>24</v>
      </c>
      <c r="D8" s="73" t="s">
        <v>25</v>
      </c>
      <c r="E8" s="73" t="s">
        <v>26</v>
      </c>
      <c r="F8" s="73" t="s">
        <v>40</v>
      </c>
      <c r="G8" s="73" t="s">
        <v>27</v>
      </c>
      <c r="H8" s="73" t="s">
        <v>62</v>
      </c>
      <c r="I8" s="73" t="s">
        <v>48</v>
      </c>
      <c r="J8" s="75" t="str">
        <f t="shared" si="0"/>
        <v>UA-B19C20SkidP7:HD-TIC-TCV:MVManualRef-SP</v>
      </c>
      <c r="K8" s="75" t="str">
        <f t="shared" si="1"/>
        <v>UA-B19C20SkidP7:HD-TIC-TCV:MVManualRefUpperLimit-Cte</v>
      </c>
      <c r="L8" s="75" t="str">
        <f t="shared" si="2"/>
        <v>UA-B19C20SkidP7:HD-TIC-TCV:MVManualRefLowerLimit-Cte</v>
      </c>
      <c r="M8" s="76" t="s">
        <v>63</v>
      </c>
      <c r="N8" s="77" t="s">
        <v>64</v>
      </c>
      <c r="O8" s="78" t="s">
        <v>32</v>
      </c>
      <c r="P8" s="79" t="s">
        <v>51</v>
      </c>
      <c r="Q8" s="81">
        <v>100</v>
      </c>
      <c r="R8" s="81">
        <v>0</v>
      </c>
      <c r="S8" s="81" t="s">
        <v>34</v>
      </c>
      <c r="T8" s="81" t="str">
        <f t="shared" si="3"/>
        <v>TIC421.SO</v>
      </c>
      <c r="U8" s="37">
        <v>1</v>
      </c>
      <c r="V8" s="85">
        <v>2</v>
      </c>
      <c r="X8" s="68" t="e">
        <v>#N/A</v>
      </c>
    </row>
    <row r="9" spans="1:24" s="45" customFormat="1">
      <c r="A9" s="71">
        <v>8</v>
      </c>
      <c r="B9" s="87" t="s">
        <v>65</v>
      </c>
      <c r="C9" s="73" t="s">
        <v>24</v>
      </c>
      <c r="D9" s="73" t="s">
        <v>25</v>
      </c>
      <c r="E9" s="73" t="s">
        <v>26</v>
      </c>
      <c r="F9" s="73" t="s">
        <v>40</v>
      </c>
      <c r="G9" s="73"/>
      <c r="H9" s="73" t="s">
        <v>66</v>
      </c>
      <c r="I9" s="73" t="s">
        <v>48</v>
      </c>
      <c r="J9" s="75" t="str">
        <f t="shared" si="0"/>
        <v>UA-B19C20SkidP7:HD-TIC-:TemperatureRef-SP</v>
      </c>
      <c r="K9" s="75" t="str">
        <f t="shared" si="1"/>
        <v>UA-B19C20SkidP7:HD-TIC-:TemperatureRefUpperLimit-Cte</v>
      </c>
      <c r="L9" s="75" t="str">
        <f t="shared" si="2"/>
        <v>UA-B19C20SkidP7:HD-TIC-:TemperatureRefLowerLimit-Cte</v>
      </c>
      <c r="M9" s="88" t="s">
        <v>67</v>
      </c>
      <c r="N9" s="83" t="s">
        <v>50</v>
      </c>
      <c r="O9" s="78" t="s">
        <v>32</v>
      </c>
      <c r="P9" s="79" t="s">
        <v>51</v>
      </c>
      <c r="Q9" s="80">
        <v>100</v>
      </c>
      <c r="R9" s="81">
        <v>0</v>
      </c>
      <c r="S9" s="81" t="s">
        <v>44</v>
      </c>
      <c r="T9" s="81" t="str">
        <f t="shared" si="3"/>
        <v>TIC422_SP_Local</v>
      </c>
      <c r="U9" s="37">
        <v>1</v>
      </c>
      <c r="V9" s="85">
        <v>2</v>
      </c>
      <c r="X9" s="68" t="e">
        <v>#N/A</v>
      </c>
    </row>
    <row r="10" spans="1:24" s="45" customFormat="1" ht="29.1">
      <c r="A10" s="71">
        <v>9</v>
      </c>
      <c r="B10" s="89" t="s">
        <v>68</v>
      </c>
      <c r="C10" s="73" t="s">
        <v>24</v>
      </c>
      <c r="D10" s="73" t="s">
        <v>25</v>
      </c>
      <c r="E10" s="73" t="s">
        <v>26</v>
      </c>
      <c r="F10" s="73" t="s">
        <v>69</v>
      </c>
      <c r="G10" s="73">
        <v>421</v>
      </c>
      <c r="H10" s="73" t="s">
        <v>28</v>
      </c>
      <c r="I10" s="73" t="s">
        <v>29</v>
      </c>
      <c r="J10" s="75" t="str">
        <f t="shared" si="0"/>
        <v>UA-B19C20SkidP7:HD-RE-421:MVValue-Mon</v>
      </c>
      <c r="K10" s="75" t="str">
        <f t="shared" si="1"/>
        <v>UA-B19C20SkidP7:HD-RE-421:MVValueUpperLimit-Cte</v>
      </c>
      <c r="L10" s="75" t="str">
        <f t="shared" si="2"/>
        <v>UA-B19C20SkidP7:HD-RE-421:MVValueLowerLimit-Cte</v>
      </c>
      <c r="M10" s="84" t="s">
        <v>70</v>
      </c>
      <c r="N10" s="77" t="s">
        <v>71</v>
      </c>
      <c r="O10" s="78" t="s">
        <v>32</v>
      </c>
      <c r="P10" s="79" t="s">
        <v>33</v>
      </c>
      <c r="Q10" s="80">
        <v>100</v>
      </c>
      <c r="R10" s="80">
        <v>0</v>
      </c>
      <c r="S10" s="80" t="s">
        <v>34</v>
      </c>
      <c r="T10" s="81" t="str">
        <f t="shared" si="3"/>
        <v>RE421_Ref.Reference_Value</v>
      </c>
      <c r="U10" s="81">
        <v>1</v>
      </c>
      <c r="V10" s="85">
        <v>2</v>
      </c>
      <c r="X10" s="68" t="s">
        <v>72</v>
      </c>
    </row>
    <row r="11" spans="1:24" s="5" customFormat="1" ht="29.1">
      <c r="A11" s="71">
        <v>10</v>
      </c>
      <c r="B11" s="72" t="s">
        <v>73</v>
      </c>
      <c r="C11" s="73" t="s">
        <v>24</v>
      </c>
      <c r="D11" s="73" t="s">
        <v>25</v>
      </c>
      <c r="E11" s="73" t="s">
        <v>26</v>
      </c>
      <c r="F11" s="73" t="s">
        <v>69</v>
      </c>
      <c r="G11" s="73">
        <v>422</v>
      </c>
      <c r="H11" s="73" t="s">
        <v>28</v>
      </c>
      <c r="I11" s="73" t="s">
        <v>29</v>
      </c>
      <c r="J11" s="75" t="str">
        <f t="shared" si="0"/>
        <v>UA-B19C20SkidP7:HD-RE-422:MVValue-Mon</v>
      </c>
      <c r="K11" s="75" t="str">
        <f t="shared" si="1"/>
        <v>UA-B19C20SkidP7:HD-RE-422:MVValueUpperLimit-Cte</v>
      </c>
      <c r="L11" s="75" t="str">
        <f t="shared" si="2"/>
        <v>UA-B19C20SkidP7:HD-RE-422:MVValueLowerLimit-Cte</v>
      </c>
      <c r="M11" s="84" t="s">
        <v>74</v>
      </c>
      <c r="N11" s="77" t="s">
        <v>71</v>
      </c>
      <c r="O11" s="78" t="s">
        <v>32</v>
      </c>
      <c r="P11" s="79" t="s">
        <v>33</v>
      </c>
      <c r="Q11" s="81">
        <v>100</v>
      </c>
      <c r="R11" s="81">
        <v>0</v>
      </c>
      <c r="S11" s="81" t="s">
        <v>34</v>
      </c>
      <c r="T11" s="81" t="str">
        <f t="shared" si="3"/>
        <v>RE422_Ref.Reference_Value</v>
      </c>
      <c r="U11" s="37">
        <v>1</v>
      </c>
      <c r="V11" s="85">
        <v>2</v>
      </c>
      <c r="X11" s="68" t="s">
        <v>75</v>
      </c>
    </row>
    <row r="12" spans="1:24">
      <c r="A12" s="71">
        <v>11</v>
      </c>
      <c r="B12" s="72" t="s">
        <v>76</v>
      </c>
      <c r="C12" s="73" t="s">
        <v>24</v>
      </c>
      <c r="D12" s="73" t="s">
        <v>25</v>
      </c>
      <c r="E12" s="73" t="s">
        <v>26</v>
      </c>
      <c r="F12" s="73" t="s">
        <v>40</v>
      </c>
      <c r="G12" s="73" t="s">
        <v>69</v>
      </c>
      <c r="H12" s="73" t="s">
        <v>77</v>
      </c>
      <c r="I12" s="73" t="s">
        <v>29</v>
      </c>
      <c r="J12" s="75" t="str">
        <f t="shared" si="0"/>
        <v>UA-B19C20SkidP7:HD-TIC-RE:Temperature-Mon</v>
      </c>
      <c r="K12" s="75" t="str">
        <f t="shared" si="1"/>
        <v>UA-B19C20SkidP7:HD-TIC-RE:TemperatureUpperLimit-Cte</v>
      </c>
      <c r="L12" s="75" t="str">
        <f t="shared" si="2"/>
        <v>UA-B19C20SkidP7:HD-TIC-RE:TemperatureLowerLimit-Cte</v>
      </c>
      <c r="M12" s="76" t="s">
        <v>78</v>
      </c>
      <c r="N12" s="83" t="s">
        <v>43</v>
      </c>
      <c r="O12" s="78" t="s">
        <v>32</v>
      </c>
      <c r="P12" s="79" t="s">
        <v>33</v>
      </c>
      <c r="Q12" s="80">
        <v>150</v>
      </c>
      <c r="R12" s="80">
        <v>0</v>
      </c>
      <c r="S12" s="81" t="s">
        <v>44</v>
      </c>
      <c r="T12" s="81" t="str">
        <f t="shared" si="3"/>
        <v>TIC422.PV</v>
      </c>
      <c r="U12" s="81">
        <v>1</v>
      </c>
      <c r="V12" s="82">
        <v>2</v>
      </c>
      <c r="X12" s="68" t="s">
        <v>79</v>
      </c>
    </row>
    <row r="13" spans="1:24" ht="43.5">
      <c r="A13" s="71">
        <v>12</v>
      </c>
      <c r="B13" s="72" t="s">
        <v>80</v>
      </c>
      <c r="C13" s="73" t="s">
        <v>24</v>
      </c>
      <c r="D13" s="73" t="s">
        <v>25</v>
      </c>
      <c r="E13" s="73" t="s">
        <v>26</v>
      </c>
      <c r="F13" s="73" t="s">
        <v>69</v>
      </c>
      <c r="G13" s="73">
        <v>421</v>
      </c>
      <c r="H13" s="73" t="s">
        <v>62</v>
      </c>
      <c r="I13" s="73" t="s">
        <v>48</v>
      </c>
      <c r="J13" s="75" t="str">
        <f t="shared" si="0"/>
        <v>UA-B19C20SkidP7:HD-RE-421:MVManualRef-SP</v>
      </c>
      <c r="K13" s="75" t="str">
        <f t="shared" si="1"/>
        <v>UA-B19C20SkidP7:HD-RE-421:MVManualRefUpperLimit-Cte</v>
      </c>
      <c r="L13" s="75" t="str">
        <f t="shared" si="2"/>
        <v>UA-B19C20SkidP7:HD-RE-421:MVManualRefLowerLimit-Cte</v>
      </c>
      <c r="M13" s="90" t="s">
        <v>81</v>
      </c>
      <c r="N13" s="91" t="s">
        <v>82</v>
      </c>
      <c r="O13" s="78" t="s">
        <v>32</v>
      </c>
      <c r="P13" s="79" t="s">
        <v>51</v>
      </c>
      <c r="Q13" s="81">
        <v>100</v>
      </c>
      <c r="R13" s="81">
        <v>0</v>
      </c>
      <c r="S13" s="81" t="s">
        <v>34</v>
      </c>
      <c r="T13" s="81" t="str">
        <f t="shared" si="3"/>
        <v>RE421.Ref_Man</v>
      </c>
      <c r="U13" s="37">
        <v>1</v>
      </c>
      <c r="V13" s="85">
        <v>2</v>
      </c>
      <c r="X13" s="68" t="e">
        <v>#N/A</v>
      </c>
    </row>
    <row r="14" spans="1:24" ht="43.5">
      <c r="A14" s="71">
        <v>13</v>
      </c>
      <c r="B14" s="72" t="s">
        <v>83</v>
      </c>
      <c r="C14" s="73" t="s">
        <v>24</v>
      </c>
      <c r="D14" s="73" t="s">
        <v>25</v>
      </c>
      <c r="E14" s="73" t="s">
        <v>26</v>
      </c>
      <c r="F14" s="73" t="s">
        <v>69</v>
      </c>
      <c r="G14" s="73">
        <v>422</v>
      </c>
      <c r="H14" s="73" t="s">
        <v>62</v>
      </c>
      <c r="I14" s="73" t="s">
        <v>48</v>
      </c>
      <c r="J14" s="75" t="str">
        <f t="shared" si="0"/>
        <v>UA-B19C20SkidP7:HD-RE-422:MVManualRef-SP</v>
      </c>
      <c r="K14" s="75" t="str">
        <f t="shared" si="1"/>
        <v>UA-B19C20SkidP7:HD-RE-422:MVManualRefUpperLimit-Cte</v>
      </c>
      <c r="L14" s="75" t="str">
        <f t="shared" si="2"/>
        <v>UA-B19C20SkidP7:HD-RE-422:MVManualRefLowerLimit-Cte</v>
      </c>
      <c r="M14" s="90" t="s">
        <v>84</v>
      </c>
      <c r="N14" s="91" t="s">
        <v>82</v>
      </c>
      <c r="O14" s="78" t="s">
        <v>32</v>
      </c>
      <c r="P14" s="79" t="s">
        <v>51</v>
      </c>
      <c r="Q14" s="81">
        <v>100</v>
      </c>
      <c r="R14" s="81">
        <v>0</v>
      </c>
      <c r="S14" s="81" t="s">
        <v>34</v>
      </c>
      <c r="T14" s="81" t="str">
        <f t="shared" si="3"/>
        <v>RE422.Ref_Man</v>
      </c>
      <c r="U14" s="37">
        <v>1</v>
      </c>
      <c r="V14" s="85">
        <v>2</v>
      </c>
      <c r="X14" s="68" t="e">
        <v>#N/A</v>
      </c>
    </row>
    <row r="15" spans="1:24" s="86" customFormat="1">
      <c r="A15" s="71">
        <v>14</v>
      </c>
      <c r="B15" s="72" t="s">
        <v>85</v>
      </c>
      <c r="C15" s="73" t="s">
        <v>24</v>
      </c>
      <c r="D15" s="73" t="s">
        <v>25</v>
      </c>
      <c r="E15" s="73" t="s">
        <v>26</v>
      </c>
      <c r="F15" s="73" t="s">
        <v>40</v>
      </c>
      <c r="G15" s="73" t="s">
        <v>69</v>
      </c>
      <c r="H15" s="73" t="s">
        <v>47</v>
      </c>
      <c r="I15" s="73" t="s">
        <v>48</v>
      </c>
      <c r="J15" s="75" t="str">
        <f t="shared" si="0"/>
        <v>UA-B19C20SkidP7:HD-TIC-RE:LoopPIDKd-SP</v>
      </c>
      <c r="K15" s="75" t="str">
        <f t="shared" si="1"/>
        <v>UA-B19C20SkidP7:HD-TIC-RE:LoopPIDKdUpperLimit-Cte</v>
      </c>
      <c r="L15" s="92" t="str">
        <f t="shared" si="2"/>
        <v>UA-B19C20SkidP7:HD-TIC-RE:LoopPIDKdLowerLimit-Cte</v>
      </c>
      <c r="M15" s="93" t="s">
        <v>86</v>
      </c>
      <c r="N15" s="94" t="s">
        <v>50</v>
      </c>
      <c r="O15" s="78" t="s">
        <v>32</v>
      </c>
      <c r="P15" s="79" t="s">
        <v>51</v>
      </c>
      <c r="Q15" s="37">
        <f>2^31-1</f>
        <v>2147483647</v>
      </c>
      <c r="R15" s="80">
        <v>0</v>
      </c>
      <c r="S15" s="81"/>
      <c r="T15" s="81" t="str">
        <f t="shared" si="3"/>
        <v>TIC422.KD</v>
      </c>
      <c r="U15" s="37">
        <v>1</v>
      </c>
      <c r="V15" s="85">
        <v>5</v>
      </c>
      <c r="X15" s="68" t="s">
        <v>87</v>
      </c>
    </row>
    <row r="16" spans="1:24" s="86" customFormat="1">
      <c r="A16" s="71">
        <v>15</v>
      </c>
      <c r="B16" s="72" t="s">
        <v>88</v>
      </c>
      <c r="C16" s="73" t="s">
        <v>24</v>
      </c>
      <c r="D16" s="73" t="s">
        <v>25</v>
      </c>
      <c r="E16" s="73" t="s">
        <v>26</v>
      </c>
      <c r="F16" s="73" t="s">
        <v>40</v>
      </c>
      <c r="G16" s="73" t="s">
        <v>69</v>
      </c>
      <c r="H16" s="73" t="s">
        <v>54</v>
      </c>
      <c r="I16" s="73" t="s">
        <v>48</v>
      </c>
      <c r="J16" s="75" t="str">
        <f t="shared" si="0"/>
        <v>UA-B19C20SkidP7:HD-TIC-RE:LoopPIDKi-SP</v>
      </c>
      <c r="K16" s="75" t="str">
        <f t="shared" si="1"/>
        <v>UA-B19C20SkidP7:HD-TIC-RE:LoopPIDKiUpperLimit-Cte</v>
      </c>
      <c r="L16" s="92" t="str">
        <f t="shared" si="2"/>
        <v>UA-B19C20SkidP7:HD-TIC-RE:LoopPIDKiLowerLimit-Cte</v>
      </c>
      <c r="M16" s="93" t="s">
        <v>89</v>
      </c>
      <c r="N16" s="94" t="s">
        <v>50</v>
      </c>
      <c r="O16" s="78" t="s">
        <v>32</v>
      </c>
      <c r="P16" s="79" t="s">
        <v>51</v>
      </c>
      <c r="Q16" s="37">
        <f>2^31-1</f>
        <v>2147483647</v>
      </c>
      <c r="R16" s="80">
        <v>0</v>
      </c>
      <c r="S16" s="81"/>
      <c r="T16" s="81" t="str">
        <f t="shared" si="3"/>
        <v>TIC422.KI</v>
      </c>
      <c r="U16" s="37">
        <v>1</v>
      </c>
      <c r="V16" s="85">
        <v>5</v>
      </c>
      <c r="X16" s="68" t="s">
        <v>90</v>
      </c>
    </row>
    <row r="17" spans="1:24" s="86" customFormat="1">
      <c r="A17" s="71">
        <v>16</v>
      </c>
      <c r="B17" s="72" t="s">
        <v>91</v>
      </c>
      <c r="C17" s="73" t="s">
        <v>24</v>
      </c>
      <c r="D17" s="73" t="s">
        <v>25</v>
      </c>
      <c r="E17" s="73" t="s">
        <v>26</v>
      </c>
      <c r="F17" s="73" t="s">
        <v>40</v>
      </c>
      <c r="G17" s="73" t="s">
        <v>69</v>
      </c>
      <c r="H17" s="73" t="s">
        <v>58</v>
      </c>
      <c r="I17" s="73" t="s">
        <v>48</v>
      </c>
      <c r="J17" s="75" t="str">
        <f t="shared" si="0"/>
        <v>UA-B19C20SkidP7:HD-TIC-RE:LoopPIDKp-SP</v>
      </c>
      <c r="K17" s="75" t="str">
        <f t="shared" si="1"/>
        <v>UA-B19C20SkidP7:HD-TIC-RE:LoopPIDKpUpperLimit-Cte</v>
      </c>
      <c r="L17" s="92" t="str">
        <f t="shared" si="2"/>
        <v>UA-B19C20SkidP7:HD-TIC-RE:LoopPIDKpLowerLimit-Cte</v>
      </c>
      <c r="M17" s="93" t="s">
        <v>92</v>
      </c>
      <c r="N17" s="94" t="s">
        <v>50</v>
      </c>
      <c r="O17" s="78" t="s">
        <v>32</v>
      </c>
      <c r="P17" s="79" t="s">
        <v>51</v>
      </c>
      <c r="Q17" s="37">
        <f>2^31-1</f>
        <v>2147483647</v>
      </c>
      <c r="R17" s="80">
        <v>0</v>
      </c>
      <c r="S17" s="81"/>
      <c r="T17" s="81" t="str">
        <f t="shared" si="3"/>
        <v>TIC422.KP</v>
      </c>
      <c r="U17" s="37">
        <v>1</v>
      </c>
      <c r="V17" s="85">
        <v>5</v>
      </c>
      <c r="X17" s="68" t="s">
        <v>93</v>
      </c>
    </row>
    <row r="18" spans="1:24" ht="29.1">
      <c r="A18" s="71">
        <v>17</v>
      </c>
      <c r="B18" s="89" t="s">
        <v>94</v>
      </c>
      <c r="C18" s="73" t="s">
        <v>24</v>
      </c>
      <c r="D18" s="73" t="s">
        <v>25</v>
      </c>
      <c r="E18" s="73" t="s">
        <v>26</v>
      </c>
      <c r="F18" s="73" t="s">
        <v>95</v>
      </c>
      <c r="G18" s="73">
        <v>421</v>
      </c>
      <c r="H18" s="73" t="s">
        <v>28</v>
      </c>
      <c r="I18" s="73" t="s">
        <v>29</v>
      </c>
      <c r="J18" s="75" t="str">
        <f t="shared" si="0"/>
        <v>UA-B19C20SkidP7:HD-BC-421:MVValue-Mon</v>
      </c>
      <c r="K18" s="75" t="str">
        <f t="shared" si="1"/>
        <v>UA-B19C20SkidP7:HD-BC-421:MVValueUpperLimit-Cte</v>
      </c>
      <c r="L18" s="75" t="str">
        <f t="shared" si="2"/>
        <v>UA-B19C20SkidP7:HD-BC-421:MVValueLowerLimit-Cte</v>
      </c>
      <c r="M18" s="95" t="s">
        <v>96</v>
      </c>
      <c r="N18" s="77" t="s">
        <v>71</v>
      </c>
      <c r="O18" s="78" t="s">
        <v>32</v>
      </c>
      <c r="P18" s="79" t="s">
        <v>33</v>
      </c>
      <c r="Q18" s="80">
        <v>100</v>
      </c>
      <c r="R18" s="80">
        <v>0</v>
      </c>
      <c r="S18" s="81" t="s">
        <v>34</v>
      </c>
      <c r="T18" s="81" t="str">
        <f t="shared" si="3"/>
        <v>BC421Ref.Reference_Value</v>
      </c>
      <c r="U18" s="81">
        <v>1</v>
      </c>
      <c r="V18" s="82">
        <v>2</v>
      </c>
      <c r="X18" s="68" t="e">
        <v>#N/A</v>
      </c>
    </row>
    <row r="19" spans="1:24" ht="29.1">
      <c r="A19" s="71">
        <v>18</v>
      </c>
      <c r="B19" s="89" t="s">
        <v>97</v>
      </c>
      <c r="C19" s="73" t="s">
        <v>24</v>
      </c>
      <c r="D19" s="73" t="s">
        <v>25</v>
      </c>
      <c r="E19" s="73" t="s">
        <v>26</v>
      </c>
      <c r="F19" s="73" t="s">
        <v>95</v>
      </c>
      <c r="G19" s="73">
        <v>422</v>
      </c>
      <c r="H19" s="73" t="s">
        <v>28</v>
      </c>
      <c r="I19" s="73" t="s">
        <v>29</v>
      </c>
      <c r="J19" s="75" t="str">
        <f t="shared" si="0"/>
        <v>UA-B19C20SkidP7:HD-BC-422:MVValue-Mon</v>
      </c>
      <c r="K19" s="75" t="str">
        <f t="shared" si="1"/>
        <v>UA-B19C20SkidP7:HD-BC-422:MVValueUpperLimit-Cte</v>
      </c>
      <c r="L19" s="75" t="str">
        <f t="shared" si="2"/>
        <v>UA-B19C20SkidP7:HD-BC-422:MVValueLowerLimit-Cte</v>
      </c>
      <c r="M19" s="95" t="s">
        <v>98</v>
      </c>
      <c r="N19" s="77" t="s">
        <v>71</v>
      </c>
      <c r="O19" s="78" t="s">
        <v>32</v>
      </c>
      <c r="P19" s="79" t="s">
        <v>33</v>
      </c>
      <c r="Q19" s="80">
        <v>100</v>
      </c>
      <c r="R19" s="80">
        <v>0</v>
      </c>
      <c r="S19" s="81" t="s">
        <v>34</v>
      </c>
      <c r="T19" s="81" t="str">
        <f t="shared" si="3"/>
        <v>BC422Ref.Reference_Value</v>
      </c>
      <c r="U19" s="81">
        <v>1</v>
      </c>
      <c r="V19" s="82">
        <v>2</v>
      </c>
      <c r="X19" s="68" t="e">
        <v>#N/A</v>
      </c>
    </row>
    <row r="20" spans="1:24">
      <c r="A20" s="71">
        <v>19</v>
      </c>
      <c r="B20" s="72" t="s">
        <v>99</v>
      </c>
      <c r="C20" s="73" t="s">
        <v>24</v>
      </c>
      <c r="D20" s="73" t="s">
        <v>25</v>
      </c>
      <c r="E20" s="73" t="s">
        <v>26</v>
      </c>
      <c r="F20" s="73" t="s">
        <v>100</v>
      </c>
      <c r="G20" s="73" t="s">
        <v>95</v>
      </c>
      <c r="H20" s="73" t="s">
        <v>101</v>
      </c>
      <c r="I20" s="73" t="s">
        <v>29</v>
      </c>
      <c r="J20" s="75" t="str">
        <f t="shared" si="0"/>
        <v>UA-B19C20SkidP7:HD-PIC-BC:Pressure-Mon</v>
      </c>
      <c r="K20" s="75" t="str">
        <f t="shared" si="1"/>
        <v>UA-B19C20SkidP7:HD-PIC-BC:PressureUpperLimit-Cte</v>
      </c>
      <c r="L20" s="75" t="str">
        <f t="shared" si="2"/>
        <v>UA-B19C20SkidP7:HD-PIC-BC:PressureLowerLimit-Cte</v>
      </c>
      <c r="M20" s="88" t="s">
        <v>102</v>
      </c>
      <c r="N20" s="83" t="s">
        <v>103</v>
      </c>
      <c r="O20" s="78" t="s">
        <v>32</v>
      </c>
      <c r="P20" s="79" t="s">
        <v>33</v>
      </c>
      <c r="Q20" s="80">
        <v>10</v>
      </c>
      <c r="R20" s="80">
        <v>0</v>
      </c>
      <c r="S20" s="81" t="s">
        <v>104</v>
      </c>
      <c r="T20" s="81" t="str">
        <f t="shared" si="3"/>
        <v>PIC421.PV</v>
      </c>
      <c r="U20" s="81">
        <v>1</v>
      </c>
      <c r="V20" s="82">
        <v>2</v>
      </c>
      <c r="X20" s="68" t="s">
        <v>105</v>
      </c>
    </row>
    <row r="21" spans="1:24" s="86" customFormat="1">
      <c r="A21" s="71">
        <v>20</v>
      </c>
      <c r="B21" s="87" t="s">
        <v>106</v>
      </c>
      <c r="C21" s="73" t="s">
        <v>24</v>
      </c>
      <c r="D21" s="73" t="s">
        <v>25</v>
      </c>
      <c r="E21" s="73" t="s">
        <v>26</v>
      </c>
      <c r="F21" s="73" t="s">
        <v>100</v>
      </c>
      <c r="G21" s="73" t="s">
        <v>95</v>
      </c>
      <c r="H21" s="96" t="s">
        <v>47</v>
      </c>
      <c r="I21" s="41" t="s">
        <v>107</v>
      </c>
      <c r="J21" s="97" t="str">
        <f t="shared" si="0"/>
        <v>UA-B19C20SkidP7:HD-PIC-BC:LoopPIDKd-RB</v>
      </c>
      <c r="K21" s="97" t="str">
        <f t="shared" si="1"/>
        <v>UA-B19C20SkidP7:HD-PIC-BC:LoopPIDKdUpperLimit-Cte</v>
      </c>
      <c r="L21" s="97" t="str">
        <f t="shared" si="2"/>
        <v>UA-B19C20SkidP7:HD-PIC-BC:LoopPIDKdLowerLimit-Cte</v>
      </c>
      <c r="M21" s="98" t="s">
        <v>108</v>
      </c>
      <c r="N21" s="99" t="s">
        <v>50</v>
      </c>
      <c r="O21" s="78" t="s">
        <v>32</v>
      </c>
      <c r="P21" s="79" t="s">
        <v>33</v>
      </c>
      <c r="Q21" s="37">
        <f>2^31-1</f>
        <v>2147483647</v>
      </c>
      <c r="R21" s="80">
        <v>0</v>
      </c>
      <c r="S21" s="81"/>
      <c r="T21" s="100" t="str">
        <f t="shared" si="3"/>
        <v>PIC421.KD</v>
      </c>
      <c r="U21" s="81">
        <v>1</v>
      </c>
      <c r="V21" s="82">
        <v>5</v>
      </c>
      <c r="X21" s="68" t="s">
        <v>109</v>
      </c>
    </row>
    <row r="22" spans="1:24" s="86" customFormat="1">
      <c r="A22" s="71">
        <v>21</v>
      </c>
      <c r="B22" s="87" t="s">
        <v>110</v>
      </c>
      <c r="C22" s="73" t="s">
        <v>24</v>
      </c>
      <c r="D22" s="73" t="s">
        <v>25</v>
      </c>
      <c r="E22" s="73" t="s">
        <v>26</v>
      </c>
      <c r="F22" s="73" t="s">
        <v>100</v>
      </c>
      <c r="G22" s="73" t="s">
        <v>95</v>
      </c>
      <c r="H22" s="73" t="s">
        <v>54</v>
      </c>
      <c r="I22" s="35" t="s">
        <v>107</v>
      </c>
      <c r="J22" s="75" t="str">
        <f t="shared" si="0"/>
        <v>UA-B19C20SkidP7:HD-PIC-BC:LoopPIDKi-RB</v>
      </c>
      <c r="K22" s="75" t="str">
        <f t="shared" si="1"/>
        <v>UA-B19C20SkidP7:HD-PIC-BC:LoopPIDKiUpperLimit-Cte</v>
      </c>
      <c r="L22" s="75" t="str">
        <f t="shared" si="2"/>
        <v>UA-B19C20SkidP7:HD-PIC-BC:LoopPIDKiLowerLimit-Cte</v>
      </c>
      <c r="M22" s="93" t="s">
        <v>111</v>
      </c>
      <c r="N22" s="91" t="s">
        <v>50</v>
      </c>
      <c r="O22" s="78" t="s">
        <v>32</v>
      </c>
      <c r="P22" s="79" t="s">
        <v>33</v>
      </c>
      <c r="Q22" s="37">
        <f>2^31-1</f>
        <v>2147483647</v>
      </c>
      <c r="R22" s="80">
        <v>0</v>
      </c>
      <c r="S22" s="81"/>
      <c r="T22" s="81" t="str">
        <f t="shared" si="3"/>
        <v>PIC421.KI</v>
      </c>
      <c r="U22" s="81">
        <v>1</v>
      </c>
      <c r="V22" s="82">
        <v>5</v>
      </c>
      <c r="X22" s="68" t="s">
        <v>112</v>
      </c>
    </row>
    <row r="23" spans="1:24" s="86" customFormat="1">
      <c r="A23" s="71">
        <v>22</v>
      </c>
      <c r="B23" s="87" t="s">
        <v>113</v>
      </c>
      <c r="C23" s="73" t="s">
        <v>24</v>
      </c>
      <c r="D23" s="73" t="s">
        <v>25</v>
      </c>
      <c r="E23" s="73" t="s">
        <v>26</v>
      </c>
      <c r="F23" s="73" t="s">
        <v>100</v>
      </c>
      <c r="G23" s="73" t="s">
        <v>95</v>
      </c>
      <c r="H23" s="73" t="s">
        <v>58</v>
      </c>
      <c r="I23" s="35" t="s">
        <v>107</v>
      </c>
      <c r="J23" s="75" t="str">
        <f t="shared" si="0"/>
        <v>UA-B19C20SkidP7:HD-PIC-BC:LoopPIDKp-RB</v>
      </c>
      <c r="K23" s="75" t="str">
        <f t="shared" si="1"/>
        <v>UA-B19C20SkidP7:HD-PIC-BC:LoopPIDKpUpperLimit-Cte</v>
      </c>
      <c r="L23" s="75" t="str">
        <f t="shared" si="2"/>
        <v>UA-B19C20SkidP7:HD-PIC-BC:LoopPIDKpLowerLimit-Cte</v>
      </c>
      <c r="M23" s="93" t="s">
        <v>114</v>
      </c>
      <c r="N23" s="91" t="s">
        <v>50</v>
      </c>
      <c r="O23" s="78" t="s">
        <v>32</v>
      </c>
      <c r="P23" s="79" t="s">
        <v>33</v>
      </c>
      <c r="Q23" s="37">
        <f>2^31-1</f>
        <v>2147483647</v>
      </c>
      <c r="R23" s="80">
        <v>0</v>
      </c>
      <c r="S23" s="81"/>
      <c r="T23" s="81" t="str">
        <f t="shared" si="3"/>
        <v>PIC421.KP</v>
      </c>
      <c r="U23" s="81">
        <v>1</v>
      </c>
      <c r="V23" s="82">
        <v>5</v>
      </c>
      <c r="X23" s="68" t="s">
        <v>115</v>
      </c>
    </row>
    <row r="24" spans="1:24" s="86" customFormat="1">
      <c r="A24" s="71">
        <v>23</v>
      </c>
      <c r="B24" s="87" t="s">
        <v>116</v>
      </c>
      <c r="C24" s="73" t="s">
        <v>24</v>
      </c>
      <c r="D24" s="73" t="s">
        <v>25</v>
      </c>
      <c r="E24" s="73" t="s">
        <v>26</v>
      </c>
      <c r="F24" s="73" t="s">
        <v>100</v>
      </c>
      <c r="G24" s="73" t="s">
        <v>95</v>
      </c>
      <c r="H24" s="73" t="s">
        <v>117</v>
      </c>
      <c r="I24" s="35" t="s">
        <v>107</v>
      </c>
      <c r="J24" s="75" t="str">
        <f t="shared" si="0"/>
        <v>UA-B19C20SkidP7:HD-PIC-BC:PressureRef-RB</v>
      </c>
      <c r="K24" s="75" t="str">
        <f t="shared" si="1"/>
        <v>UA-B19C20SkidP7:HD-PIC-BC:PressureRefUpperLimit-Cte</v>
      </c>
      <c r="L24" s="75" t="str">
        <f t="shared" si="2"/>
        <v>UA-B19C20SkidP7:HD-PIC-BC:PressureRefLowerLimit-Cte</v>
      </c>
      <c r="M24" s="101" t="s">
        <v>118</v>
      </c>
      <c r="N24" s="91" t="s">
        <v>50</v>
      </c>
      <c r="O24" s="78" t="s">
        <v>32</v>
      </c>
      <c r="P24" s="79" t="s">
        <v>33</v>
      </c>
      <c r="Q24" s="80">
        <v>10</v>
      </c>
      <c r="R24" s="80">
        <v>0</v>
      </c>
      <c r="S24" s="81" t="s">
        <v>104</v>
      </c>
      <c r="T24" s="81" t="str">
        <f t="shared" si="3"/>
        <v>PIC422_SP_Local</v>
      </c>
      <c r="U24" s="81">
        <v>1</v>
      </c>
      <c r="V24" s="82">
        <v>2</v>
      </c>
      <c r="X24" s="68" t="e">
        <v>#N/A</v>
      </c>
    </row>
    <row r="25" spans="1:24">
      <c r="A25" s="71">
        <v>24</v>
      </c>
      <c r="B25" s="72" t="s">
        <v>119</v>
      </c>
      <c r="C25" s="73" t="s">
        <v>24</v>
      </c>
      <c r="D25" s="73" t="s">
        <v>25</v>
      </c>
      <c r="E25" s="73" t="s">
        <v>26</v>
      </c>
      <c r="F25" s="73" t="s">
        <v>120</v>
      </c>
      <c r="G25" s="73">
        <v>421</v>
      </c>
      <c r="H25" s="73" t="s">
        <v>121</v>
      </c>
      <c r="I25" s="73" t="s">
        <v>29</v>
      </c>
      <c r="J25" s="75" t="str">
        <f t="shared" si="0"/>
        <v>UA-B19C20SkidP7:HD-FT-421:Flow-Mon</v>
      </c>
      <c r="K25" s="75" t="str">
        <f t="shared" si="1"/>
        <v>UA-B19C20SkidP7:HD-FT-421:FlowUpperLimit-Cte</v>
      </c>
      <c r="L25" s="75" t="str">
        <f t="shared" si="2"/>
        <v>UA-B19C20SkidP7:HD-FT-421:FlowLowerLimit-Cte</v>
      </c>
      <c r="M25" s="88" t="s">
        <v>122</v>
      </c>
      <c r="N25" s="83" t="s">
        <v>43</v>
      </c>
      <c r="O25" s="78" t="s">
        <v>32</v>
      </c>
      <c r="P25" s="79" t="s">
        <v>33</v>
      </c>
      <c r="Q25" s="80">
        <v>20</v>
      </c>
      <c r="R25" s="80">
        <v>0</v>
      </c>
      <c r="S25" s="80" t="s">
        <v>123</v>
      </c>
      <c r="T25" s="81" t="str">
        <f t="shared" si="3"/>
        <v>FT421.Scaled_Value</v>
      </c>
      <c r="U25" s="81">
        <v>1</v>
      </c>
      <c r="V25" s="82">
        <v>2</v>
      </c>
      <c r="X25" s="68" t="s">
        <v>124</v>
      </c>
    </row>
    <row r="26" spans="1:24">
      <c r="A26" s="71">
        <v>25</v>
      </c>
      <c r="B26" s="72" t="s">
        <v>125</v>
      </c>
      <c r="C26" s="73" t="s">
        <v>24</v>
      </c>
      <c r="D26" s="73" t="s">
        <v>25</v>
      </c>
      <c r="E26" s="73" t="s">
        <v>26</v>
      </c>
      <c r="F26" s="73" t="s">
        <v>120</v>
      </c>
      <c r="G26" s="73">
        <v>422</v>
      </c>
      <c r="H26" s="73" t="s">
        <v>121</v>
      </c>
      <c r="I26" s="73" t="s">
        <v>29</v>
      </c>
      <c r="J26" s="75" t="str">
        <f t="shared" si="0"/>
        <v>UA-B19C20SkidP7:HD-FT-422:Flow-Mon</v>
      </c>
      <c r="K26" s="75" t="str">
        <f t="shared" si="1"/>
        <v>UA-B19C20SkidP7:HD-FT-422:FlowUpperLimit-Cte</v>
      </c>
      <c r="L26" s="75" t="str">
        <f t="shared" si="2"/>
        <v>UA-B19C20SkidP7:HD-FT-422:FlowLowerLimit-Cte</v>
      </c>
      <c r="M26" s="88" t="s">
        <v>126</v>
      </c>
      <c r="N26" s="83" t="s">
        <v>43</v>
      </c>
      <c r="O26" s="78" t="s">
        <v>32</v>
      </c>
      <c r="P26" s="79" t="s">
        <v>33</v>
      </c>
      <c r="Q26" s="80">
        <v>20</v>
      </c>
      <c r="R26" s="80">
        <v>0</v>
      </c>
      <c r="S26" s="80" t="s">
        <v>123</v>
      </c>
      <c r="T26" s="81" t="str">
        <f t="shared" si="3"/>
        <v>FT422.Scaled_Value</v>
      </c>
      <c r="U26" s="81">
        <v>1</v>
      </c>
      <c r="V26" s="82">
        <v>2</v>
      </c>
      <c r="X26" s="68" t="s">
        <v>127</v>
      </c>
    </row>
    <row r="27" spans="1:24">
      <c r="A27" s="71">
        <v>26</v>
      </c>
      <c r="B27" s="72" t="s">
        <v>128</v>
      </c>
      <c r="C27" s="73" t="s">
        <v>24</v>
      </c>
      <c r="D27" s="73" t="s">
        <v>25</v>
      </c>
      <c r="E27" s="73" t="s">
        <v>26</v>
      </c>
      <c r="F27" s="73" t="s">
        <v>120</v>
      </c>
      <c r="G27" s="73">
        <v>423</v>
      </c>
      <c r="H27" s="73" t="s">
        <v>121</v>
      </c>
      <c r="I27" s="73" t="s">
        <v>29</v>
      </c>
      <c r="J27" s="75" t="str">
        <f t="shared" si="0"/>
        <v>UA-B19C20SkidP7:HD-FT-423:Flow-Mon</v>
      </c>
      <c r="K27" s="75" t="str">
        <f t="shared" si="1"/>
        <v>UA-B19C20SkidP7:HD-FT-423:FlowUpperLimit-Cte</v>
      </c>
      <c r="L27" s="75" t="str">
        <f t="shared" si="2"/>
        <v>UA-B19C20SkidP7:HD-FT-423:FlowLowerLimit-Cte</v>
      </c>
      <c r="M27" s="88" t="s">
        <v>129</v>
      </c>
      <c r="N27" s="83" t="s">
        <v>43</v>
      </c>
      <c r="O27" s="78" t="s">
        <v>32</v>
      </c>
      <c r="P27" s="79" t="s">
        <v>33</v>
      </c>
      <c r="Q27" s="80">
        <v>20</v>
      </c>
      <c r="R27" s="80">
        <v>0</v>
      </c>
      <c r="S27" s="80" t="s">
        <v>123</v>
      </c>
      <c r="T27" s="81" t="str">
        <f t="shared" si="3"/>
        <v>FT423.Scaled_Value</v>
      </c>
      <c r="U27" s="81">
        <v>1</v>
      </c>
      <c r="V27" s="82">
        <v>2</v>
      </c>
      <c r="X27" s="68" t="s">
        <v>130</v>
      </c>
    </row>
    <row r="28" spans="1:24" s="86" customFormat="1">
      <c r="A28" s="71">
        <v>27</v>
      </c>
      <c r="B28" s="72" t="s">
        <v>131</v>
      </c>
      <c r="C28" s="73" t="s">
        <v>24</v>
      </c>
      <c r="D28" s="73" t="s">
        <v>25</v>
      </c>
      <c r="E28" s="73" t="s">
        <v>26</v>
      </c>
      <c r="F28" s="73" t="s">
        <v>132</v>
      </c>
      <c r="G28" s="73">
        <v>421</v>
      </c>
      <c r="H28" s="96" t="s">
        <v>101</v>
      </c>
      <c r="I28" s="96" t="s">
        <v>29</v>
      </c>
      <c r="J28" s="75" t="str">
        <f t="shared" si="0"/>
        <v>UA-B19C20SkidP7:HD-PT-421:Pressure-Mon</v>
      </c>
      <c r="K28" s="75" t="str">
        <f t="shared" si="1"/>
        <v>UA-B19C20SkidP7:HD-PT-421:PressureUpperLimit-Cte</v>
      </c>
      <c r="L28" s="75" t="str">
        <f t="shared" si="2"/>
        <v>UA-B19C20SkidP7:HD-PT-421:PressureLowerLimit-Cte</v>
      </c>
      <c r="M28" s="88" t="s">
        <v>133</v>
      </c>
      <c r="N28" s="83" t="s">
        <v>43</v>
      </c>
      <c r="O28" s="78" t="s">
        <v>32</v>
      </c>
      <c r="P28" s="79" t="s">
        <v>33</v>
      </c>
      <c r="Q28" s="80">
        <v>10</v>
      </c>
      <c r="R28" s="80">
        <v>0</v>
      </c>
      <c r="S28" s="81" t="s">
        <v>104</v>
      </c>
      <c r="T28" s="81" t="str">
        <f t="shared" si="3"/>
        <v>PT421.Scaled_Value</v>
      </c>
      <c r="U28" s="81">
        <v>1</v>
      </c>
      <c r="V28" s="82">
        <v>2</v>
      </c>
      <c r="X28" s="68" t="s">
        <v>134</v>
      </c>
    </row>
    <row r="29" spans="1:24" s="86" customFormat="1">
      <c r="A29" s="71">
        <v>28</v>
      </c>
      <c r="B29" s="72" t="s">
        <v>135</v>
      </c>
      <c r="C29" s="73" t="s">
        <v>24</v>
      </c>
      <c r="D29" s="73" t="s">
        <v>25</v>
      </c>
      <c r="E29" s="73" t="s">
        <v>26</v>
      </c>
      <c r="F29" s="73" t="s">
        <v>132</v>
      </c>
      <c r="G29" s="73">
        <v>422</v>
      </c>
      <c r="H29" s="73" t="s">
        <v>101</v>
      </c>
      <c r="I29" s="73" t="s">
        <v>29</v>
      </c>
      <c r="J29" s="75" t="str">
        <f t="shared" si="0"/>
        <v>UA-B19C20SkidP7:HD-PT-422:Pressure-Mon</v>
      </c>
      <c r="K29" s="75" t="str">
        <f t="shared" si="1"/>
        <v>UA-B19C20SkidP7:HD-PT-422:PressureUpperLimit-Cte</v>
      </c>
      <c r="L29" s="75" t="str">
        <f t="shared" si="2"/>
        <v>UA-B19C20SkidP7:HD-PT-422:PressureLowerLimit-Cte</v>
      </c>
      <c r="M29" s="88" t="s">
        <v>136</v>
      </c>
      <c r="N29" s="83" t="s">
        <v>43</v>
      </c>
      <c r="O29" s="78" t="s">
        <v>32</v>
      </c>
      <c r="P29" s="79" t="s">
        <v>33</v>
      </c>
      <c r="Q29" s="80">
        <v>10</v>
      </c>
      <c r="R29" s="80">
        <v>0</v>
      </c>
      <c r="S29" s="81" t="s">
        <v>104</v>
      </c>
      <c r="T29" s="81" t="str">
        <f t="shared" si="3"/>
        <v>PT422.Scaled_Value</v>
      </c>
      <c r="U29" s="81">
        <v>1</v>
      </c>
      <c r="V29" s="82">
        <v>2</v>
      </c>
      <c r="X29" s="68" t="s">
        <v>137</v>
      </c>
    </row>
    <row r="30" spans="1:24" s="86" customFormat="1">
      <c r="A30" s="71">
        <v>29</v>
      </c>
      <c r="B30" s="72" t="s">
        <v>138</v>
      </c>
      <c r="C30" s="73" t="s">
        <v>24</v>
      </c>
      <c r="D30" s="73" t="s">
        <v>25</v>
      </c>
      <c r="E30" s="73" t="s">
        <v>26</v>
      </c>
      <c r="F30" s="73" t="s">
        <v>132</v>
      </c>
      <c r="G30" s="73">
        <v>423</v>
      </c>
      <c r="H30" s="73" t="s">
        <v>101</v>
      </c>
      <c r="I30" s="73" t="s">
        <v>29</v>
      </c>
      <c r="J30" s="75" t="str">
        <f t="shared" si="0"/>
        <v>UA-B19C20SkidP7:HD-PT-423:Pressure-Mon</v>
      </c>
      <c r="K30" s="75" t="str">
        <f t="shared" si="1"/>
        <v>UA-B19C20SkidP7:HD-PT-423:PressureUpperLimit-Cte</v>
      </c>
      <c r="L30" s="75" t="str">
        <f t="shared" si="2"/>
        <v>UA-B19C20SkidP7:HD-PT-423:PressureLowerLimit-Cte</v>
      </c>
      <c r="M30" s="88" t="s">
        <v>139</v>
      </c>
      <c r="N30" s="83" t="s">
        <v>43</v>
      </c>
      <c r="O30" s="78" t="s">
        <v>32</v>
      </c>
      <c r="P30" s="79" t="s">
        <v>33</v>
      </c>
      <c r="Q30" s="80">
        <v>10</v>
      </c>
      <c r="R30" s="80">
        <v>0</v>
      </c>
      <c r="S30" s="81" t="s">
        <v>104</v>
      </c>
      <c r="T30" s="81" t="str">
        <f t="shared" si="3"/>
        <v>PT423.Scaled_Value</v>
      </c>
      <c r="U30" s="81">
        <v>1</v>
      </c>
      <c r="V30" s="82">
        <v>2</v>
      </c>
      <c r="X30" s="68" t="s">
        <v>140</v>
      </c>
    </row>
    <row r="31" spans="1:24" s="86" customFormat="1">
      <c r="A31" s="71">
        <v>30</v>
      </c>
      <c r="B31" s="72" t="s">
        <v>141</v>
      </c>
      <c r="C31" s="73" t="s">
        <v>24</v>
      </c>
      <c r="D31" s="73" t="s">
        <v>25</v>
      </c>
      <c r="E31" s="73" t="s">
        <v>26</v>
      </c>
      <c r="F31" s="73" t="s">
        <v>132</v>
      </c>
      <c r="G31" s="73">
        <v>424</v>
      </c>
      <c r="H31" s="73" t="s">
        <v>101</v>
      </c>
      <c r="I31" s="73" t="s">
        <v>29</v>
      </c>
      <c r="J31" s="75" t="str">
        <f t="shared" si="0"/>
        <v>UA-B19C20SkidP7:HD-PT-424:Pressure-Mon</v>
      </c>
      <c r="K31" s="75" t="str">
        <f t="shared" si="1"/>
        <v>UA-B19C20SkidP7:HD-PT-424:PressureUpperLimit-Cte</v>
      </c>
      <c r="L31" s="75" t="str">
        <f t="shared" si="2"/>
        <v>UA-B19C20SkidP7:HD-PT-424:PressureLowerLimit-Cte</v>
      </c>
      <c r="M31" s="88" t="s">
        <v>142</v>
      </c>
      <c r="N31" s="83" t="s">
        <v>43</v>
      </c>
      <c r="O31" s="78" t="s">
        <v>32</v>
      </c>
      <c r="P31" s="79" t="s">
        <v>33</v>
      </c>
      <c r="Q31" s="80">
        <v>10</v>
      </c>
      <c r="R31" s="80">
        <v>0</v>
      </c>
      <c r="S31" s="81" t="s">
        <v>104</v>
      </c>
      <c r="T31" s="81" t="str">
        <f t="shared" si="3"/>
        <v>PT424.Scaled_Value</v>
      </c>
      <c r="U31" s="81">
        <v>1</v>
      </c>
      <c r="V31" s="82">
        <v>2</v>
      </c>
      <c r="X31" s="68" t="s">
        <v>143</v>
      </c>
    </row>
    <row r="32" spans="1:24">
      <c r="A32" s="71">
        <v>31</v>
      </c>
      <c r="B32" s="72" t="s">
        <v>144</v>
      </c>
      <c r="C32" s="73" t="s">
        <v>24</v>
      </c>
      <c r="D32" s="73" t="s">
        <v>25</v>
      </c>
      <c r="E32" s="73" t="s">
        <v>26</v>
      </c>
      <c r="F32" s="73" t="s">
        <v>145</v>
      </c>
      <c r="G32" s="73" t="s">
        <v>146</v>
      </c>
      <c r="H32" s="73" t="s">
        <v>77</v>
      </c>
      <c r="I32" s="73" t="s">
        <v>29</v>
      </c>
      <c r="J32" s="75" t="str">
        <f t="shared" si="0"/>
        <v>UA-B19C20SkidP7:HD-TT-EXT:Temperature-Mon</v>
      </c>
      <c r="K32" s="75" t="str">
        <f t="shared" si="1"/>
        <v>UA-B19C20SkidP7:HD-TT-EXT:TemperatureUpperLimit-Cte</v>
      </c>
      <c r="L32" s="75" t="str">
        <f t="shared" si="2"/>
        <v>UA-B19C20SkidP7:HD-TT-EXT:TemperatureLowerLimit-Cte</v>
      </c>
      <c r="M32" s="88" t="s">
        <v>147</v>
      </c>
      <c r="N32" s="83" t="s">
        <v>43</v>
      </c>
      <c r="O32" s="78" t="s">
        <v>32</v>
      </c>
      <c r="P32" s="79" t="s">
        <v>33</v>
      </c>
      <c r="Q32" s="80">
        <v>150</v>
      </c>
      <c r="R32" s="80">
        <v>0</v>
      </c>
      <c r="S32" s="81" t="s">
        <v>44</v>
      </c>
      <c r="T32" s="81" t="str">
        <f t="shared" si="3"/>
        <v>TT_EXT.Scaled_Value</v>
      </c>
      <c r="U32" s="81">
        <v>1</v>
      </c>
      <c r="V32" s="82">
        <v>2</v>
      </c>
      <c r="X32" s="68" t="s">
        <v>148</v>
      </c>
    </row>
    <row r="33" spans="1:24">
      <c r="A33" s="71">
        <v>32</v>
      </c>
      <c r="B33" s="72" t="s">
        <v>149</v>
      </c>
      <c r="C33" s="73" t="s">
        <v>24</v>
      </c>
      <c r="D33" s="73" t="s">
        <v>25</v>
      </c>
      <c r="E33" s="73" t="s">
        <v>26</v>
      </c>
      <c r="F33" s="73" t="s">
        <v>145</v>
      </c>
      <c r="G33" s="73">
        <v>421</v>
      </c>
      <c r="H33" s="73" t="s">
        <v>77</v>
      </c>
      <c r="I33" s="73" t="s">
        <v>29</v>
      </c>
      <c r="J33" s="75" t="str">
        <f t="shared" si="0"/>
        <v>UA-B19C20SkidP7:HD-TT-421:Temperature-Mon</v>
      </c>
      <c r="K33" s="75" t="str">
        <f t="shared" si="1"/>
        <v>UA-B19C20SkidP7:HD-TT-421:TemperatureUpperLimit-Cte</v>
      </c>
      <c r="L33" s="75" t="str">
        <f t="shared" si="2"/>
        <v>UA-B19C20SkidP7:HD-TT-421:TemperatureLowerLimit-Cte</v>
      </c>
      <c r="M33" s="88" t="s">
        <v>150</v>
      </c>
      <c r="N33" s="83" t="s">
        <v>43</v>
      </c>
      <c r="O33" s="78" t="s">
        <v>32</v>
      </c>
      <c r="P33" s="79" t="s">
        <v>33</v>
      </c>
      <c r="Q33" s="80">
        <v>150</v>
      </c>
      <c r="R33" s="80">
        <v>0</v>
      </c>
      <c r="S33" s="81" t="s">
        <v>44</v>
      </c>
      <c r="T33" s="81" t="str">
        <f t="shared" si="3"/>
        <v>TT421.Scaled_Value</v>
      </c>
      <c r="U33" s="81">
        <v>1</v>
      </c>
      <c r="V33" s="82">
        <v>2</v>
      </c>
      <c r="X33" s="68" t="s">
        <v>151</v>
      </c>
    </row>
    <row r="34" spans="1:24">
      <c r="A34" s="71">
        <v>33</v>
      </c>
      <c r="B34" s="72" t="s">
        <v>152</v>
      </c>
      <c r="C34" s="73" t="s">
        <v>24</v>
      </c>
      <c r="D34" s="73" t="s">
        <v>25</v>
      </c>
      <c r="E34" s="73" t="s">
        <v>26</v>
      </c>
      <c r="F34" s="73" t="s">
        <v>145</v>
      </c>
      <c r="G34" s="73">
        <v>422</v>
      </c>
      <c r="H34" s="96" t="s">
        <v>77</v>
      </c>
      <c r="I34" s="96" t="s">
        <v>29</v>
      </c>
      <c r="J34" s="75" t="str">
        <f t="shared" si="0"/>
        <v>UA-B19C20SkidP7:HD-TT-422:Temperature-Mon</v>
      </c>
      <c r="K34" s="75" t="str">
        <f t="shared" si="1"/>
        <v>UA-B19C20SkidP7:HD-TT-422:TemperatureUpperLimit-Cte</v>
      </c>
      <c r="L34" s="75" t="str">
        <f t="shared" si="2"/>
        <v>UA-B19C20SkidP7:HD-TT-422:TemperatureLowerLimit-Cte</v>
      </c>
      <c r="M34" s="88" t="s">
        <v>153</v>
      </c>
      <c r="N34" s="83" t="s">
        <v>43</v>
      </c>
      <c r="O34" s="78" t="s">
        <v>32</v>
      </c>
      <c r="P34" s="79" t="s">
        <v>33</v>
      </c>
      <c r="Q34" s="80">
        <v>150</v>
      </c>
      <c r="R34" s="80">
        <v>0</v>
      </c>
      <c r="S34" s="81" t="s">
        <v>44</v>
      </c>
      <c r="T34" s="81" t="str">
        <f t="shared" si="3"/>
        <v>TT422.Scaled_Value</v>
      </c>
      <c r="U34" s="81">
        <v>1</v>
      </c>
      <c r="V34" s="82">
        <v>2</v>
      </c>
      <c r="X34" s="68" t="s">
        <v>154</v>
      </c>
    </row>
    <row r="35" spans="1:24">
      <c r="A35" s="71">
        <v>34</v>
      </c>
      <c r="B35" s="72" t="s">
        <v>155</v>
      </c>
      <c r="C35" s="73" t="s">
        <v>24</v>
      </c>
      <c r="D35" s="73" t="s">
        <v>25</v>
      </c>
      <c r="E35" s="73" t="s">
        <v>26</v>
      </c>
      <c r="F35" s="73" t="s">
        <v>145</v>
      </c>
      <c r="G35" s="73">
        <v>423</v>
      </c>
      <c r="H35" s="73" t="s">
        <v>77</v>
      </c>
      <c r="I35" s="73" t="s">
        <v>29</v>
      </c>
      <c r="J35" s="75" t="str">
        <f t="shared" si="0"/>
        <v>UA-B19C20SkidP7:HD-TT-423:Temperature-Mon</v>
      </c>
      <c r="K35" s="75" t="str">
        <f t="shared" si="1"/>
        <v>UA-B19C20SkidP7:HD-TT-423:TemperatureUpperLimit-Cte</v>
      </c>
      <c r="L35" s="75" t="str">
        <f t="shared" si="2"/>
        <v>UA-B19C20SkidP7:HD-TT-423:TemperatureLowerLimit-Cte</v>
      </c>
      <c r="M35" s="88" t="s">
        <v>156</v>
      </c>
      <c r="N35" s="83" t="s">
        <v>43</v>
      </c>
      <c r="O35" s="78" t="s">
        <v>32</v>
      </c>
      <c r="P35" s="79" t="s">
        <v>33</v>
      </c>
      <c r="Q35" s="80">
        <v>150</v>
      </c>
      <c r="R35" s="80">
        <v>0</v>
      </c>
      <c r="S35" s="81" t="s">
        <v>44</v>
      </c>
      <c r="T35" s="81" t="str">
        <f t="shared" si="3"/>
        <v>TT423.Scaled_Value</v>
      </c>
      <c r="U35" s="81">
        <v>1</v>
      </c>
      <c r="V35" s="82">
        <v>2</v>
      </c>
      <c r="X35" s="68" t="s">
        <v>157</v>
      </c>
    </row>
    <row r="36" spans="1:24">
      <c r="A36" s="71">
        <v>35</v>
      </c>
      <c r="B36" s="72" t="s">
        <v>158</v>
      </c>
      <c r="C36" s="73" t="s">
        <v>24</v>
      </c>
      <c r="D36" s="73" t="s">
        <v>25</v>
      </c>
      <c r="E36" s="73" t="s">
        <v>26</v>
      </c>
      <c r="F36" s="73" t="s">
        <v>145</v>
      </c>
      <c r="G36" s="73">
        <v>424</v>
      </c>
      <c r="H36" s="73" t="s">
        <v>77</v>
      </c>
      <c r="I36" s="73" t="s">
        <v>29</v>
      </c>
      <c r="J36" s="75" t="str">
        <f t="shared" si="0"/>
        <v>UA-B19C20SkidP7:HD-TT-424:Temperature-Mon</v>
      </c>
      <c r="K36" s="75" t="str">
        <f t="shared" si="1"/>
        <v>UA-B19C20SkidP7:HD-TT-424:TemperatureUpperLimit-Cte</v>
      </c>
      <c r="L36" s="75" t="str">
        <f t="shared" si="2"/>
        <v>UA-B19C20SkidP7:HD-TT-424:TemperatureLowerLimit-Cte</v>
      </c>
      <c r="M36" s="88" t="s">
        <v>159</v>
      </c>
      <c r="N36" s="83" t="s">
        <v>43</v>
      </c>
      <c r="O36" s="78" t="s">
        <v>32</v>
      </c>
      <c r="P36" s="79" t="s">
        <v>33</v>
      </c>
      <c r="Q36" s="80">
        <v>150</v>
      </c>
      <c r="R36" s="80">
        <v>0</v>
      </c>
      <c r="S36" s="81" t="s">
        <v>44</v>
      </c>
      <c r="T36" s="81" t="str">
        <f t="shared" si="3"/>
        <v>TT424.Scaled_Value</v>
      </c>
      <c r="U36" s="81">
        <v>1</v>
      </c>
      <c r="V36" s="82">
        <v>2</v>
      </c>
      <c r="X36" s="68" t="s">
        <v>160</v>
      </c>
    </row>
    <row r="37" spans="1:24">
      <c r="A37" s="71">
        <v>36</v>
      </c>
      <c r="B37" s="72" t="s">
        <v>161</v>
      </c>
      <c r="C37" s="73" t="s">
        <v>24</v>
      </c>
      <c r="D37" s="73" t="s">
        <v>25</v>
      </c>
      <c r="E37" s="73" t="s">
        <v>26</v>
      </c>
      <c r="F37" s="73" t="s">
        <v>145</v>
      </c>
      <c r="G37" s="73">
        <v>425</v>
      </c>
      <c r="H37" s="73" t="s">
        <v>77</v>
      </c>
      <c r="I37" s="73" t="s">
        <v>29</v>
      </c>
      <c r="J37" s="75" t="str">
        <f t="shared" si="0"/>
        <v>UA-B19C20SkidP7:HD-TT-425:Temperature-Mon</v>
      </c>
      <c r="K37" s="75" t="str">
        <f t="shared" si="1"/>
        <v>UA-B19C20SkidP7:HD-TT-425:TemperatureUpperLimit-Cte</v>
      </c>
      <c r="L37" s="75" t="str">
        <f t="shared" si="2"/>
        <v>UA-B19C20SkidP7:HD-TT-425:TemperatureLowerLimit-Cte</v>
      </c>
      <c r="M37" s="88" t="s">
        <v>162</v>
      </c>
      <c r="N37" s="83" t="s">
        <v>43</v>
      </c>
      <c r="O37" s="78" t="s">
        <v>32</v>
      </c>
      <c r="P37" s="79" t="s">
        <v>33</v>
      </c>
      <c r="Q37" s="80">
        <v>150</v>
      </c>
      <c r="R37" s="80">
        <v>0</v>
      </c>
      <c r="S37" s="81" t="s">
        <v>44</v>
      </c>
      <c r="T37" s="81" t="str">
        <f t="shared" si="3"/>
        <v>TT425.Scaled_Value</v>
      </c>
      <c r="U37" s="81">
        <v>1</v>
      </c>
      <c r="V37" s="82">
        <v>2</v>
      </c>
      <c r="X37" s="68" t="s">
        <v>163</v>
      </c>
    </row>
    <row r="38" spans="1:24">
      <c r="A38" s="71">
        <v>37</v>
      </c>
      <c r="B38" s="72" t="s">
        <v>164</v>
      </c>
      <c r="C38" s="73" t="s">
        <v>24</v>
      </c>
      <c r="D38" s="73" t="s">
        <v>25</v>
      </c>
      <c r="E38" s="73" t="s">
        <v>26</v>
      </c>
      <c r="F38" s="73" t="s">
        <v>145</v>
      </c>
      <c r="G38" s="73">
        <v>426</v>
      </c>
      <c r="H38" s="73" t="s">
        <v>77</v>
      </c>
      <c r="I38" s="73" t="s">
        <v>29</v>
      </c>
      <c r="J38" s="75" t="str">
        <f t="shared" si="0"/>
        <v>UA-B19C20SkidP7:HD-TT-426:Temperature-Mon</v>
      </c>
      <c r="K38" s="75" t="str">
        <f t="shared" si="1"/>
        <v>UA-B19C20SkidP7:HD-TT-426:TemperatureUpperLimit-Cte</v>
      </c>
      <c r="L38" s="75" t="str">
        <f t="shared" si="2"/>
        <v>UA-B19C20SkidP7:HD-TT-426:TemperatureLowerLimit-Cte</v>
      </c>
      <c r="M38" s="88" t="s">
        <v>165</v>
      </c>
      <c r="N38" s="83" t="s">
        <v>43</v>
      </c>
      <c r="O38" s="78" t="s">
        <v>32</v>
      </c>
      <c r="P38" s="79" t="s">
        <v>33</v>
      </c>
      <c r="Q38" s="80">
        <v>150</v>
      </c>
      <c r="R38" s="80">
        <v>0</v>
      </c>
      <c r="S38" s="81" t="s">
        <v>44</v>
      </c>
      <c r="T38" s="81" t="str">
        <f t="shared" si="3"/>
        <v>TT426.Scaled_Value</v>
      </c>
      <c r="U38" s="81">
        <v>1</v>
      </c>
      <c r="V38" s="82">
        <v>2</v>
      </c>
      <c r="X38" s="68" t="s">
        <v>166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A16" workbookViewId="0">
      <selection activeCell="J47" sqref="J47"/>
    </sheetView>
  </sheetViews>
  <sheetFormatPr defaultRowHeight="14.45"/>
  <cols>
    <col min="2" max="2" width="40.140625" bestFit="1" customWidth="1"/>
    <col min="4" max="4" width="15.140625" customWidth="1"/>
    <col min="5" max="5" width="16.85546875" customWidth="1"/>
    <col min="6" max="6" width="11.140625" customWidth="1"/>
    <col min="8" max="8" width="15.85546875" bestFit="1" customWidth="1"/>
    <col min="9" max="9" width="7.85546875" bestFit="1" customWidth="1"/>
    <col min="10" max="10" width="42.140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140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0" customFormat="1">
      <c r="A2" s="27">
        <v>1</v>
      </c>
      <c r="B2" s="28" t="s">
        <v>793</v>
      </c>
      <c r="C2" s="29" t="s">
        <v>684</v>
      </c>
      <c r="D2" s="29" t="s">
        <v>685</v>
      </c>
      <c r="E2" s="29" t="s">
        <v>177</v>
      </c>
      <c r="F2" s="29" t="s">
        <v>794</v>
      </c>
      <c r="G2" s="29" t="s">
        <v>662</v>
      </c>
      <c r="H2" s="29" t="s">
        <v>101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65" t="s">
        <v>183</v>
      </c>
      <c r="O2" s="31" t="s">
        <v>33</v>
      </c>
      <c r="P2" s="31" t="s">
        <v>795</v>
      </c>
      <c r="Q2" s="31" t="s">
        <v>795</v>
      </c>
      <c r="R2" s="31"/>
      <c r="S2" s="31" t="str">
        <f>M2</f>
        <v>SI_02SB_RF_P7Cav_PressureMon</v>
      </c>
      <c r="T2" s="31" t="s">
        <v>665</v>
      </c>
      <c r="U2" s="32"/>
    </row>
    <row r="3" spans="1:21" s="60" customFormat="1">
      <c r="A3" s="61">
        <v>2</v>
      </c>
      <c r="B3" s="62" t="s">
        <v>796</v>
      </c>
      <c r="C3" s="63" t="s">
        <v>684</v>
      </c>
      <c r="D3" s="63" t="s">
        <v>685</v>
      </c>
      <c r="E3" s="63" t="s">
        <v>177</v>
      </c>
      <c r="F3" s="63" t="s">
        <v>794</v>
      </c>
      <c r="G3" s="63" t="s">
        <v>662</v>
      </c>
      <c r="H3" s="63" t="s">
        <v>797</v>
      </c>
      <c r="I3" s="63" t="s">
        <v>29</v>
      </c>
      <c r="J3" s="64" t="str">
        <f t="shared" si="0"/>
        <v>SI-02SB:RF-P7Cav:HDFlwRt1-Mon</v>
      </c>
      <c r="K3" s="64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64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65" t="str">
        <f t="shared" si="1"/>
        <v>SI_02SB_RF_P7Cav_HDFlwRt1Mon</v>
      </c>
      <c r="N3" s="65" t="s">
        <v>183</v>
      </c>
      <c r="O3" s="65" t="s">
        <v>33</v>
      </c>
      <c r="P3" s="65" t="s">
        <v>795</v>
      </c>
      <c r="Q3" s="65" t="s">
        <v>795</v>
      </c>
      <c r="R3" s="65"/>
      <c r="S3" s="65" t="str">
        <f t="shared" ref="S3:S47" si="4">M3</f>
        <v>SI_02SB_RF_P7Cav_HDFlwRt1Mon</v>
      </c>
      <c r="T3" s="65" t="s">
        <v>665</v>
      </c>
      <c r="U3" s="66"/>
    </row>
    <row r="4" spans="1:21" s="5" customFormat="1">
      <c r="A4" s="27">
        <v>3</v>
      </c>
      <c r="B4" s="28" t="s">
        <v>798</v>
      </c>
      <c r="C4" s="29" t="s">
        <v>684</v>
      </c>
      <c r="D4" s="29" t="s">
        <v>685</v>
      </c>
      <c r="E4" s="29" t="s">
        <v>177</v>
      </c>
      <c r="F4" s="29" t="s">
        <v>794</v>
      </c>
      <c r="G4" s="29" t="s">
        <v>662</v>
      </c>
      <c r="H4" s="29" t="s">
        <v>799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183</v>
      </c>
      <c r="O4" s="31" t="s">
        <v>33</v>
      </c>
      <c r="P4" s="31" t="s">
        <v>795</v>
      </c>
      <c r="Q4" s="31" t="s">
        <v>795</v>
      </c>
      <c r="R4" s="31"/>
      <c r="S4" s="31" t="str">
        <f t="shared" si="4"/>
        <v>SI_02SB_RF_P7Cav_HDFlwRt2Mon</v>
      </c>
      <c r="T4" s="31" t="s">
        <v>665</v>
      </c>
      <c r="U4" s="32"/>
    </row>
    <row r="5" spans="1:21" s="5" customFormat="1">
      <c r="A5" s="27">
        <v>4</v>
      </c>
      <c r="B5" s="28" t="s">
        <v>800</v>
      </c>
      <c r="C5" s="29" t="s">
        <v>684</v>
      </c>
      <c r="D5" s="29" t="s">
        <v>685</v>
      </c>
      <c r="E5" s="29" t="s">
        <v>177</v>
      </c>
      <c r="F5" s="29" t="s">
        <v>794</v>
      </c>
      <c r="G5" s="29" t="s">
        <v>662</v>
      </c>
      <c r="H5" s="29" t="s">
        <v>801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183</v>
      </c>
      <c r="O5" s="31" t="s">
        <v>33</v>
      </c>
      <c r="P5" s="31" t="s">
        <v>795</v>
      </c>
      <c r="Q5" s="31" t="s">
        <v>795</v>
      </c>
      <c r="R5" s="31"/>
      <c r="S5" s="31" t="str">
        <f t="shared" si="4"/>
        <v>SI_02SB_RF_P7Cav_HDFlwRt3Mon</v>
      </c>
      <c r="T5" s="31" t="s">
        <v>665</v>
      </c>
      <c r="U5" s="32"/>
    </row>
    <row r="6" spans="1:21" s="5" customFormat="1">
      <c r="A6" s="27">
        <v>5</v>
      </c>
      <c r="B6" s="28" t="s">
        <v>802</v>
      </c>
      <c r="C6" s="29" t="s">
        <v>684</v>
      </c>
      <c r="D6" s="29" t="s">
        <v>685</v>
      </c>
      <c r="E6" s="29" t="s">
        <v>177</v>
      </c>
      <c r="F6" s="29" t="s">
        <v>794</v>
      </c>
      <c r="G6" s="29" t="s">
        <v>662</v>
      </c>
      <c r="H6" s="29" t="s">
        <v>803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183</v>
      </c>
      <c r="O6" s="31" t="s">
        <v>33</v>
      </c>
      <c r="P6" s="31" t="s">
        <v>795</v>
      </c>
      <c r="Q6" s="31" t="s">
        <v>795</v>
      </c>
      <c r="R6" s="31"/>
      <c r="S6" s="31" t="str">
        <f t="shared" si="4"/>
        <v>SI_02SB_RF_P7Cav_CoupPressureMon</v>
      </c>
      <c r="T6" s="31" t="s">
        <v>665</v>
      </c>
      <c r="U6" s="32"/>
    </row>
    <row r="7" spans="1:21" s="5" customFormat="1">
      <c r="A7" s="27">
        <v>6</v>
      </c>
      <c r="B7" s="28" t="s">
        <v>804</v>
      </c>
      <c r="C7" s="29" t="s">
        <v>684</v>
      </c>
      <c r="D7" s="29" t="s">
        <v>685</v>
      </c>
      <c r="E7" s="29" t="s">
        <v>177</v>
      </c>
      <c r="F7" s="29" t="s">
        <v>794</v>
      </c>
      <c r="G7" s="29" t="s">
        <v>662</v>
      </c>
      <c r="H7" s="29" t="s">
        <v>805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806</v>
      </c>
      <c r="Q7" s="31" t="s">
        <v>807</v>
      </c>
      <c r="R7" s="31" t="s">
        <v>44</v>
      </c>
      <c r="S7" s="31" t="str">
        <f t="shared" si="4"/>
        <v>SI_02SB_RF_P7Cav_Cylin1TMon</v>
      </c>
      <c r="T7" s="31" t="s">
        <v>673</v>
      </c>
      <c r="U7" s="32">
        <v>2</v>
      </c>
    </row>
    <row r="8" spans="1:21" s="5" customFormat="1">
      <c r="A8" s="27">
        <v>7</v>
      </c>
      <c r="B8" s="28" t="s">
        <v>808</v>
      </c>
      <c r="C8" s="29" t="s">
        <v>684</v>
      </c>
      <c r="D8" s="29" t="s">
        <v>685</v>
      </c>
      <c r="E8" s="29" t="s">
        <v>177</v>
      </c>
      <c r="F8" s="29" t="s">
        <v>794</v>
      </c>
      <c r="G8" s="29" t="s">
        <v>662</v>
      </c>
      <c r="H8" s="29" t="s">
        <v>809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806</v>
      </c>
      <c r="Q8" s="31" t="s">
        <v>807</v>
      </c>
      <c r="R8" s="31" t="s">
        <v>44</v>
      </c>
      <c r="S8" s="31" t="str">
        <f t="shared" si="4"/>
        <v>SI_02SB_RF_P7Cav_Cylin2TMon</v>
      </c>
      <c r="T8" s="31" t="s">
        <v>673</v>
      </c>
      <c r="U8" s="32">
        <v>2</v>
      </c>
    </row>
    <row r="9" spans="1:21" s="5" customFormat="1">
      <c r="A9" s="27">
        <v>8</v>
      </c>
      <c r="B9" s="28" t="s">
        <v>810</v>
      </c>
      <c r="C9" s="29" t="s">
        <v>684</v>
      </c>
      <c r="D9" s="29" t="s">
        <v>685</v>
      </c>
      <c r="E9" s="29" t="s">
        <v>177</v>
      </c>
      <c r="F9" s="29" t="s">
        <v>794</v>
      </c>
      <c r="G9" s="29" t="s">
        <v>662</v>
      </c>
      <c r="H9" s="29" t="s">
        <v>811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806</v>
      </c>
      <c r="Q9" s="31" t="s">
        <v>807</v>
      </c>
      <c r="R9" s="31" t="s">
        <v>44</v>
      </c>
      <c r="S9" s="31" t="str">
        <f t="shared" si="4"/>
        <v>SI_02SB_RF_P7Cav_Cylin3TMon</v>
      </c>
      <c r="T9" s="31" t="s">
        <v>673</v>
      </c>
      <c r="U9" s="32">
        <v>2</v>
      </c>
    </row>
    <row r="10" spans="1:21" s="5" customFormat="1">
      <c r="A10" s="27">
        <v>9</v>
      </c>
      <c r="B10" s="28" t="s">
        <v>812</v>
      </c>
      <c r="C10" s="29" t="s">
        <v>684</v>
      </c>
      <c r="D10" s="29" t="s">
        <v>685</v>
      </c>
      <c r="E10" s="29" t="s">
        <v>177</v>
      </c>
      <c r="F10" s="29" t="s">
        <v>794</v>
      </c>
      <c r="G10" s="29" t="s">
        <v>662</v>
      </c>
      <c r="H10" s="29" t="s">
        <v>813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806</v>
      </c>
      <c r="Q10" s="31" t="s">
        <v>807</v>
      </c>
      <c r="R10" s="31" t="s">
        <v>44</v>
      </c>
      <c r="S10" s="31" t="str">
        <f t="shared" si="4"/>
        <v>SI_02SB_RF_P7Cav_Cylin4TMon</v>
      </c>
      <c r="T10" s="31" t="s">
        <v>673</v>
      </c>
      <c r="U10" s="32">
        <v>2</v>
      </c>
    </row>
    <row r="11" spans="1:21" s="5" customFormat="1">
      <c r="A11" s="27">
        <v>10</v>
      </c>
      <c r="B11" s="28" t="s">
        <v>814</v>
      </c>
      <c r="C11" s="29" t="s">
        <v>684</v>
      </c>
      <c r="D11" s="29" t="s">
        <v>685</v>
      </c>
      <c r="E11" s="29" t="s">
        <v>177</v>
      </c>
      <c r="F11" s="29" t="s">
        <v>794</v>
      </c>
      <c r="G11" s="29" t="s">
        <v>662</v>
      </c>
      <c r="H11" s="29" t="s">
        <v>815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806</v>
      </c>
      <c r="Q11" s="31" t="s">
        <v>807</v>
      </c>
      <c r="R11" s="31" t="s">
        <v>44</v>
      </c>
      <c r="S11" s="31" t="str">
        <f t="shared" si="4"/>
        <v>SI_02SB_RF_P7Cav_Cylin5TMon</v>
      </c>
      <c r="T11" s="31" t="s">
        <v>673</v>
      </c>
      <c r="U11" s="32">
        <v>2</v>
      </c>
    </row>
    <row r="12" spans="1:21" s="5" customFormat="1">
      <c r="A12" s="27">
        <v>11</v>
      </c>
      <c r="B12" s="28" t="s">
        <v>816</v>
      </c>
      <c r="C12" s="29" t="s">
        <v>684</v>
      </c>
      <c r="D12" s="29" t="s">
        <v>685</v>
      </c>
      <c r="E12" s="29" t="s">
        <v>177</v>
      </c>
      <c r="F12" s="29" t="s">
        <v>794</v>
      </c>
      <c r="G12" s="29" t="s">
        <v>662</v>
      </c>
      <c r="H12" s="29" t="s">
        <v>817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806</v>
      </c>
      <c r="Q12" s="31" t="s">
        <v>807</v>
      </c>
      <c r="R12" s="31" t="s">
        <v>44</v>
      </c>
      <c r="S12" s="31" t="str">
        <f t="shared" si="4"/>
        <v>SI_02SB_RF_P7Cav_Cylin6TMon</v>
      </c>
      <c r="T12" s="31" t="s">
        <v>673</v>
      </c>
      <c r="U12" s="32">
        <v>2</v>
      </c>
    </row>
    <row r="13" spans="1:21" s="5" customFormat="1">
      <c r="A13" s="27">
        <v>12</v>
      </c>
      <c r="B13" s="28" t="s">
        <v>818</v>
      </c>
      <c r="C13" s="29" t="s">
        <v>684</v>
      </c>
      <c r="D13" s="29" t="s">
        <v>685</v>
      </c>
      <c r="E13" s="29" t="s">
        <v>177</v>
      </c>
      <c r="F13" s="29" t="s">
        <v>794</v>
      </c>
      <c r="G13" s="29" t="s">
        <v>662</v>
      </c>
      <c r="H13" s="29" t="s">
        <v>819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806</v>
      </c>
      <c r="Q13" s="31" t="s">
        <v>807</v>
      </c>
      <c r="R13" s="31" t="s">
        <v>44</v>
      </c>
      <c r="S13" s="31" t="str">
        <f t="shared" si="4"/>
        <v>SI_02SB_RF_P7Cav_Cylin7TMon</v>
      </c>
      <c r="T13" s="31" t="s">
        <v>673</v>
      </c>
      <c r="U13" s="32">
        <v>2</v>
      </c>
    </row>
    <row r="14" spans="1:21" s="5" customFormat="1">
      <c r="A14" s="27">
        <v>13</v>
      </c>
      <c r="B14" s="28" t="s">
        <v>820</v>
      </c>
      <c r="C14" s="29" t="s">
        <v>684</v>
      </c>
      <c r="D14" s="29" t="s">
        <v>685</v>
      </c>
      <c r="E14" s="29" t="s">
        <v>177</v>
      </c>
      <c r="F14" s="29" t="s">
        <v>794</v>
      </c>
      <c r="G14" s="29" t="s">
        <v>662</v>
      </c>
      <c r="H14" s="29" t="s">
        <v>821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822</v>
      </c>
      <c r="Q14" s="31" t="s">
        <v>807</v>
      </c>
      <c r="R14" s="31" t="s">
        <v>44</v>
      </c>
      <c r="S14" s="31" t="str">
        <f t="shared" si="4"/>
        <v>SI_02SB_RF_P7Cav_CoupTMon</v>
      </c>
      <c r="T14" s="31" t="s">
        <v>673</v>
      </c>
      <c r="U14" s="32">
        <v>2</v>
      </c>
    </row>
    <row r="15" spans="1:21" s="5" customFormat="1">
      <c r="A15" s="27">
        <v>14</v>
      </c>
      <c r="B15" s="28" t="s">
        <v>823</v>
      </c>
      <c r="C15" s="29" t="s">
        <v>684</v>
      </c>
      <c r="D15" s="29" t="s">
        <v>685</v>
      </c>
      <c r="E15" s="29" t="s">
        <v>177</v>
      </c>
      <c r="F15" s="29" t="s">
        <v>794</v>
      </c>
      <c r="G15" s="29" t="s">
        <v>662</v>
      </c>
      <c r="H15" s="29" t="s">
        <v>360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183</v>
      </c>
      <c r="O15" s="31" t="s">
        <v>33</v>
      </c>
      <c r="P15" s="31" t="s">
        <v>795</v>
      </c>
      <c r="Q15" s="31" t="s">
        <v>795</v>
      </c>
      <c r="R15" s="31"/>
      <c r="S15" s="31" t="str">
        <f t="shared" si="4"/>
        <v>SI_02SB_RF_P7Cav_StsMon</v>
      </c>
      <c r="T15" s="31" t="s">
        <v>665</v>
      </c>
      <c r="U15" s="32"/>
    </row>
    <row r="16" spans="1:21" s="5" customFormat="1">
      <c r="A16" s="27">
        <v>15</v>
      </c>
      <c r="B16" s="28" t="s">
        <v>824</v>
      </c>
      <c r="C16" s="29" t="s">
        <v>684</v>
      </c>
      <c r="D16" s="29" t="s">
        <v>685</v>
      </c>
      <c r="E16" s="29" t="s">
        <v>177</v>
      </c>
      <c r="F16" s="29" t="s">
        <v>794</v>
      </c>
      <c r="G16" s="29" t="s">
        <v>662</v>
      </c>
      <c r="H16" s="29" t="s">
        <v>825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183</v>
      </c>
      <c r="O16" s="31" t="s">
        <v>33</v>
      </c>
      <c r="P16" s="31" t="s">
        <v>795</v>
      </c>
      <c r="Q16" s="31" t="s">
        <v>795</v>
      </c>
      <c r="R16" s="31"/>
      <c r="S16" s="31" t="str">
        <f t="shared" ref="S16" si="5">M16</f>
        <v>SI_02SB_RF_P7Cav_CoupTDownMon</v>
      </c>
      <c r="T16" s="31" t="s">
        <v>665</v>
      </c>
      <c r="U16" s="32"/>
    </row>
    <row r="17" spans="1:21" s="5" customFormat="1">
      <c r="A17" s="27">
        <v>16</v>
      </c>
      <c r="B17" s="28" t="s">
        <v>826</v>
      </c>
      <c r="C17" s="29" t="s">
        <v>684</v>
      </c>
      <c r="D17" s="29" t="s">
        <v>685</v>
      </c>
      <c r="E17" s="29" t="s">
        <v>177</v>
      </c>
      <c r="F17" s="29" t="s">
        <v>794</v>
      </c>
      <c r="G17" s="29" t="s">
        <v>662</v>
      </c>
      <c r="H17" s="29" t="s">
        <v>827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183</v>
      </c>
      <c r="O17" s="31" t="s">
        <v>33</v>
      </c>
      <c r="P17" s="31" t="s">
        <v>795</v>
      </c>
      <c r="Q17" s="31" t="s">
        <v>795</v>
      </c>
      <c r="R17" s="31"/>
      <c r="S17" s="31" t="str">
        <f t="shared" si="4"/>
        <v>SI_02SB_RF_P7Cav_CoupTUpMon</v>
      </c>
      <c r="T17" s="31" t="s">
        <v>665</v>
      </c>
      <c r="U17" s="32"/>
    </row>
    <row r="18" spans="1:21" s="5" customFormat="1">
      <c r="A18" s="27">
        <v>17</v>
      </c>
      <c r="B18" s="28" t="s">
        <v>828</v>
      </c>
      <c r="C18" s="29" t="s">
        <v>684</v>
      </c>
      <c r="D18" s="29" t="s">
        <v>685</v>
      </c>
      <c r="E18" s="29" t="s">
        <v>177</v>
      </c>
      <c r="F18" s="29" t="s">
        <v>794</v>
      </c>
      <c r="G18" s="29" t="s">
        <v>662</v>
      </c>
      <c r="H18" s="29" t="s">
        <v>829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183</v>
      </c>
      <c r="O18" s="31" t="s">
        <v>33</v>
      </c>
      <c r="P18" s="31" t="s">
        <v>795</v>
      </c>
      <c r="Q18" s="31" t="s">
        <v>795</v>
      </c>
      <c r="R18" s="31"/>
      <c r="S18" s="31" t="str">
        <f t="shared" si="4"/>
        <v>SI_02SB_RF_P7Cav_Cylin1TDownMon</v>
      </c>
      <c r="T18" s="31" t="s">
        <v>665</v>
      </c>
      <c r="U18" s="32"/>
    </row>
    <row r="19" spans="1:21" s="5" customFormat="1">
      <c r="A19" s="27">
        <v>18</v>
      </c>
      <c r="B19" s="28" t="s">
        <v>830</v>
      </c>
      <c r="C19" s="29" t="s">
        <v>684</v>
      </c>
      <c r="D19" s="29" t="s">
        <v>685</v>
      </c>
      <c r="E19" s="29" t="s">
        <v>177</v>
      </c>
      <c r="F19" s="29" t="s">
        <v>794</v>
      </c>
      <c r="G19" s="29" t="s">
        <v>662</v>
      </c>
      <c r="H19" s="29" t="s">
        <v>831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183</v>
      </c>
      <c r="O19" s="31" t="s">
        <v>33</v>
      </c>
      <c r="P19" s="31" t="s">
        <v>795</v>
      </c>
      <c r="Q19" s="31" t="s">
        <v>795</v>
      </c>
      <c r="R19" s="31"/>
      <c r="S19" s="31" t="str">
        <f t="shared" si="4"/>
        <v>SI_02SB_RF_P7Cav_Cylin2TDownMon</v>
      </c>
      <c r="T19" s="31" t="s">
        <v>665</v>
      </c>
      <c r="U19" s="32"/>
    </row>
    <row r="20" spans="1:21" s="5" customFormat="1">
      <c r="A20" s="27">
        <v>19</v>
      </c>
      <c r="B20" s="28" t="s">
        <v>832</v>
      </c>
      <c r="C20" s="29" t="s">
        <v>684</v>
      </c>
      <c r="D20" s="29" t="s">
        <v>685</v>
      </c>
      <c r="E20" s="29" t="s">
        <v>177</v>
      </c>
      <c r="F20" s="29" t="s">
        <v>794</v>
      </c>
      <c r="G20" s="29" t="s">
        <v>662</v>
      </c>
      <c r="H20" s="29" t="s">
        <v>833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183</v>
      </c>
      <c r="O20" s="31" t="s">
        <v>33</v>
      </c>
      <c r="P20" s="31" t="s">
        <v>795</v>
      </c>
      <c r="Q20" s="31" t="s">
        <v>795</v>
      </c>
      <c r="R20" s="31"/>
      <c r="S20" s="31" t="str">
        <f t="shared" si="4"/>
        <v>SI_02SB_RF_P7Cav_Cylin3TDownMon</v>
      </c>
      <c r="T20" s="31" t="s">
        <v>665</v>
      </c>
      <c r="U20" s="32"/>
    </row>
    <row r="21" spans="1:21" s="5" customFormat="1">
      <c r="A21" s="27">
        <v>20</v>
      </c>
      <c r="B21" s="28" t="s">
        <v>834</v>
      </c>
      <c r="C21" s="29" t="s">
        <v>684</v>
      </c>
      <c r="D21" s="29" t="s">
        <v>685</v>
      </c>
      <c r="E21" s="29" t="s">
        <v>177</v>
      </c>
      <c r="F21" s="29" t="s">
        <v>794</v>
      </c>
      <c r="G21" s="29" t="s">
        <v>662</v>
      </c>
      <c r="H21" s="29" t="s">
        <v>835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183</v>
      </c>
      <c r="O21" s="31" t="s">
        <v>33</v>
      </c>
      <c r="P21" s="31" t="s">
        <v>795</v>
      </c>
      <c r="Q21" s="31" t="s">
        <v>795</v>
      </c>
      <c r="R21" s="31"/>
      <c r="S21" s="31" t="str">
        <f t="shared" si="4"/>
        <v>SI_02SB_RF_P7Cav_Cylin4TDownMon</v>
      </c>
      <c r="T21" s="31" t="s">
        <v>665</v>
      </c>
      <c r="U21" s="32"/>
    </row>
    <row r="22" spans="1:21" s="5" customFormat="1">
      <c r="A22" s="27">
        <v>21</v>
      </c>
      <c r="B22" s="28" t="s">
        <v>836</v>
      </c>
      <c r="C22" s="29" t="s">
        <v>684</v>
      </c>
      <c r="D22" s="29" t="s">
        <v>685</v>
      </c>
      <c r="E22" s="29" t="s">
        <v>177</v>
      </c>
      <c r="F22" s="29" t="s">
        <v>794</v>
      </c>
      <c r="G22" s="29" t="s">
        <v>662</v>
      </c>
      <c r="H22" s="29" t="s">
        <v>837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183</v>
      </c>
      <c r="O22" s="31" t="s">
        <v>33</v>
      </c>
      <c r="P22" s="31" t="s">
        <v>795</v>
      </c>
      <c r="Q22" s="31" t="s">
        <v>795</v>
      </c>
      <c r="R22" s="31"/>
      <c r="S22" s="31" t="str">
        <f t="shared" si="4"/>
        <v>SI_02SB_RF_P7Cav_Cylin5TDownMon</v>
      </c>
      <c r="T22" s="31" t="s">
        <v>665</v>
      </c>
      <c r="U22" s="32"/>
    </row>
    <row r="23" spans="1:21" s="5" customFormat="1">
      <c r="A23" s="27">
        <v>22</v>
      </c>
      <c r="B23" s="28" t="s">
        <v>838</v>
      </c>
      <c r="C23" s="29" t="s">
        <v>684</v>
      </c>
      <c r="D23" s="29" t="s">
        <v>685</v>
      </c>
      <c r="E23" s="29" t="s">
        <v>177</v>
      </c>
      <c r="F23" s="29" t="s">
        <v>794</v>
      </c>
      <c r="G23" s="29" t="s">
        <v>662</v>
      </c>
      <c r="H23" s="29" t="s">
        <v>839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183</v>
      </c>
      <c r="O23" s="31" t="s">
        <v>33</v>
      </c>
      <c r="P23" s="31" t="s">
        <v>795</v>
      </c>
      <c r="Q23" s="31" t="s">
        <v>795</v>
      </c>
      <c r="R23" s="31"/>
      <c r="S23" s="31" t="str">
        <f t="shared" si="4"/>
        <v>SI_02SB_RF_P7Cav_Cylin6TDownMon</v>
      </c>
      <c r="T23" s="31" t="s">
        <v>665</v>
      </c>
      <c r="U23" s="32"/>
    </row>
    <row r="24" spans="1:21" s="5" customFormat="1">
      <c r="A24" s="27">
        <v>23</v>
      </c>
      <c r="B24" s="28" t="s">
        <v>840</v>
      </c>
      <c r="C24" s="29" t="s">
        <v>684</v>
      </c>
      <c r="D24" s="29" t="s">
        <v>685</v>
      </c>
      <c r="E24" s="29" t="s">
        <v>177</v>
      </c>
      <c r="F24" s="29" t="s">
        <v>794</v>
      </c>
      <c r="G24" s="29" t="s">
        <v>662</v>
      </c>
      <c r="H24" s="29" t="s">
        <v>841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183</v>
      </c>
      <c r="O24" s="31" t="s">
        <v>33</v>
      </c>
      <c r="P24" s="31" t="s">
        <v>795</v>
      </c>
      <c r="Q24" s="31" t="s">
        <v>795</v>
      </c>
      <c r="R24" s="31"/>
      <c r="S24" s="31" t="str">
        <f t="shared" si="4"/>
        <v>SI_02SB_RF_P7Cav_Cylin7TDownMon</v>
      </c>
      <c r="T24" s="31" t="s">
        <v>665</v>
      </c>
      <c r="U24" s="32"/>
    </row>
    <row r="25" spans="1:21" s="5" customFormat="1">
      <c r="A25" s="27">
        <v>24</v>
      </c>
      <c r="B25" s="28" t="s">
        <v>842</v>
      </c>
      <c r="C25" s="29" t="s">
        <v>684</v>
      </c>
      <c r="D25" s="29" t="s">
        <v>685</v>
      </c>
      <c r="E25" s="29" t="s">
        <v>177</v>
      </c>
      <c r="F25" s="29" t="s">
        <v>794</v>
      </c>
      <c r="G25" s="29" t="s">
        <v>662</v>
      </c>
      <c r="H25" s="29" t="s">
        <v>843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183</v>
      </c>
      <c r="O25" s="31" t="s">
        <v>33</v>
      </c>
      <c r="P25" s="31" t="s">
        <v>795</v>
      </c>
      <c r="Q25" s="31" t="s">
        <v>795</v>
      </c>
      <c r="R25" s="31"/>
      <c r="S25" s="31" t="str">
        <f t="shared" si="4"/>
        <v>SI_02SB_RF_P7Cav_Cylin1TUpMon</v>
      </c>
      <c r="T25" s="31" t="s">
        <v>665</v>
      </c>
      <c r="U25" s="32"/>
    </row>
    <row r="26" spans="1:21" s="5" customFormat="1">
      <c r="A26" s="27">
        <v>25</v>
      </c>
      <c r="B26" s="28" t="s">
        <v>844</v>
      </c>
      <c r="C26" s="29" t="s">
        <v>684</v>
      </c>
      <c r="D26" s="29" t="s">
        <v>685</v>
      </c>
      <c r="E26" s="29" t="s">
        <v>177</v>
      </c>
      <c r="F26" s="29" t="s">
        <v>794</v>
      </c>
      <c r="G26" s="29" t="s">
        <v>662</v>
      </c>
      <c r="H26" s="29" t="s">
        <v>845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183</v>
      </c>
      <c r="O26" s="31" t="s">
        <v>33</v>
      </c>
      <c r="P26" s="31" t="s">
        <v>795</v>
      </c>
      <c r="Q26" s="31" t="s">
        <v>795</v>
      </c>
      <c r="R26" s="31"/>
      <c r="S26" s="31" t="str">
        <f t="shared" si="4"/>
        <v>SI_02SB_RF_P7Cav_Cylin2TUpMon</v>
      </c>
      <c r="T26" s="31" t="s">
        <v>665</v>
      </c>
      <c r="U26" s="32"/>
    </row>
    <row r="27" spans="1:21" s="5" customFormat="1">
      <c r="A27" s="27">
        <v>26</v>
      </c>
      <c r="B27" s="28" t="s">
        <v>846</v>
      </c>
      <c r="C27" s="29" t="s">
        <v>684</v>
      </c>
      <c r="D27" s="29" t="s">
        <v>685</v>
      </c>
      <c r="E27" s="29" t="s">
        <v>177</v>
      </c>
      <c r="F27" s="29" t="s">
        <v>794</v>
      </c>
      <c r="G27" s="29" t="s">
        <v>662</v>
      </c>
      <c r="H27" s="29" t="s">
        <v>847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183</v>
      </c>
      <c r="O27" s="31" t="s">
        <v>33</v>
      </c>
      <c r="P27" s="31" t="s">
        <v>795</v>
      </c>
      <c r="Q27" s="31" t="s">
        <v>795</v>
      </c>
      <c r="R27" s="31"/>
      <c r="S27" s="31" t="str">
        <f t="shared" si="4"/>
        <v>SI_02SB_RF_P7Cav_Cylin3TUpMon</v>
      </c>
      <c r="T27" s="31" t="s">
        <v>665</v>
      </c>
      <c r="U27" s="32"/>
    </row>
    <row r="28" spans="1:21" s="5" customFormat="1">
      <c r="A28" s="27">
        <v>27</v>
      </c>
      <c r="B28" s="28" t="s">
        <v>848</v>
      </c>
      <c r="C28" s="29" t="s">
        <v>684</v>
      </c>
      <c r="D28" s="29" t="s">
        <v>685</v>
      </c>
      <c r="E28" s="29" t="s">
        <v>177</v>
      </c>
      <c r="F28" s="29" t="s">
        <v>794</v>
      </c>
      <c r="G28" s="29" t="s">
        <v>662</v>
      </c>
      <c r="H28" s="29" t="s">
        <v>849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183</v>
      </c>
      <c r="O28" s="31" t="s">
        <v>33</v>
      </c>
      <c r="P28" s="31" t="s">
        <v>795</v>
      </c>
      <c r="Q28" s="31" t="s">
        <v>795</v>
      </c>
      <c r="R28" s="31"/>
      <c r="S28" s="31" t="str">
        <f t="shared" si="4"/>
        <v>SI_02SB_RF_P7Cav_Cylin4TUpMon</v>
      </c>
      <c r="T28" s="31" t="s">
        <v>665</v>
      </c>
      <c r="U28" s="32"/>
    </row>
    <row r="29" spans="1:21" s="5" customFormat="1">
      <c r="A29" s="27">
        <v>28</v>
      </c>
      <c r="B29" s="28" t="s">
        <v>850</v>
      </c>
      <c r="C29" s="29" t="s">
        <v>684</v>
      </c>
      <c r="D29" s="29" t="s">
        <v>685</v>
      </c>
      <c r="E29" s="29" t="s">
        <v>177</v>
      </c>
      <c r="F29" s="29" t="s">
        <v>794</v>
      </c>
      <c r="G29" s="29" t="s">
        <v>662</v>
      </c>
      <c r="H29" s="29" t="s">
        <v>851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183</v>
      </c>
      <c r="O29" s="31" t="s">
        <v>33</v>
      </c>
      <c r="P29" s="31" t="s">
        <v>795</v>
      </c>
      <c r="Q29" s="31" t="s">
        <v>795</v>
      </c>
      <c r="R29" s="31"/>
      <c r="S29" s="31" t="str">
        <f t="shared" si="4"/>
        <v>SI_02SB_RF_P7Cav_Cylin5TUpMon</v>
      </c>
      <c r="T29" s="31" t="s">
        <v>665</v>
      </c>
      <c r="U29" s="32"/>
    </row>
    <row r="30" spans="1:21" s="5" customFormat="1">
      <c r="A30" s="27">
        <v>29</v>
      </c>
      <c r="B30" s="28" t="s">
        <v>852</v>
      </c>
      <c r="C30" s="29" t="s">
        <v>684</v>
      </c>
      <c r="D30" s="29" t="s">
        <v>685</v>
      </c>
      <c r="E30" s="29" t="s">
        <v>177</v>
      </c>
      <c r="F30" s="29" t="s">
        <v>794</v>
      </c>
      <c r="G30" s="29" t="s">
        <v>662</v>
      </c>
      <c r="H30" s="29" t="s">
        <v>853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183</v>
      </c>
      <c r="O30" s="31" t="s">
        <v>33</v>
      </c>
      <c r="P30" s="31" t="s">
        <v>795</v>
      </c>
      <c r="Q30" s="31" t="s">
        <v>795</v>
      </c>
      <c r="R30" s="31"/>
      <c r="S30" s="31" t="str">
        <f t="shared" si="4"/>
        <v>SI_02SB_RF_P7Cav_Cylin6TUpMon</v>
      </c>
      <c r="T30" s="31" t="s">
        <v>665</v>
      </c>
      <c r="U30" s="32"/>
    </row>
    <row r="31" spans="1:21" s="5" customFormat="1">
      <c r="A31" s="27">
        <v>30</v>
      </c>
      <c r="B31" s="28" t="s">
        <v>854</v>
      </c>
      <c r="C31" s="29" t="s">
        <v>684</v>
      </c>
      <c r="D31" s="29" t="s">
        <v>685</v>
      </c>
      <c r="E31" s="29" t="s">
        <v>177</v>
      </c>
      <c r="F31" s="29" t="s">
        <v>794</v>
      </c>
      <c r="G31" s="29" t="s">
        <v>662</v>
      </c>
      <c r="H31" s="29" t="s">
        <v>855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183</v>
      </c>
      <c r="O31" s="31" t="s">
        <v>33</v>
      </c>
      <c r="P31" s="31" t="s">
        <v>795</v>
      </c>
      <c r="Q31" s="31" t="s">
        <v>795</v>
      </c>
      <c r="R31" s="31"/>
      <c r="S31" s="31" t="str">
        <f t="shared" si="4"/>
        <v>SI_02SB_RF_P7Cav_Cylin7TUpMon</v>
      </c>
      <c r="T31" s="31" t="s">
        <v>665</v>
      </c>
      <c r="U31" s="32"/>
    </row>
    <row r="32" spans="1:21" s="5" customFormat="1">
      <c r="A32" s="27">
        <v>29</v>
      </c>
      <c r="B32" s="28" t="s">
        <v>856</v>
      </c>
      <c r="C32" s="29" t="s">
        <v>684</v>
      </c>
      <c r="D32" s="29" t="s">
        <v>685</v>
      </c>
      <c r="E32" s="29" t="s">
        <v>177</v>
      </c>
      <c r="F32" s="29" t="s">
        <v>794</v>
      </c>
      <c r="G32" s="29" t="s">
        <v>662</v>
      </c>
      <c r="H32" s="29" t="s">
        <v>857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183</v>
      </c>
      <c r="O32" s="31" t="s">
        <v>33</v>
      </c>
      <c r="P32" s="31" t="s">
        <v>795</v>
      </c>
      <c r="Q32" s="31" t="s">
        <v>795</v>
      </c>
      <c r="R32" s="31"/>
      <c r="S32" s="31" t="str">
        <f t="shared" si="4"/>
        <v>SI_02SB_RF_P7Cav_Disc1TmsMon</v>
      </c>
      <c r="T32" s="31" t="s">
        <v>665</v>
      </c>
      <c r="U32" s="32"/>
    </row>
    <row r="33" spans="1:21" s="5" customFormat="1">
      <c r="A33" s="27">
        <v>30</v>
      </c>
      <c r="B33" s="28" t="s">
        <v>858</v>
      </c>
      <c r="C33" s="29" t="s">
        <v>684</v>
      </c>
      <c r="D33" s="29" t="s">
        <v>685</v>
      </c>
      <c r="E33" s="29" t="s">
        <v>177</v>
      </c>
      <c r="F33" s="29" t="s">
        <v>794</v>
      </c>
      <c r="G33" s="29" t="s">
        <v>662</v>
      </c>
      <c r="H33" s="29" t="s">
        <v>859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183</v>
      </c>
      <c r="O33" s="31" t="s">
        <v>33</v>
      </c>
      <c r="P33" s="31" t="s">
        <v>795</v>
      </c>
      <c r="Q33" s="31" t="s">
        <v>795</v>
      </c>
      <c r="R33" s="31"/>
      <c r="S33" s="31" t="str">
        <f t="shared" si="4"/>
        <v>SI_02SB_RF_P7Cav_Disc2TmsMon</v>
      </c>
      <c r="T33" s="31" t="s">
        <v>665</v>
      </c>
      <c r="U33" s="32"/>
    </row>
    <row r="34" spans="1:21" s="5" customFormat="1">
      <c r="A34" s="27">
        <v>31</v>
      </c>
      <c r="B34" s="28" t="s">
        <v>860</v>
      </c>
      <c r="C34" s="29" t="s">
        <v>684</v>
      </c>
      <c r="D34" s="29" t="s">
        <v>685</v>
      </c>
      <c r="E34" s="29" t="s">
        <v>177</v>
      </c>
      <c r="F34" s="29" t="s">
        <v>794</v>
      </c>
      <c r="G34" s="29" t="s">
        <v>662</v>
      </c>
      <c r="H34" s="29" t="s">
        <v>861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183</v>
      </c>
      <c r="O34" s="31" t="s">
        <v>33</v>
      </c>
      <c r="P34" s="31" t="s">
        <v>795</v>
      </c>
      <c r="Q34" s="31" t="s">
        <v>795</v>
      </c>
      <c r="R34" s="31"/>
      <c r="S34" s="31" t="str">
        <f t="shared" si="4"/>
        <v>SI_02SB_RF_P7Cav_Disc3TmsMon</v>
      </c>
      <c r="T34" s="31" t="s">
        <v>665</v>
      </c>
      <c r="U34" s="32"/>
    </row>
    <row r="35" spans="1:21" s="5" customFormat="1">
      <c r="A35" s="27">
        <v>32</v>
      </c>
      <c r="B35" s="28" t="s">
        <v>862</v>
      </c>
      <c r="C35" s="29" t="s">
        <v>684</v>
      </c>
      <c r="D35" s="29" t="s">
        <v>685</v>
      </c>
      <c r="E35" s="29" t="s">
        <v>177</v>
      </c>
      <c r="F35" s="29" t="s">
        <v>794</v>
      </c>
      <c r="G35" s="29" t="s">
        <v>662</v>
      </c>
      <c r="H35" s="29" t="s">
        <v>863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183</v>
      </c>
      <c r="O35" s="31" t="s">
        <v>33</v>
      </c>
      <c r="P35" s="31" t="s">
        <v>795</v>
      </c>
      <c r="Q35" s="31" t="s">
        <v>795</v>
      </c>
      <c r="R35" s="31"/>
      <c r="S35" s="31" t="str">
        <f t="shared" si="4"/>
        <v>SI_02SB_RF_P7Cav_Disc4TmsMon</v>
      </c>
      <c r="T35" s="31" t="s">
        <v>665</v>
      </c>
      <c r="U35" s="32"/>
    </row>
    <row r="36" spans="1:21" s="5" customFormat="1">
      <c r="A36" s="27">
        <v>33</v>
      </c>
      <c r="B36" s="28" t="s">
        <v>864</v>
      </c>
      <c r="C36" s="29" t="s">
        <v>684</v>
      </c>
      <c r="D36" s="29" t="s">
        <v>685</v>
      </c>
      <c r="E36" s="29" t="s">
        <v>177</v>
      </c>
      <c r="F36" s="29" t="s">
        <v>794</v>
      </c>
      <c r="G36" s="29" t="s">
        <v>662</v>
      </c>
      <c r="H36" s="29" t="s">
        <v>865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183</v>
      </c>
      <c r="O36" s="31" t="s">
        <v>33</v>
      </c>
      <c r="P36" s="31" t="s">
        <v>795</v>
      </c>
      <c r="Q36" s="31" t="s">
        <v>795</v>
      </c>
      <c r="R36" s="31"/>
      <c r="S36" s="31" t="str">
        <f t="shared" si="4"/>
        <v>SI_02SB_RF_P7Cav_Disc5TmsMon</v>
      </c>
      <c r="T36" s="31" t="s">
        <v>665</v>
      </c>
      <c r="U36" s="32"/>
    </row>
    <row r="37" spans="1:21" s="5" customFormat="1">
      <c r="A37" s="27">
        <v>34</v>
      </c>
      <c r="B37" s="28" t="s">
        <v>866</v>
      </c>
      <c r="C37" s="29" t="s">
        <v>684</v>
      </c>
      <c r="D37" s="29" t="s">
        <v>685</v>
      </c>
      <c r="E37" s="29" t="s">
        <v>177</v>
      </c>
      <c r="F37" s="29" t="s">
        <v>794</v>
      </c>
      <c r="G37" s="29" t="s">
        <v>662</v>
      </c>
      <c r="H37" s="29" t="s">
        <v>867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183</v>
      </c>
      <c r="O37" s="31" t="s">
        <v>33</v>
      </c>
      <c r="P37" s="31" t="s">
        <v>795</v>
      </c>
      <c r="Q37" s="31" t="s">
        <v>795</v>
      </c>
      <c r="R37" s="31"/>
      <c r="S37" s="31" t="str">
        <f t="shared" si="4"/>
        <v>SI_02SB_RF_P7Cav_Disc6TmsMon</v>
      </c>
      <c r="T37" s="31" t="s">
        <v>665</v>
      </c>
      <c r="U37" s="32"/>
    </row>
    <row r="38" spans="1:21" s="5" customFormat="1">
      <c r="A38" s="27">
        <v>35</v>
      </c>
      <c r="B38" s="28" t="s">
        <v>868</v>
      </c>
      <c r="C38" s="29" t="s">
        <v>684</v>
      </c>
      <c r="D38" s="29" t="s">
        <v>685</v>
      </c>
      <c r="E38" s="29" t="s">
        <v>177</v>
      </c>
      <c r="F38" s="29" t="s">
        <v>794</v>
      </c>
      <c r="G38" s="29" t="s">
        <v>662</v>
      </c>
      <c r="H38" s="29" t="s">
        <v>869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183</v>
      </c>
      <c r="O38" s="31" t="s">
        <v>33</v>
      </c>
      <c r="P38" s="31" t="s">
        <v>795</v>
      </c>
      <c r="Q38" s="31" t="s">
        <v>795</v>
      </c>
      <c r="R38" s="31"/>
      <c r="S38" s="31" t="str">
        <f t="shared" si="4"/>
        <v>SI_02SB_RF_P7Cav_Disc7TmsMon</v>
      </c>
      <c r="T38" s="31" t="s">
        <v>665</v>
      </c>
      <c r="U38" s="32"/>
    </row>
    <row r="39" spans="1:21" s="5" customFormat="1">
      <c r="A39" s="27">
        <v>36</v>
      </c>
      <c r="B39" s="28" t="s">
        <v>870</v>
      </c>
      <c r="C39" s="29" t="s">
        <v>684</v>
      </c>
      <c r="D39" s="29" t="s">
        <v>685</v>
      </c>
      <c r="E39" s="29" t="s">
        <v>177</v>
      </c>
      <c r="F39" s="29" t="s">
        <v>794</v>
      </c>
      <c r="G39" s="29" t="s">
        <v>662</v>
      </c>
      <c r="H39" s="29" t="s">
        <v>871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183</v>
      </c>
      <c r="O39" s="31" t="s">
        <v>33</v>
      </c>
      <c r="P39" s="31" t="s">
        <v>795</v>
      </c>
      <c r="Q39" s="31" t="s">
        <v>795</v>
      </c>
      <c r="R39" s="31"/>
      <c r="S39" s="31" t="str">
        <f t="shared" si="4"/>
        <v>SI_02SB_RF_P7Cav_Disc8TmsMon</v>
      </c>
      <c r="T39" s="31" t="s">
        <v>665</v>
      </c>
      <c r="U39" s="32"/>
    </row>
    <row r="40" spans="1:21" s="5" customFormat="1">
      <c r="A40" s="27">
        <v>37</v>
      </c>
      <c r="B40" s="28" t="s">
        <v>872</v>
      </c>
      <c r="C40" s="29" t="s">
        <v>684</v>
      </c>
      <c r="D40" s="29" t="s">
        <v>685</v>
      </c>
      <c r="E40" s="29" t="s">
        <v>177</v>
      </c>
      <c r="F40" s="29" t="s">
        <v>794</v>
      </c>
      <c r="G40" s="29" t="s">
        <v>662</v>
      </c>
      <c r="H40" s="29" t="s">
        <v>873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183</v>
      </c>
      <c r="O40" s="31" t="s">
        <v>33</v>
      </c>
      <c r="P40" s="31" t="s">
        <v>795</v>
      </c>
      <c r="Q40" s="31" t="s">
        <v>795</v>
      </c>
      <c r="R40" s="31"/>
      <c r="S40" s="31" t="str">
        <f t="shared" si="4"/>
        <v>SI_02SB_RF_P7Cav_Cylin1TmsMon</v>
      </c>
      <c r="T40" s="31" t="s">
        <v>665</v>
      </c>
      <c r="U40" s="32"/>
    </row>
    <row r="41" spans="1:21" s="5" customFormat="1">
      <c r="A41" s="27">
        <v>38</v>
      </c>
      <c r="B41" s="28" t="s">
        <v>874</v>
      </c>
      <c r="C41" s="29" t="s">
        <v>684</v>
      </c>
      <c r="D41" s="29" t="s">
        <v>685</v>
      </c>
      <c r="E41" s="29" t="s">
        <v>177</v>
      </c>
      <c r="F41" s="29" t="s">
        <v>794</v>
      </c>
      <c r="G41" s="29" t="s">
        <v>662</v>
      </c>
      <c r="H41" s="29" t="s">
        <v>875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183</v>
      </c>
      <c r="O41" s="31" t="s">
        <v>33</v>
      </c>
      <c r="P41" s="31" t="s">
        <v>795</v>
      </c>
      <c r="Q41" s="31" t="s">
        <v>795</v>
      </c>
      <c r="R41" s="31"/>
      <c r="S41" s="31" t="str">
        <f t="shared" si="4"/>
        <v>SI_02SB_RF_P7Cav_Cylin2TmsMon</v>
      </c>
      <c r="T41" s="31" t="s">
        <v>665</v>
      </c>
      <c r="U41" s="32"/>
    </row>
    <row r="42" spans="1:21" s="5" customFormat="1">
      <c r="A42" s="27">
        <v>39</v>
      </c>
      <c r="B42" s="28" t="s">
        <v>876</v>
      </c>
      <c r="C42" s="29" t="s">
        <v>684</v>
      </c>
      <c r="D42" s="29" t="s">
        <v>685</v>
      </c>
      <c r="E42" s="29" t="s">
        <v>177</v>
      </c>
      <c r="F42" s="29" t="s">
        <v>794</v>
      </c>
      <c r="G42" s="29" t="s">
        <v>662</v>
      </c>
      <c r="H42" s="29" t="s">
        <v>877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183</v>
      </c>
      <c r="O42" s="31" t="s">
        <v>33</v>
      </c>
      <c r="P42" s="31" t="s">
        <v>795</v>
      </c>
      <c r="Q42" s="31" t="s">
        <v>795</v>
      </c>
      <c r="R42" s="31"/>
      <c r="S42" s="31" t="str">
        <f t="shared" si="4"/>
        <v>SI_02SB_RF_P7Cav_Cylin3TmsMon</v>
      </c>
      <c r="T42" s="31" t="s">
        <v>665</v>
      </c>
      <c r="U42" s="32"/>
    </row>
    <row r="43" spans="1:21" s="5" customFormat="1">
      <c r="A43" s="27">
        <v>40</v>
      </c>
      <c r="B43" s="28" t="s">
        <v>878</v>
      </c>
      <c r="C43" s="29" t="s">
        <v>684</v>
      </c>
      <c r="D43" s="29" t="s">
        <v>685</v>
      </c>
      <c r="E43" s="29" t="s">
        <v>177</v>
      </c>
      <c r="F43" s="29" t="s">
        <v>794</v>
      </c>
      <c r="G43" s="29" t="s">
        <v>662</v>
      </c>
      <c r="H43" s="29" t="s">
        <v>879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183</v>
      </c>
      <c r="O43" s="31" t="s">
        <v>33</v>
      </c>
      <c r="P43" s="31" t="s">
        <v>795</v>
      </c>
      <c r="Q43" s="31" t="s">
        <v>795</v>
      </c>
      <c r="R43" s="31"/>
      <c r="S43" s="31" t="str">
        <f t="shared" si="4"/>
        <v>SI_02SB_RF_P7Cav_Cylin4TmsMon</v>
      </c>
      <c r="T43" s="31" t="s">
        <v>665</v>
      </c>
      <c r="U43" s="32"/>
    </row>
    <row r="44" spans="1:21" s="5" customFormat="1">
      <c r="A44" s="27">
        <v>41</v>
      </c>
      <c r="B44" s="28" t="s">
        <v>880</v>
      </c>
      <c r="C44" s="29" t="s">
        <v>684</v>
      </c>
      <c r="D44" s="29" t="s">
        <v>685</v>
      </c>
      <c r="E44" s="29" t="s">
        <v>177</v>
      </c>
      <c r="F44" s="29" t="s">
        <v>794</v>
      </c>
      <c r="G44" s="29" t="s">
        <v>662</v>
      </c>
      <c r="H44" s="29" t="s">
        <v>881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183</v>
      </c>
      <c r="O44" s="31" t="s">
        <v>33</v>
      </c>
      <c r="P44" s="31" t="s">
        <v>795</v>
      </c>
      <c r="Q44" s="31" t="s">
        <v>795</v>
      </c>
      <c r="R44" s="31"/>
      <c r="S44" s="31" t="str">
        <f t="shared" si="4"/>
        <v>SI_02SB_RF_P7Cav_Cylin5TmsMon</v>
      </c>
      <c r="T44" s="31" t="s">
        <v>665</v>
      </c>
      <c r="U44" s="32"/>
    </row>
    <row r="45" spans="1:21" s="5" customFormat="1">
      <c r="A45" s="27">
        <v>42</v>
      </c>
      <c r="B45" s="28" t="s">
        <v>882</v>
      </c>
      <c r="C45" s="29" t="s">
        <v>684</v>
      </c>
      <c r="D45" s="29" t="s">
        <v>685</v>
      </c>
      <c r="E45" s="29" t="s">
        <v>177</v>
      </c>
      <c r="F45" s="29" t="s">
        <v>794</v>
      </c>
      <c r="G45" s="29" t="s">
        <v>662</v>
      </c>
      <c r="H45" s="29" t="s">
        <v>883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183</v>
      </c>
      <c r="O45" s="31" t="s">
        <v>33</v>
      </c>
      <c r="P45" s="31" t="s">
        <v>795</v>
      </c>
      <c r="Q45" s="31" t="s">
        <v>795</v>
      </c>
      <c r="R45" s="31"/>
      <c r="S45" s="31" t="str">
        <f t="shared" si="4"/>
        <v>SI_02SB_RF_P7Cav_Cylin6TmsMon</v>
      </c>
      <c r="T45" s="31" t="s">
        <v>665</v>
      </c>
      <c r="U45" s="32"/>
    </row>
    <row r="46" spans="1:21" s="5" customFormat="1">
      <c r="A46" s="27">
        <v>43</v>
      </c>
      <c r="B46" s="28" t="s">
        <v>884</v>
      </c>
      <c r="C46" s="29" t="s">
        <v>684</v>
      </c>
      <c r="D46" s="29" t="s">
        <v>685</v>
      </c>
      <c r="E46" s="29" t="s">
        <v>177</v>
      </c>
      <c r="F46" s="29" t="s">
        <v>794</v>
      </c>
      <c r="G46" s="29" t="s">
        <v>662</v>
      </c>
      <c r="H46" s="29" t="s">
        <v>885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183</v>
      </c>
      <c r="O46" s="31" t="s">
        <v>33</v>
      </c>
      <c r="P46" s="31" t="s">
        <v>795</v>
      </c>
      <c r="Q46" s="31" t="s">
        <v>795</v>
      </c>
      <c r="R46" s="31"/>
      <c r="S46" s="31" t="str">
        <f t="shared" si="4"/>
        <v>SI_02SB_RF_P7Cav_Cylin7TmsMon</v>
      </c>
      <c r="T46" s="31" t="s">
        <v>665</v>
      </c>
      <c r="U46" s="32"/>
    </row>
    <row r="47" spans="1:21" s="5" customFormat="1">
      <c r="A47" s="61">
        <v>44</v>
      </c>
      <c r="B47" s="62" t="s">
        <v>886</v>
      </c>
      <c r="C47" s="63" t="s">
        <v>684</v>
      </c>
      <c r="D47" s="63" t="s">
        <v>685</v>
      </c>
      <c r="E47" s="63" t="s">
        <v>177</v>
      </c>
      <c r="F47" s="63" t="s">
        <v>794</v>
      </c>
      <c r="G47" s="63" t="s">
        <v>662</v>
      </c>
      <c r="H47" s="63" t="s">
        <v>887</v>
      </c>
      <c r="I47" s="63" t="s">
        <v>29</v>
      </c>
      <c r="J47" s="64" t="str">
        <f t="shared" si="0"/>
        <v>SI-02SB:RF-P7Cav:PwrRFIntlk-Mon</v>
      </c>
      <c r="K47" s="64" t="str">
        <f t="shared" si="2"/>
        <v>N/A</v>
      </c>
      <c r="L47" s="64" t="str">
        <f t="shared" si="3"/>
        <v>N/A</v>
      </c>
      <c r="M47" s="65" t="str">
        <f t="shared" si="1"/>
        <v>SI_02SB_RF_P7Cav_PwrRFIntlkMon</v>
      </c>
      <c r="N47" s="65" t="s">
        <v>32</v>
      </c>
      <c r="O47" s="65" t="s">
        <v>33</v>
      </c>
      <c r="P47" s="65" t="s">
        <v>795</v>
      </c>
      <c r="Q47" s="65" t="s">
        <v>795</v>
      </c>
      <c r="R47" s="65" t="s">
        <v>466</v>
      </c>
      <c r="S47" s="65" t="str">
        <f t="shared" si="4"/>
        <v>SI_02SB_RF_P7Cav_PwrRFIntlkMon</v>
      </c>
      <c r="T47" s="65" t="s">
        <v>673</v>
      </c>
      <c r="U47" s="66">
        <v>3</v>
      </c>
    </row>
    <row r="48" spans="1:21">
      <c r="A48" s="39">
        <v>45</v>
      </c>
      <c r="B48" s="40" t="s">
        <v>888</v>
      </c>
      <c r="C48" s="41" t="s">
        <v>684</v>
      </c>
      <c r="D48" s="41" t="s">
        <v>685</v>
      </c>
      <c r="E48" s="41" t="s">
        <v>177</v>
      </c>
      <c r="F48" s="41" t="s">
        <v>794</v>
      </c>
      <c r="G48" s="41" t="s">
        <v>662</v>
      </c>
      <c r="H48" s="41" t="s">
        <v>889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890</v>
      </c>
      <c r="Q48" s="31" t="s">
        <v>891</v>
      </c>
      <c r="R48" s="43" t="s">
        <v>44</v>
      </c>
      <c r="S48" s="43" t="str">
        <f>M48</f>
        <v>SI_02SB_RF_P7Cav_GlassWinTMon</v>
      </c>
      <c r="T48" s="43" t="s">
        <v>673</v>
      </c>
      <c r="U48" s="44">
        <v>2</v>
      </c>
    </row>
    <row r="49" spans="1:21">
      <c r="A49" s="39">
        <v>46</v>
      </c>
      <c r="B49" s="40" t="s">
        <v>892</v>
      </c>
      <c r="C49" s="41" t="s">
        <v>684</v>
      </c>
      <c r="D49" s="41" t="s">
        <v>685</v>
      </c>
      <c r="E49" s="41" t="s">
        <v>177</v>
      </c>
      <c r="F49" s="41" t="s">
        <v>794</v>
      </c>
      <c r="G49" s="41" t="s">
        <v>662</v>
      </c>
      <c r="H49" s="41" t="s">
        <v>893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183</v>
      </c>
      <c r="O49" s="31" t="s">
        <v>33</v>
      </c>
      <c r="P49" s="31" t="s">
        <v>795</v>
      </c>
      <c r="Q49" s="31" t="s">
        <v>795</v>
      </c>
      <c r="R49" s="43"/>
      <c r="S49" s="43" t="str">
        <f>M49</f>
        <v>SI_02SB_RF_P7Cav_GlassWinTUpMon</v>
      </c>
      <c r="T49" s="31" t="s">
        <v>665</v>
      </c>
      <c r="U49" s="44"/>
    </row>
    <row r="50" spans="1:21">
      <c r="A50" s="39">
        <v>47</v>
      </c>
      <c r="B50" s="40" t="s">
        <v>894</v>
      </c>
      <c r="C50" s="41" t="s">
        <v>684</v>
      </c>
      <c r="D50" s="41" t="s">
        <v>685</v>
      </c>
      <c r="E50" s="41" t="s">
        <v>177</v>
      </c>
      <c r="F50" s="41" t="s">
        <v>794</v>
      </c>
      <c r="G50" s="41" t="s">
        <v>662</v>
      </c>
      <c r="H50" s="41" t="s">
        <v>895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183</v>
      </c>
      <c r="O50" s="31" t="s">
        <v>33</v>
      </c>
      <c r="P50" s="65" t="s">
        <v>795</v>
      </c>
      <c r="Q50" s="65" t="s">
        <v>795</v>
      </c>
      <c r="R50" s="43"/>
      <c r="S50" s="43" t="str">
        <f>M50</f>
        <v>SI_02SB_RF_P7Cav_GlassWinTDownMon</v>
      </c>
      <c r="T50" s="31" t="s">
        <v>665</v>
      </c>
      <c r="U50" s="44"/>
    </row>
    <row r="51" spans="1:21" s="52" customFormat="1">
      <c r="A51" s="143">
        <v>48</v>
      </c>
      <c r="B51" s="105" t="s">
        <v>896</v>
      </c>
      <c r="C51" s="106" t="s">
        <v>24</v>
      </c>
      <c r="D51" s="106"/>
      <c r="E51" s="106" t="s">
        <v>897</v>
      </c>
      <c r="F51" s="106" t="s">
        <v>898</v>
      </c>
      <c r="G51" s="106" t="s">
        <v>662</v>
      </c>
      <c r="H51" s="106" t="s">
        <v>899</v>
      </c>
      <c r="I51" s="106" t="s">
        <v>29</v>
      </c>
      <c r="J51" s="107" t="s">
        <v>900</v>
      </c>
      <c r="K51" s="107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107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108" t="s">
        <v>901</v>
      </c>
      <c r="N51" s="108" t="s">
        <v>183</v>
      </c>
      <c r="O51" s="108" t="s">
        <v>33</v>
      </c>
      <c r="P51" s="108"/>
      <c r="Q51" s="108"/>
      <c r="R51" s="108"/>
      <c r="S51" s="108" t="str">
        <f>M51</f>
        <v>UA_B19C20_SkidP7_OpIntlkRFMon</v>
      </c>
      <c r="T51" s="50" t="s">
        <v>665</v>
      </c>
      <c r="U51" s="109"/>
    </row>
  </sheetData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35"/>
  <sheetViews>
    <sheetView zoomScaleNormal="100" workbookViewId="0">
      <selection activeCell="B6" sqref="B6"/>
    </sheetView>
  </sheetViews>
  <sheetFormatPr defaultRowHeight="15" customHeight="1"/>
  <cols>
    <col min="2" max="2" width="59.5703125" bestFit="1" customWidth="1"/>
    <col min="6" max="6" width="12.85546875" bestFit="1" customWidth="1"/>
    <col min="8" max="8" width="14.85546875" customWidth="1"/>
    <col min="9" max="9" width="16.140625" bestFit="1" customWidth="1"/>
    <col min="10" max="10" width="43.855468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140625" bestFit="1" customWidth="1"/>
    <col min="16" max="17" width="13.85546875" customWidth="1"/>
    <col min="18" max="18" width="7.140625" bestFit="1" customWidth="1"/>
    <col min="19" max="19" width="41.140625" bestFit="1" customWidth="1"/>
    <col min="20" max="20" width="7.42578125" bestFit="1" customWidth="1"/>
  </cols>
  <sheetData>
    <row r="1" spans="1:21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 ht="14.45">
      <c r="A2" s="47">
        <v>1</v>
      </c>
      <c r="B2" s="26" t="s">
        <v>902</v>
      </c>
      <c r="C2" s="48" t="s">
        <v>175</v>
      </c>
      <c r="D2" s="48" t="s">
        <v>761</v>
      </c>
      <c r="E2" s="48" t="s">
        <v>177</v>
      </c>
      <c r="F2" s="48" t="s">
        <v>903</v>
      </c>
      <c r="G2" s="48" t="s">
        <v>662</v>
      </c>
      <c r="H2" s="48" t="s">
        <v>904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7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7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50" t="s">
        <v>183</v>
      </c>
      <c r="O2" s="50" t="s">
        <v>33</v>
      </c>
      <c r="P2" s="50"/>
      <c r="Q2" s="50"/>
      <c r="R2" s="50"/>
      <c r="S2" s="50" t="str">
        <f>M2</f>
        <v>RA_RaSIA02_RF_IntlkCtrl_IntlkSiriusMon</v>
      </c>
      <c r="T2" s="50" t="s">
        <v>665</v>
      </c>
      <c r="U2" s="51"/>
    </row>
    <row r="3" spans="1:21" s="52" customFormat="1" ht="14.45">
      <c r="A3" s="47">
        <v>2</v>
      </c>
      <c r="B3" s="26" t="s">
        <v>905</v>
      </c>
      <c r="C3" s="48" t="s">
        <v>175</v>
      </c>
      <c r="D3" s="48" t="s">
        <v>761</v>
      </c>
      <c r="E3" s="48" t="s">
        <v>177</v>
      </c>
      <c r="F3" s="48" t="s">
        <v>903</v>
      </c>
      <c r="G3" s="48" t="s">
        <v>662</v>
      </c>
      <c r="H3" s="48" t="s">
        <v>906</v>
      </c>
      <c r="I3" s="48" t="s">
        <v>29</v>
      </c>
      <c r="J3" s="49" t="str">
        <f t="shared" si="0"/>
        <v>RA-RaSIA02:RF-IntlkCtrl:IntlkLLRF-Mon</v>
      </c>
      <c r="K3" s="75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5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RA_RaSIA02_RF_IntlkCtrl_IntlkLLRFMon</v>
      </c>
      <c r="N3" s="50" t="s">
        <v>183</v>
      </c>
      <c r="O3" s="50" t="s">
        <v>51</v>
      </c>
      <c r="P3" s="50"/>
      <c r="Q3" s="50"/>
      <c r="R3" s="50"/>
      <c r="S3" s="50" t="str">
        <f>M3</f>
        <v>RA_RaSIA02_RF_IntlkCtrl_IntlkLLRFMon</v>
      </c>
      <c r="T3" s="50" t="s">
        <v>665</v>
      </c>
      <c r="U3" s="51"/>
    </row>
    <row r="4" spans="1:21" s="52" customFormat="1" ht="14.45">
      <c r="A4" s="47">
        <v>3</v>
      </c>
      <c r="B4" s="26" t="s">
        <v>907</v>
      </c>
      <c r="C4" s="48" t="s">
        <v>175</v>
      </c>
      <c r="D4" s="48" t="s">
        <v>761</v>
      </c>
      <c r="E4" s="48" t="s">
        <v>177</v>
      </c>
      <c r="F4" s="48" t="s">
        <v>903</v>
      </c>
      <c r="G4" s="48" t="s">
        <v>662</v>
      </c>
      <c r="H4" s="48" t="s">
        <v>908</v>
      </c>
      <c r="I4" s="48" t="s">
        <v>29</v>
      </c>
      <c r="J4" s="49" t="str">
        <f t="shared" si="0"/>
        <v>RA-RaSIA02:RF-IntlkCtrl:EStop-Mon</v>
      </c>
      <c r="K4" s="75" t="str">
        <f t="shared" si="2"/>
        <v>N/A</v>
      </c>
      <c r="L4" s="75" t="str">
        <f t="shared" si="3"/>
        <v>N/A</v>
      </c>
      <c r="M4" s="50" t="str">
        <f t="shared" si="1"/>
        <v>RA_RaSIA02_RF_IntlkCtrl_EStopMon</v>
      </c>
      <c r="N4" s="50" t="s">
        <v>183</v>
      </c>
      <c r="O4" s="50" t="s">
        <v>33</v>
      </c>
      <c r="P4" s="50"/>
      <c r="Q4" s="50"/>
      <c r="R4" s="50"/>
      <c r="S4" s="50" t="str">
        <f t="shared" ref="S4:S6" si="4">M4</f>
        <v>RA_RaSIA02_RF_IntlkCtrl_EStopMon</v>
      </c>
      <c r="T4" s="50" t="s">
        <v>665</v>
      </c>
      <c r="U4" s="51"/>
    </row>
    <row r="5" spans="1:21" s="52" customFormat="1" ht="14.45">
      <c r="A5" s="47">
        <v>4</v>
      </c>
      <c r="B5" s="26" t="s">
        <v>909</v>
      </c>
      <c r="C5" s="48" t="s">
        <v>175</v>
      </c>
      <c r="D5" s="48" t="s">
        <v>761</v>
      </c>
      <c r="E5" s="48" t="s">
        <v>177</v>
      </c>
      <c r="F5" s="48" t="s">
        <v>200</v>
      </c>
      <c r="G5" s="48" t="s">
        <v>662</v>
      </c>
      <c r="H5" s="48" t="s">
        <v>785</v>
      </c>
      <c r="I5" s="48" t="s">
        <v>186</v>
      </c>
      <c r="J5" s="49" t="str">
        <f t="shared" si="0"/>
        <v>RA-RaSIA02:RF-Intlk:Reset-Cmd</v>
      </c>
      <c r="K5" s="75" t="str">
        <f t="shared" si="2"/>
        <v>N/A</v>
      </c>
      <c r="L5" s="75" t="str">
        <f t="shared" si="3"/>
        <v>N/A</v>
      </c>
      <c r="M5" s="50" t="str">
        <f t="shared" si="1"/>
        <v>RA_RaSIA02_RF_Intlk_ResetCmd</v>
      </c>
      <c r="N5" s="50" t="s">
        <v>183</v>
      </c>
      <c r="O5" s="50" t="s">
        <v>189</v>
      </c>
      <c r="P5" s="50"/>
      <c r="Q5" s="50"/>
      <c r="R5" s="50"/>
      <c r="S5" s="50" t="str">
        <f t="shared" si="4"/>
        <v>RA_RaSIA02_RF_Intlk_ResetCmd</v>
      </c>
      <c r="T5" s="50" t="s">
        <v>665</v>
      </c>
      <c r="U5" s="51"/>
    </row>
    <row r="6" spans="1:21" s="52" customFormat="1" ht="14.45">
      <c r="A6" s="47">
        <v>5</v>
      </c>
      <c r="B6" s="26" t="s">
        <v>910</v>
      </c>
      <c r="C6" s="48" t="s">
        <v>684</v>
      </c>
      <c r="D6" s="48" t="s">
        <v>685</v>
      </c>
      <c r="E6" s="48" t="s">
        <v>177</v>
      </c>
      <c r="F6" s="48" t="s">
        <v>200</v>
      </c>
      <c r="G6" s="48" t="s">
        <v>662</v>
      </c>
      <c r="H6" s="48" t="s">
        <v>911</v>
      </c>
      <c r="I6" s="48" t="s">
        <v>29</v>
      </c>
      <c r="J6" s="49" t="str">
        <f t="shared" si="0"/>
        <v>SI-02SB:RF-Intlk:RFOn-Mon</v>
      </c>
      <c r="K6" s="75" t="str">
        <f t="shared" si="2"/>
        <v>N/A</v>
      </c>
      <c r="L6" s="75" t="str">
        <f t="shared" si="3"/>
        <v>N/A</v>
      </c>
      <c r="M6" s="50" t="str">
        <f t="shared" si="1"/>
        <v>SI_02SB_RF_Intlk_RFOnMon</v>
      </c>
      <c r="N6" s="50" t="s">
        <v>183</v>
      </c>
      <c r="O6" s="50" t="s">
        <v>51</v>
      </c>
      <c r="P6" s="50"/>
      <c r="Q6" s="50"/>
      <c r="R6" s="50"/>
      <c r="S6" s="50" t="str">
        <f t="shared" si="4"/>
        <v>SI_02SB_RF_Intlk_RFOnMon</v>
      </c>
      <c r="T6" s="50" t="s">
        <v>665</v>
      </c>
      <c r="U6" s="51"/>
    </row>
    <row r="7" spans="1:21" s="52" customFormat="1" ht="13.5" customHeight="1">
      <c r="A7" s="47">
        <v>6</v>
      </c>
      <c r="B7" s="26" t="s">
        <v>912</v>
      </c>
      <c r="C7" s="48" t="s">
        <v>175</v>
      </c>
      <c r="D7" s="48" t="s">
        <v>913</v>
      </c>
      <c r="E7" s="48" t="s">
        <v>177</v>
      </c>
      <c r="F7" s="48" t="s">
        <v>914</v>
      </c>
      <c r="G7" s="48" t="s">
        <v>662</v>
      </c>
      <c r="H7" s="48" t="s">
        <v>915</v>
      </c>
      <c r="I7" s="48" t="s">
        <v>624</v>
      </c>
      <c r="J7" s="49" t="str">
        <f t="shared" si="0"/>
        <v>RA-RaSIA01:RF-CavPlDrivers:DrEnbl-Sel</v>
      </c>
      <c r="K7" s="75" t="str">
        <f t="shared" si="2"/>
        <v>N/A</v>
      </c>
      <c r="L7" s="75" t="str">
        <f t="shared" si="3"/>
        <v>N/A</v>
      </c>
      <c r="M7" s="50" t="str">
        <f t="shared" si="1"/>
        <v>RA_RaSIA01_RF_CavPlDrivers_DrEnblSel</v>
      </c>
      <c r="N7" s="50" t="s">
        <v>183</v>
      </c>
      <c r="O7" s="50" t="s">
        <v>189</v>
      </c>
      <c r="P7" s="50"/>
      <c r="Q7" s="50"/>
      <c r="R7" s="50"/>
      <c r="S7" s="50" t="str">
        <f>M7</f>
        <v>RA_RaSIA01_RF_CavPlDrivers_DrEnblSel</v>
      </c>
      <c r="T7" s="50" t="s">
        <v>665</v>
      </c>
      <c r="U7" s="51"/>
    </row>
    <row r="8" spans="1:21" s="52" customFormat="1" ht="14.45">
      <c r="A8" s="47">
        <v>7</v>
      </c>
      <c r="B8" s="105" t="s">
        <v>916</v>
      </c>
      <c r="C8" s="106" t="s">
        <v>175</v>
      </c>
      <c r="D8" s="106" t="s">
        <v>913</v>
      </c>
      <c r="E8" s="106" t="s">
        <v>177</v>
      </c>
      <c r="F8" s="106" t="s">
        <v>914</v>
      </c>
      <c r="G8" s="106" t="s">
        <v>662</v>
      </c>
      <c r="H8" s="106" t="s">
        <v>915</v>
      </c>
      <c r="I8" s="106" t="s">
        <v>360</v>
      </c>
      <c r="J8" s="107" t="str">
        <f t="shared" si="0"/>
        <v>RA-RaSIA01:RF-CavPlDrivers:DrEnbl-Sts</v>
      </c>
      <c r="K8" s="75" t="str">
        <f t="shared" si="2"/>
        <v>N/A</v>
      </c>
      <c r="L8" s="75" t="str">
        <f t="shared" si="3"/>
        <v>N/A</v>
      </c>
      <c r="M8" s="108" t="str">
        <f t="shared" ref="M8" si="5">IF(G8="-",C8&amp;"_"&amp;D8&amp;"_"&amp;E8&amp;"_"&amp;F8&amp;"_"&amp;H8&amp;""&amp;I8,C8&amp;"_"&amp;D8&amp;"_"&amp;E8&amp;"_"&amp;F8&amp;"_"&amp;G8&amp;"_"&amp;H8&amp;""&amp;I8)</f>
        <v>RA_RaSIA01_RF_CavPlDrivers_DrEnblSts</v>
      </c>
      <c r="N8" s="108" t="s">
        <v>183</v>
      </c>
      <c r="O8" s="108" t="s">
        <v>33</v>
      </c>
      <c r="P8" s="50"/>
      <c r="Q8" s="50"/>
      <c r="R8" s="108"/>
      <c r="S8" s="108" t="str">
        <f>M8</f>
        <v>RA_RaSIA01_RF_CavPlDrivers_DrEnblSts</v>
      </c>
      <c r="T8" s="108" t="s">
        <v>665</v>
      </c>
      <c r="U8" s="109"/>
    </row>
    <row r="9" spans="1:21" s="52" customFormat="1" ht="14.45">
      <c r="A9" s="110">
        <v>8</v>
      </c>
      <c r="B9" s="111" t="s">
        <v>917</v>
      </c>
      <c r="C9" s="112" t="s">
        <v>175</v>
      </c>
      <c r="D9" s="113" t="s">
        <v>761</v>
      </c>
      <c r="E9" s="112" t="s">
        <v>177</v>
      </c>
      <c r="F9" s="112" t="s">
        <v>200</v>
      </c>
      <c r="G9" s="114" t="s">
        <v>662</v>
      </c>
      <c r="H9" s="112" t="s">
        <v>918</v>
      </c>
      <c r="I9" s="112" t="s">
        <v>29</v>
      </c>
      <c r="J9" s="107" t="str">
        <f t="shared" si="0"/>
        <v>RA-RaSIA02:RF-Intlk:FaultHard-Mon</v>
      </c>
      <c r="K9" s="75" t="str">
        <f t="shared" si="2"/>
        <v>N/A</v>
      </c>
      <c r="L9" s="75" t="str">
        <f t="shared" si="3"/>
        <v>N/A</v>
      </c>
      <c r="M9" s="108" t="s">
        <v>919</v>
      </c>
      <c r="N9" s="115" t="s">
        <v>183</v>
      </c>
      <c r="O9" s="115" t="s">
        <v>33</v>
      </c>
      <c r="P9" s="50"/>
      <c r="Q9" s="50"/>
      <c r="R9" s="116" t="s">
        <v>920</v>
      </c>
      <c r="S9" s="108" t="str">
        <f>M9</f>
        <v>RA_RASIA02_RF_Intlk_FaultHardMon</v>
      </c>
      <c r="T9" s="116" t="s">
        <v>665</v>
      </c>
      <c r="U9" s="117" t="s">
        <v>920</v>
      </c>
    </row>
    <row r="10" spans="1:21" s="5" customFormat="1" ht="14.45">
      <c r="A10" s="118">
        <v>9</v>
      </c>
      <c r="B10" s="119" t="s">
        <v>921</v>
      </c>
      <c r="C10" s="120" t="s">
        <v>175</v>
      </c>
      <c r="D10" s="121" t="s">
        <v>761</v>
      </c>
      <c r="E10" s="120" t="s">
        <v>177</v>
      </c>
      <c r="F10" s="120" t="s">
        <v>922</v>
      </c>
      <c r="G10" s="120">
        <v>1</v>
      </c>
      <c r="H10" s="120" t="s">
        <v>923</v>
      </c>
      <c r="I10" s="120" t="s">
        <v>29</v>
      </c>
      <c r="J10" s="64" t="str">
        <f t="shared" si="0"/>
        <v>RA-RaSIA02:RF-IntlkComp-1:Op-Mon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65" t="s">
        <v>924</v>
      </c>
      <c r="N10" s="123" t="s">
        <v>183</v>
      </c>
      <c r="O10" s="123" t="s">
        <v>33</v>
      </c>
      <c r="P10" s="50"/>
      <c r="Q10" s="50"/>
      <c r="R10" s="123" t="s">
        <v>920</v>
      </c>
      <c r="S10" s="65" t="str">
        <f t="shared" ref="S10:S73" si="6">M10</f>
        <v>RA_RASIA02_RF_IntlkComp_1_OpMon</v>
      </c>
      <c r="T10" s="123" t="s">
        <v>665</v>
      </c>
      <c r="U10" s="124" t="s">
        <v>920</v>
      </c>
    </row>
    <row r="11" spans="1:21" s="5" customFormat="1" ht="14.45">
      <c r="A11" s="118">
        <v>10</v>
      </c>
      <c r="B11" s="119" t="s">
        <v>925</v>
      </c>
      <c r="C11" s="120" t="s">
        <v>175</v>
      </c>
      <c r="D11" s="121" t="s">
        <v>761</v>
      </c>
      <c r="E11" s="120" t="s">
        <v>177</v>
      </c>
      <c r="F11" s="120" t="s">
        <v>922</v>
      </c>
      <c r="G11" s="120">
        <v>2</v>
      </c>
      <c r="H11" s="120" t="s">
        <v>923</v>
      </c>
      <c r="I11" s="120" t="s">
        <v>29</v>
      </c>
      <c r="J11" s="64" t="str">
        <f>IF(G11="-",C11&amp;"-"&amp;D11&amp;":"&amp;E11&amp;"-"&amp;F11&amp;":"&amp;H11&amp;"-"&amp;I11,C11&amp;"-"&amp;D11&amp;":"&amp;E11&amp;"-"&amp;F11&amp;"-"&amp;G11&amp;":"&amp;H11&amp;"-"&amp;I11)</f>
        <v>RA-RaSIA02:RF-IntlkComp-2:Op-Mon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65" t="s">
        <v>926</v>
      </c>
      <c r="N11" s="125" t="s">
        <v>183</v>
      </c>
      <c r="O11" s="125" t="s">
        <v>33</v>
      </c>
      <c r="P11" s="50"/>
      <c r="Q11" s="50"/>
      <c r="R11" s="125" t="s">
        <v>920</v>
      </c>
      <c r="S11" s="65" t="str">
        <f t="shared" si="6"/>
        <v>RA_RASIA02_RF_IntlkComp_2_OpMon</v>
      </c>
      <c r="T11" s="123" t="s">
        <v>665</v>
      </c>
      <c r="U11" s="126" t="s">
        <v>920</v>
      </c>
    </row>
    <row r="12" spans="1:21" s="52" customFormat="1" ht="14.45">
      <c r="A12" s="110">
        <v>11</v>
      </c>
      <c r="B12" s="127" t="s">
        <v>927</v>
      </c>
      <c r="C12" s="128" t="s">
        <v>175</v>
      </c>
      <c r="D12" s="113" t="s">
        <v>761</v>
      </c>
      <c r="E12" s="128" t="s">
        <v>177</v>
      </c>
      <c r="F12" s="112" t="s">
        <v>903</v>
      </c>
      <c r="G12" s="129" t="s">
        <v>662</v>
      </c>
      <c r="H12" s="112" t="s">
        <v>928</v>
      </c>
      <c r="I12" s="128" t="s">
        <v>29</v>
      </c>
      <c r="J12" s="107" t="str">
        <f t="shared" si="0"/>
        <v>RA-RaSIA02:RF-IntlkCtrl:IB1601Fault-Mon</v>
      </c>
      <c r="K12" s="75" t="str">
        <f t="shared" si="2"/>
        <v>N/A</v>
      </c>
      <c r="L12" s="75" t="str">
        <f t="shared" ref="L12:L17" si="7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08" t="s">
        <v>929</v>
      </c>
      <c r="N12" s="115" t="s">
        <v>183</v>
      </c>
      <c r="O12" s="115" t="s">
        <v>33</v>
      </c>
      <c r="P12" s="50"/>
      <c r="Q12" s="50"/>
      <c r="R12" s="115" t="s">
        <v>920</v>
      </c>
      <c r="S12" s="108" t="str">
        <f t="shared" si="6"/>
        <v>RA_RASIA02_RF_IntlkCtrl_IB1601FaultMon</v>
      </c>
      <c r="T12" s="115" t="s">
        <v>665</v>
      </c>
      <c r="U12" s="130" t="s">
        <v>920</v>
      </c>
    </row>
    <row r="13" spans="1:21" s="52" customFormat="1" ht="14.45">
      <c r="A13" s="110">
        <v>12</v>
      </c>
      <c r="B13" s="127" t="s">
        <v>930</v>
      </c>
      <c r="C13" s="128" t="s">
        <v>175</v>
      </c>
      <c r="D13" s="113" t="s">
        <v>761</v>
      </c>
      <c r="E13" s="128" t="s">
        <v>177</v>
      </c>
      <c r="F13" s="112" t="s">
        <v>903</v>
      </c>
      <c r="G13" s="129" t="s">
        <v>662</v>
      </c>
      <c r="H13" s="112" t="s">
        <v>931</v>
      </c>
      <c r="I13" s="112" t="s">
        <v>29</v>
      </c>
      <c r="J13" s="107" t="str">
        <f t="shared" si="0"/>
        <v>RA-RaSIA02:RF-IntlkCtrl:IB1602Fault-Mon</v>
      </c>
      <c r="K13" s="75" t="str">
        <f t="shared" si="2"/>
        <v>N/A</v>
      </c>
      <c r="L13" s="75" t="str">
        <f t="shared" si="7"/>
        <v>N/A</v>
      </c>
      <c r="M13" s="108" t="s">
        <v>932</v>
      </c>
      <c r="N13" s="115" t="s">
        <v>183</v>
      </c>
      <c r="O13" s="115" t="s">
        <v>33</v>
      </c>
      <c r="P13" s="50"/>
      <c r="Q13" s="50"/>
      <c r="R13" s="116" t="s">
        <v>920</v>
      </c>
      <c r="S13" s="108" t="str">
        <f t="shared" si="6"/>
        <v>RA_RASIA02_RF_IntlkCtrl_IB1602FaultMon</v>
      </c>
      <c r="T13" s="115" t="s">
        <v>665</v>
      </c>
      <c r="U13" s="117" t="s">
        <v>920</v>
      </c>
    </row>
    <row r="14" spans="1:21" s="52" customFormat="1" ht="14.45">
      <c r="A14" s="110">
        <v>13</v>
      </c>
      <c r="B14" s="127" t="s">
        <v>933</v>
      </c>
      <c r="C14" s="128" t="s">
        <v>175</v>
      </c>
      <c r="D14" s="113" t="s">
        <v>761</v>
      </c>
      <c r="E14" s="128" t="s">
        <v>177</v>
      </c>
      <c r="F14" s="112" t="s">
        <v>903</v>
      </c>
      <c r="G14" s="129" t="s">
        <v>662</v>
      </c>
      <c r="H14" s="112" t="s">
        <v>934</v>
      </c>
      <c r="I14" s="128" t="s">
        <v>29</v>
      </c>
      <c r="J14" s="107" t="str">
        <f t="shared" si="0"/>
        <v>RA-RaSIA02:RF-IntlkCtrl:IY403Fault-Mon</v>
      </c>
      <c r="K14" s="75" t="str">
        <f t="shared" si="2"/>
        <v>N/A</v>
      </c>
      <c r="L14" s="75" t="str">
        <f t="shared" si="7"/>
        <v>N/A</v>
      </c>
      <c r="M14" s="108" t="s">
        <v>935</v>
      </c>
      <c r="N14" s="115" t="s">
        <v>183</v>
      </c>
      <c r="O14" s="115" t="s">
        <v>33</v>
      </c>
      <c r="P14" s="50"/>
      <c r="Q14" s="50"/>
      <c r="R14" s="116" t="s">
        <v>920</v>
      </c>
      <c r="S14" s="108" t="str">
        <f t="shared" si="6"/>
        <v>RA_RASIA02_RF_IntlkCtrl_IY403FaultMon</v>
      </c>
      <c r="T14" s="115" t="s">
        <v>665</v>
      </c>
      <c r="U14" s="117" t="s">
        <v>920</v>
      </c>
    </row>
    <row r="15" spans="1:21" s="52" customFormat="1" ht="14.45">
      <c r="A15" s="110">
        <v>14</v>
      </c>
      <c r="B15" s="127" t="s">
        <v>936</v>
      </c>
      <c r="C15" s="128" t="s">
        <v>175</v>
      </c>
      <c r="D15" s="113" t="s">
        <v>761</v>
      </c>
      <c r="E15" s="128" t="s">
        <v>177</v>
      </c>
      <c r="F15" s="112" t="s">
        <v>903</v>
      </c>
      <c r="G15" s="129" t="s">
        <v>662</v>
      </c>
      <c r="H15" s="112" t="s">
        <v>937</v>
      </c>
      <c r="I15" s="112" t="s">
        <v>29</v>
      </c>
      <c r="J15" s="107" t="str">
        <f t="shared" si="0"/>
        <v>RA-RaSIA02:RF-IntlkCtrl:IY404Fault-Mon</v>
      </c>
      <c r="K15" s="75" t="str">
        <f t="shared" si="2"/>
        <v>N/A</v>
      </c>
      <c r="L15" s="75" t="str">
        <f t="shared" si="7"/>
        <v>N/A</v>
      </c>
      <c r="M15" s="108" t="s">
        <v>938</v>
      </c>
      <c r="N15" s="115" t="s">
        <v>183</v>
      </c>
      <c r="O15" s="115" t="s">
        <v>33</v>
      </c>
      <c r="P15" s="50"/>
      <c r="Q15" s="50"/>
      <c r="R15" s="116" t="s">
        <v>920</v>
      </c>
      <c r="S15" s="108" t="str">
        <f t="shared" si="6"/>
        <v>RA_RASIA02_RF_IntlkCtrl_IY404FaultMon</v>
      </c>
      <c r="T15" s="115" t="s">
        <v>665</v>
      </c>
      <c r="U15" s="117" t="s">
        <v>920</v>
      </c>
    </row>
    <row r="16" spans="1:21" s="52" customFormat="1" ht="14.45">
      <c r="A16" s="110">
        <v>15</v>
      </c>
      <c r="B16" s="127" t="s">
        <v>939</v>
      </c>
      <c r="C16" s="128" t="s">
        <v>175</v>
      </c>
      <c r="D16" s="113" t="s">
        <v>761</v>
      </c>
      <c r="E16" s="128" t="s">
        <v>177</v>
      </c>
      <c r="F16" s="112" t="s">
        <v>903</v>
      </c>
      <c r="G16" s="129" t="s">
        <v>662</v>
      </c>
      <c r="H16" s="112" t="s">
        <v>940</v>
      </c>
      <c r="I16" s="128" t="s">
        <v>29</v>
      </c>
      <c r="J16" s="107" t="str">
        <f t="shared" si="0"/>
        <v>RA-RaSIA02:RF-IntlkCtrl:IY405Fault-Mon</v>
      </c>
      <c r="K16" s="75" t="str">
        <f t="shared" si="2"/>
        <v>N/A</v>
      </c>
      <c r="L16" s="75" t="str">
        <f t="shared" si="7"/>
        <v>N/A</v>
      </c>
      <c r="M16" s="108" t="s">
        <v>941</v>
      </c>
      <c r="N16" s="115" t="s">
        <v>183</v>
      </c>
      <c r="O16" s="115" t="s">
        <v>33</v>
      </c>
      <c r="P16" s="50"/>
      <c r="Q16" s="50"/>
      <c r="R16" s="116" t="s">
        <v>920</v>
      </c>
      <c r="S16" s="108" t="str">
        <f t="shared" si="6"/>
        <v>RA_RASIA02_RF_IntlkCtrl_IY405FaultMon</v>
      </c>
      <c r="T16" s="115" t="s">
        <v>665</v>
      </c>
      <c r="U16" s="117" t="s">
        <v>920</v>
      </c>
    </row>
    <row r="17" spans="1:21" s="52" customFormat="1" ht="14.45">
      <c r="A17" s="110">
        <v>16</v>
      </c>
      <c r="B17" s="127" t="s">
        <v>942</v>
      </c>
      <c r="C17" s="112" t="s">
        <v>175</v>
      </c>
      <c r="D17" s="113" t="s">
        <v>761</v>
      </c>
      <c r="E17" s="112" t="s">
        <v>177</v>
      </c>
      <c r="F17" s="112" t="s">
        <v>903</v>
      </c>
      <c r="G17" s="114" t="s">
        <v>662</v>
      </c>
      <c r="H17" s="112" t="s">
        <v>943</v>
      </c>
      <c r="I17" s="112" t="s">
        <v>29</v>
      </c>
      <c r="J17" s="107" t="str">
        <f t="shared" si="0"/>
        <v>RA-RaSIA02:RF-IntlkCtrl:OB1606Fault-Mon</v>
      </c>
      <c r="K17" s="75" t="str">
        <f t="shared" si="2"/>
        <v>N/A</v>
      </c>
      <c r="L17" s="75" t="str">
        <f t="shared" si="7"/>
        <v>N/A</v>
      </c>
      <c r="M17" s="108" t="s">
        <v>944</v>
      </c>
      <c r="N17" s="115" t="s">
        <v>183</v>
      </c>
      <c r="O17" s="115" t="s">
        <v>33</v>
      </c>
      <c r="P17" s="50"/>
      <c r="Q17" s="50"/>
      <c r="R17" s="116" t="s">
        <v>920</v>
      </c>
      <c r="S17" s="108" t="str">
        <f t="shared" si="6"/>
        <v>RA_RASIA02_RF_IntlkCtrl_OB1606FaultMon</v>
      </c>
      <c r="T17" s="115" t="s">
        <v>665</v>
      </c>
      <c r="U17" s="117" t="s">
        <v>920</v>
      </c>
    </row>
    <row r="18" spans="1:21" s="5" customFormat="1" ht="14.45">
      <c r="A18" s="118">
        <v>17</v>
      </c>
      <c r="B18" s="119" t="s">
        <v>945</v>
      </c>
      <c r="C18" s="131" t="s">
        <v>175</v>
      </c>
      <c r="D18" s="121" t="s">
        <v>761</v>
      </c>
      <c r="E18" s="131" t="s">
        <v>177</v>
      </c>
      <c r="F18" s="131" t="s">
        <v>903</v>
      </c>
      <c r="G18" s="132" t="s">
        <v>662</v>
      </c>
      <c r="H18" s="131" t="s">
        <v>946</v>
      </c>
      <c r="I18" s="120" t="s">
        <v>29</v>
      </c>
      <c r="J18" s="64" t="str">
        <f t="shared" si="0"/>
        <v>RA-RaSIA02:RF-IntlkCtrl:InDig00-Mon</v>
      </c>
      <c r="K18" s="30" t="str">
        <f t="shared" si="2"/>
        <v>N/A</v>
      </c>
      <c r="L18" s="122" t="s">
        <v>795</v>
      </c>
      <c r="M18" s="65" t="s">
        <v>947</v>
      </c>
      <c r="N18" s="123" t="s">
        <v>183</v>
      </c>
      <c r="O18" s="123" t="s">
        <v>33</v>
      </c>
      <c r="P18" s="50"/>
      <c r="Q18" s="50"/>
      <c r="R18" s="125" t="s">
        <v>920</v>
      </c>
      <c r="S18" s="65" t="str">
        <f t="shared" si="6"/>
        <v>RA_RASIA02_RF_IntlkCtrl_InDig00Mon</v>
      </c>
      <c r="T18" s="123" t="s">
        <v>665</v>
      </c>
      <c r="U18" s="126" t="s">
        <v>920</v>
      </c>
    </row>
    <row r="19" spans="1:21" s="52" customFormat="1" ht="14.45">
      <c r="A19" s="110">
        <v>18</v>
      </c>
      <c r="B19" s="127" t="s">
        <v>948</v>
      </c>
      <c r="C19" s="112" t="s">
        <v>175</v>
      </c>
      <c r="D19" s="113" t="s">
        <v>761</v>
      </c>
      <c r="E19" s="112" t="s">
        <v>177</v>
      </c>
      <c r="F19" s="112" t="s">
        <v>903</v>
      </c>
      <c r="G19" s="114" t="s">
        <v>662</v>
      </c>
      <c r="H19" s="112" t="s">
        <v>949</v>
      </c>
      <c r="I19" s="128" t="s">
        <v>29</v>
      </c>
      <c r="J19" s="107" t="str">
        <f t="shared" si="0"/>
        <v>RA-RaSIA02:RF-IntlkCtrl:InDig01-Mon</v>
      </c>
      <c r="K19" s="75" t="str">
        <f t="shared" si="2"/>
        <v>N/A</v>
      </c>
      <c r="L19" s="104" t="s">
        <v>795</v>
      </c>
      <c r="M19" s="108" t="s">
        <v>950</v>
      </c>
      <c r="N19" s="115" t="s">
        <v>183</v>
      </c>
      <c r="O19" s="115" t="s">
        <v>33</v>
      </c>
      <c r="P19" s="50"/>
      <c r="Q19" s="50"/>
      <c r="R19" s="116" t="s">
        <v>920</v>
      </c>
      <c r="S19" s="108" t="str">
        <f t="shared" si="6"/>
        <v>RA_RASIA02_RF_IntlkCtrl_InDig01Mon</v>
      </c>
      <c r="T19" s="115" t="s">
        <v>665</v>
      </c>
      <c r="U19" s="117" t="s">
        <v>920</v>
      </c>
    </row>
    <row r="20" spans="1:21" s="5" customFormat="1" ht="14.45">
      <c r="A20" s="118">
        <v>19</v>
      </c>
      <c r="B20" s="119" t="s">
        <v>951</v>
      </c>
      <c r="C20" s="131" t="s">
        <v>175</v>
      </c>
      <c r="D20" s="121" t="s">
        <v>761</v>
      </c>
      <c r="E20" s="131" t="s">
        <v>177</v>
      </c>
      <c r="F20" s="131" t="s">
        <v>903</v>
      </c>
      <c r="G20" s="132" t="s">
        <v>662</v>
      </c>
      <c r="H20" s="131" t="s">
        <v>952</v>
      </c>
      <c r="I20" s="120" t="s">
        <v>29</v>
      </c>
      <c r="J20" s="64" t="str">
        <f t="shared" si="0"/>
        <v>RA-RaSIA02:RF-IntlkCtrl:InDig02-Mon</v>
      </c>
      <c r="K20" s="30" t="str">
        <f t="shared" si="2"/>
        <v>N/A</v>
      </c>
      <c r="L20" s="122" t="s">
        <v>795</v>
      </c>
      <c r="M20" s="65" t="s">
        <v>953</v>
      </c>
      <c r="N20" s="123" t="s">
        <v>183</v>
      </c>
      <c r="O20" s="123" t="s">
        <v>33</v>
      </c>
      <c r="P20" s="50"/>
      <c r="Q20" s="50"/>
      <c r="R20" s="125" t="s">
        <v>920</v>
      </c>
      <c r="S20" s="65" t="str">
        <f t="shared" si="6"/>
        <v>RA_RASIA02_RF_IntlkCtrl_InDig02Mon</v>
      </c>
      <c r="T20" s="123" t="s">
        <v>665</v>
      </c>
      <c r="U20" s="126" t="s">
        <v>920</v>
      </c>
    </row>
    <row r="21" spans="1:21" s="5" customFormat="1" ht="14.45">
      <c r="A21" s="118">
        <v>20</v>
      </c>
      <c r="B21" s="119" t="s">
        <v>954</v>
      </c>
      <c r="C21" s="131" t="s">
        <v>175</v>
      </c>
      <c r="D21" s="121" t="s">
        <v>761</v>
      </c>
      <c r="E21" s="131" t="s">
        <v>177</v>
      </c>
      <c r="F21" s="131" t="s">
        <v>903</v>
      </c>
      <c r="G21" s="132" t="s">
        <v>662</v>
      </c>
      <c r="H21" s="131" t="s">
        <v>955</v>
      </c>
      <c r="I21" s="120" t="s">
        <v>29</v>
      </c>
      <c r="J21" s="64" t="str">
        <f t="shared" si="0"/>
        <v>RA-RaSIA02:RF-IntlkCtrl:InDig03-Mon</v>
      </c>
      <c r="K21" s="30" t="str">
        <f t="shared" si="2"/>
        <v>N/A</v>
      </c>
      <c r="L21" s="122" t="s">
        <v>795</v>
      </c>
      <c r="M21" s="65" t="s">
        <v>956</v>
      </c>
      <c r="N21" s="123" t="s">
        <v>183</v>
      </c>
      <c r="O21" s="123" t="s">
        <v>33</v>
      </c>
      <c r="P21" s="50"/>
      <c r="Q21" s="50"/>
      <c r="R21" s="125" t="s">
        <v>920</v>
      </c>
      <c r="S21" s="65" t="str">
        <f t="shared" si="6"/>
        <v>RA_RASIA02_RF_IntlkCtrl_InDig03Mon</v>
      </c>
      <c r="T21" s="123" t="s">
        <v>665</v>
      </c>
      <c r="U21" s="126" t="s">
        <v>920</v>
      </c>
    </row>
    <row r="22" spans="1:21" s="5" customFormat="1" ht="14.45">
      <c r="A22" s="118">
        <v>21</v>
      </c>
      <c r="B22" s="119" t="s">
        <v>957</v>
      </c>
      <c r="C22" s="131" t="s">
        <v>175</v>
      </c>
      <c r="D22" s="121" t="s">
        <v>761</v>
      </c>
      <c r="E22" s="131" t="s">
        <v>177</v>
      </c>
      <c r="F22" s="131" t="s">
        <v>903</v>
      </c>
      <c r="G22" s="132" t="s">
        <v>662</v>
      </c>
      <c r="H22" s="131" t="s">
        <v>958</v>
      </c>
      <c r="I22" s="120" t="s">
        <v>29</v>
      </c>
      <c r="J22" s="64" t="str">
        <f t="shared" si="0"/>
        <v>RA-RaSIA02:RF-IntlkCtrl:InDig04-Mon</v>
      </c>
      <c r="K22" s="30" t="str">
        <f t="shared" si="2"/>
        <v>N/A</v>
      </c>
      <c r="L22" s="122" t="s">
        <v>795</v>
      </c>
      <c r="M22" s="65" t="s">
        <v>959</v>
      </c>
      <c r="N22" s="123" t="s">
        <v>183</v>
      </c>
      <c r="O22" s="123" t="s">
        <v>33</v>
      </c>
      <c r="P22" s="50"/>
      <c r="Q22" s="50"/>
      <c r="R22" s="125" t="s">
        <v>920</v>
      </c>
      <c r="S22" s="65" t="str">
        <f t="shared" si="6"/>
        <v>RA_RASIA02_RF_IntlkCtrl_InDig04Mon</v>
      </c>
      <c r="T22" s="123" t="s">
        <v>665</v>
      </c>
      <c r="U22" s="126" t="s">
        <v>920</v>
      </c>
    </row>
    <row r="23" spans="1:21" s="5" customFormat="1" ht="14.45">
      <c r="A23" s="118">
        <v>22</v>
      </c>
      <c r="B23" s="119" t="s">
        <v>960</v>
      </c>
      <c r="C23" s="131" t="s">
        <v>175</v>
      </c>
      <c r="D23" s="121" t="s">
        <v>761</v>
      </c>
      <c r="E23" s="131" t="s">
        <v>177</v>
      </c>
      <c r="F23" s="131" t="s">
        <v>903</v>
      </c>
      <c r="G23" s="132" t="s">
        <v>662</v>
      </c>
      <c r="H23" s="131" t="s">
        <v>961</v>
      </c>
      <c r="I23" s="120" t="s">
        <v>29</v>
      </c>
      <c r="J23" s="64" t="str">
        <f t="shared" si="0"/>
        <v>RA-RaSIA02:RF-IntlkCtrl:InDig05-Mon</v>
      </c>
      <c r="K23" s="30" t="str">
        <f t="shared" si="2"/>
        <v>N/A</v>
      </c>
      <c r="L23" s="122" t="s">
        <v>795</v>
      </c>
      <c r="M23" s="65" t="s">
        <v>962</v>
      </c>
      <c r="N23" s="123" t="s">
        <v>183</v>
      </c>
      <c r="O23" s="123" t="s">
        <v>33</v>
      </c>
      <c r="P23" s="50"/>
      <c r="Q23" s="50"/>
      <c r="R23" s="125" t="s">
        <v>920</v>
      </c>
      <c r="S23" s="65" t="str">
        <f t="shared" si="6"/>
        <v>RA_RASIA02_RF_IntlkCtrl_InDig05Mon</v>
      </c>
      <c r="T23" s="123" t="s">
        <v>665</v>
      </c>
      <c r="U23" s="126" t="s">
        <v>920</v>
      </c>
    </row>
    <row r="24" spans="1:21" s="5" customFormat="1" ht="14.45">
      <c r="A24" s="118">
        <v>23</v>
      </c>
      <c r="B24" s="119" t="s">
        <v>963</v>
      </c>
      <c r="C24" s="131" t="s">
        <v>175</v>
      </c>
      <c r="D24" s="121" t="s">
        <v>761</v>
      </c>
      <c r="E24" s="131" t="s">
        <v>177</v>
      </c>
      <c r="F24" s="131" t="s">
        <v>903</v>
      </c>
      <c r="G24" s="132" t="s">
        <v>662</v>
      </c>
      <c r="H24" s="131" t="s">
        <v>964</v>
      </c>
      <c r="I24" s="120" t="s">
        <v>29</v>
      </c>
      <c r="J24" s="64" t="str">
        <f t="shared" si="0"/>
        <v>RA-RaSIA02:RF-IntlkCtrl:InDig06-Mon</v>
      </c>
      <c r="K24" s="30" t="str">
        <f t="shared" si="2"/>
        <v>N/A</v>
      </c>
      <c r="L24" s="122" t="s">
        <v>795</v>
      </c>
      <c r="M24" s="65" t="s">
        <v>965</v>
      </c>
      <c r="N24" s="123" t="s">
        <v>183</v>
      </c>
      <c r="O24" s="123" t="s">
        <v>33</v>
      </c>
      <c r="P24" s="50"/>
      <c r="Q24" s="50"/>
      <c r="R24" s="125" t="s">
        <v>920</v>
      </c>
      <c r="S24" s="65" t="str">
        <f t="shared" si="6"/>
        <v>RA_RASIA02_RF_IntlkCtrl_InDig06Mon</v>
      </c>
      <c r="T24" s="123" t="s">
        <v>665</v>
      </c>
      <c r="U24" s="126" t="s">
        <v>920</v>
      </c>
    </row>
    <row r="25" spans="1:21" s="5" customFormat="1" ht="14.45">
      <c r="A25" s="118">
        <v>24</v>
      </c>
      <c r="B25" s="119" t="s">
        <v>966</v>
      </c>
      <c r="C25" s="131" t="s">
        <v>175</v>
      </c>
      <c r="D25" s="121" t="s">
        <v>761</v>
      </c>
      <c r="E25" s="131" t="s">
        <v>177</v>
      </c>
      <c r="F25" s="131" t="s">
        <v>903</v>
      </c>
      <c r="G25" s="132" t="s">
        <v>662</v>
      </c>
      <c r="H25" s="131" t="s">
        <v>967</v>
      </c>
      <c r="I25" s="120" t="s">
        <v>29</v>
      </c>
      <c r="J25" s="64" t="str">
        <f t="shared" si="0"/>
        <v>RA-RaSIA02:RF-IntlkCtrl:InDig07-Mon</v>
      </c>
      <c r="K25" s="30" t="str">
        <f t="shared" si="2"/>
        <v>N/A</v>
      </c>
      <c r="L25" s="122" t="s">
        <v>795</v>
      </c>
      <c r="M25" s="65" t="s">
        <v>968</v>
      </c>
      <c r="N25" s="123" t="s">
        <v>183</v>
      </c>
      <c r="O25" s="123" t="s">
        <v>33</v>
      </c>
      <c r="P25" s="50"/>
      <c r="Q25" s="50"/>
      <c r="R25" s="125" t="s">
        <v>920</v>
      </c>
      <c r="S25" s="65" t="str">
        <f t="shared" si="6"/>
        <v>RA_RASIA02_RF_IntlkCtrl_InDig07Mon</v>
      </c>
      <c r="T25" s="123" t="s">
        <v>665</v>
      </c>
      <c r="U25" s="126" t="s">
        <v>920</v>
      </c>
    </row>
    <row r="26" spans="1:21" s="5" customFormat="1" ht="14.45">
      <c r="A26" s="118">
        <v>25</v>
      </c>
      <c r="B26" s="119" t="s">
        <v>969</v>
      </c>
      <c r="C26" s="131" t="s">
        <v>175</v>
      </c>
      <c r="D26" s="121" t="s">
        <v>761</v>
      </c>
      <c r="E26" s="131" t="s">
        <v>177</v>
      </c>
      <c r="F26" s="131" t="s">
        <v>903</v>
      </c>
      <c r="G26" s="132" t="s">
        <v>662</v>
      </c>
      <c r="H26" s="131" t="s">
        <v>970</v>
      </c>
      <c r="I26" s="120" t="s">
        <v>29</v>
      </c>
      <c r="J26" s="64" t="str">
        <f t="shared" si="0"/>
        <v>RA-RaSIA02:RF-IntlkCtrl:InDig08-Mon</v>
      </c>
      <c r="K26" s="30" t="str">
        <f t="shared" si="2"/>
        <v>N/A</v>
      </c>
      <c r="L26" s="122" t="s">
        <v>795</v>
      </c>
      <c r="M26" s="65" t="s">
        <v>971</v>
      </c>
      <c r="N26" s="123" t="s">
        <v>183</v>
      </c>
      <c r="O26" s="123" t="s">
        <v>33</v>
      </c>
      <c r="P26" s="50"/>
      <c r="Q26" s="50"/>
      <c r="R26" s="123" t="s">
        <v>920</v>
      </c>
      <c r="S26" s="65" t="str">
        <f t="shared" si="6"/>
        <v>RA_RASIA02_RF_IntlkCtrl_InDig08Mon</v>
      </c>
      <c r="T26" s="123" t="s">
        <v>665</v>
      </c>
      <c r="U26" s="124" t="s">
        <v>920</v>
      </c>
    </row>
    <row r="27" spans="1:21" s="5" customFormat="1" ht="14.45">
      <c r="A27" s="118">
        <v>26</v>
      </c>
      <c r="B27" s="119" t="s">
        <v>972</v>
      </c>
      <c r="C27" s="131" t="s">
        <v>175</v>
      </c>
      <c r="D27" s="121" t="s">
        <v>761</v>
      </c>
      <c r="E27" s="131" t="s">
        <v>177</v>
      </c>
      <c r="F27" s="131" t="s">
        <v>903</v>
      </c>
      <c r="G27" s="132" t="s">
        <v>662</v>
      </c>
      <c r="H27" s="131" t="s">
        <v>973</v>
      </c>
      <c r="I27" s="120" t="s">
        <v>29</v>
      </c>
      <c r="J27" s="64" t="str">
        <f t="shared" si="0"/>
        <v>RA-RaSIA02:RF-IntlkCtrl:InDig09-Mon</v>
      </c>
      <c r="K27" s="30" t="str">
        <f t="shared" si="2"/>
        <v>N/A</v>
      </c>
      <c r="L27" s="122" t="s">
        <v>795</v>
      </c>
      <c r="M27" s="65" t="s">
        <v>974</v>
      </c>
      <c r="N27" s="123" t="s">
        <v>183</v>
      </c>
      <c r="O27" s="123" t="s">
        <v>33</v>
      </c>
      <c r="P27" s="50"/>
      <c r="Q27" s="50"/>
      <c r="R27" s="125" t="s">
        <v>920</v>
      </c>
      <c r="S27" s="65" t="str">
        <f t="shared" si="6"/>
        <v>RA_RASIA02_RF_IntlkCtrl_InDig09Mon</v>
      </c>
      <c r="T27" s="123" t="s">
        <v>665</v>
      </c>
      <c r="U27" s="126" t="s">
        <v>920</v>
      </c>
    </row>
    <row r="28" spans="1:21" s="5" customFormat="1" ht="14.45">
      <c r="A28" s="118">
        <v>27</v>
      </c>
      <c r="B28" s="119" t="s">
        <v>975</v>
      </c>
      <c r="C28" s="131" t="s">
        <v>175</v>
      </c>
      <c r="D28" s="121" t="s">
        <v>761</v>
      </c>
      <c r="E28" s="131" t="s">
        <v>177</v>
      </c>
      <c r="F28" s="131" t="s">
        <v>903</v>
      </c>
      <c r="G28" s="132" t="s">
        <v>662</v>
      </c>
      <c r="H28" s="131" t="s">
        <v>976</v>
      </c>
      <c r="I28" s="120" t="s">
        <v>29</v>
      </c>
      <c r="J28" s="64" t="str">
        <f t="shared" si="0"/>
        <v>RA-RaSIA02:RF-IntlkCtrl:InDig10-Mon</v>
      </c>
      <c r="K28" s="30" t="str">
        <f t="shared" si="2"/>
        <v>N/A</v>
      </c>
      <c r="L28" s="122" t="s">
        <v>795</v>
      </c>
      <c r="M28" s="65" t="s">
        <v>977</v>
      </c>
      <c r="N28" s="123" t="s">
        <v>183</v>
      </c>
      <c r="O28" s="123" t="s">
        <v>33</v>
      </c>
      <c r="P28" s="50"/>
      <c r="Q28" s="50"/>
      <c r="R28" s="125" t="s">
        <v>920</v>
      </c>
      <c r="S28" s="65" t="str">
        <f t="shared" si="6"/>
        <v>RA_RASIA02_RF_IntlkCtrl_InDig10Mon</v>
      </c>
      <c r="T28" s="123" t="s">
        <v>665</v>
      </c>
      <c r="U28" s="126" t="s">
        <v>920</v>
      </c>
    </row>
    <row r="29" spans="1:21" s="5" customFormat="1" ht="14.45">
      <c r="A29" s="118">
        <v>28</v>
      </c>
      <c r="B29" s="119" t="s">
        <v>978</v>
      </c>
      <c r="C29" s="131" t="s">
        <v>175</v>
      </c>
      <c r="D29" s="121" t="s">
        <v>761</v>
      </c>
      <c r="E29" s="131" t="s">
        <v>177</v>
      </c>
      <c r="F29" s="131" t="s">
        <v>903</v>
      </c>
      <c r="G29" s="132" t="s">
        <v>662</v>
      </c>
      <c r="H29" s="131" t="s">
        <v>979</v>
      </c>
      <c r="I29" s="120" t="s">
        <v>29</v>
      </c>
      <c r="J29" s="64" t="str">
        <f t="shared" si="0"/>
        <v>RA-RaSIA02:RF-IntlkCtrl:InDig11-Mon</v>
      </c>
      <c r="K29" s="30" t="str">
        <f t="shared" si="2"/>
        <v>N/A</v>
      </c>
      <c r="L29" s="122" t="s">
        <v>795</v>
      </c>
      <c r="M29" s="65" t="s">
        <v>980</v>
      </c>
      <c r="N29" s="123" t="s">
        <v>183</v>
      </c>
      <c r="O29" s="123" t="s">
        <v>33</v>
      </c>
      <c r="P29" s="50"/>
      <c r="Q29" s="50"/>
      <c r="R29" s="125" t="s">
        <v>920</v>
      </c>
      <c r="S29" s="65" t="str">
        <f t="shared" si="6"/>
        <v>RA_RASIA02_RF_IntlkCtrl_InDig11Mon</v>
      </c>
      <c r="T29" s="123" t="s">
        <v>665</v>
      </c>
      <c r="U29" s="126" t="s">
        <v>920</v>
      </c>
    </row>
    <row r="30" spans="1:21" s="5" customFormat="1" ht="14.45">
      <c r="A30" s="118">
        <v>29</v>
      </c>
      <c r="B30" s="119" t="s">
        <v>981</v>
      </c>
      <c r="C30" s="131" t="s">
        <v>175</v>
      </c>
      <c r="D30" s="121" t="s">
        <v>761</v>
      </c>
      <c r="E30" s="131" t="s">
        <v>177</v>
      </c>
      <c r="F30" s="131" t="s">
        <v>903</v>
      </c>
      <c r="G30" s="132" t="s">
        <v>662</v>
      </c>
      <c r="H30" s="131" t="s">
        <v>982</v>
      </c>
      <c r="I30" s="120" t="s">
        <v>29</v>
      </c>
      <c r="J30" s="64" t="str">
        <f t="shared" si="0"/>
        <v>RA-RaSIA02:RF-IntlkCtrl:InDig12-Mon</v>
      </c>
      <c r="K30" s="30" t="str">
        <f t="shared" si="2"/>
        <v>N/A</v>
      </c>
      <c r="L30" s="122" t="s">
        <v>795</v>
      </c>
      <c r="M30" s="65" t="s">
        <v>983</v>
      </c>
      <c r="N30" s="123" t="s">
        <v>183</v>
      </c>
      <c r="O30" s="123" t="s">
        <v>33</v>
      </c>
      <c r="P30" s="50"/>
      <c r="Q30" s="50"/>
      <c r="R30" s="125" t="s">
        <v>920</v>
      </c>
      <c r="S30" s="65" t="str">
        <f t="shared" si="6"/>
        <v>RA_RASIA02_RF_IntlkCtrl_InDig12Mon</v>
      </c>
      <c r="T30" s="123" t="s">
        <v>665</v>
      </c>
      <c r="U30" s="126" t="s">
        <v>920</v>
      </c>
    </row>
    <row r="31" spans="1:21" s="5" customFormat="1" ht="14.45">
      <c r="A31" s="118">
        <v>30</v>
      </c>
      <c r="B31" s="119" t="s">
        <v>984</v>
      </c>
      <c r="C31" s="131" t="s">
        <v>175</v>
      </c>
      <c r="D31" s="121" t="s">
        <v>761</v>
      </c>
      <c r="E31" s="131" t="s">
        <v>177</v>
      </c>
      <c r="F31" s="131" t="s">
        <v>903</v>
      </c>
      <c r="G31" s="132" t="s">
        <v>662</v>
      </c>
      <c r="H31" s="131" t="s">
        <v>985</v>
      </c>
      <c r="I31" s="120" t="s">
        <v>29</v>
      </c>
      <c r="J31" s="64" t="str">
        <f t="shared" si="0"/>
        <v>RA-RaSIA02:RF-IntlkCtrl:InDig13-Mon</v>
      </c>
      <c r="K31" s="30" t="str">
        <f t="shared" si="2"/>
        <v>N/A</v>
      </c>
      <c r="L31" s="122" t="s">
        <v>795</v>
      </c>
      <c r="M31" s="65" t="s">
        <v>986</v>
      </c>
      <c r="N31" s="123" t="s">
        <v>183</v>
      </c>
      <c r="O31" s="123" t="s">
        <v>33</v>
      </c>
      <c r="P31" s="50"/>
      <c r="Q31" s="50"/>
      <c r="R31" s="125" t="s">
        <v>920</v>
      </c>
      <c r="S31" s="65" t="str">
        <f t="shared" si="6"/>
        <v>RA_RASIA02_RF_IntlkCtrl_InDig13Mon</v>
      </c>
      <c r="T31" s="123" t="s">
        <v>665</v>
      </c>
      <c r="U31" s="126" t="s">
        <v>920</v>
      </c>
    </row>
    <row r="32" spans="1:21" s="5" customFormat="1" ht="14.45">
      <c r="A32" s="118">
        <v>31</v>
      </c>
      <c r="B32" s="119" t="s">
        <v>987</v>
      </c>
      <c r="C32" s="131" t="s">
        <v>175</v>
      </c>
      <c r="D32" s="121" t="s">
        <v>761</v>
      </c>
      <c r="E32" s="131" t="s">
        <v>177</v>
      </c>
      <c r="F32" s="131" t="s">
        <v>903</v>
      </c>
      <c r="G32" s="132" t="s">
        <v>662</v>
      </c>
      <c r="H32" s="131" t="s">
        <v>988</v>
      </c>
      <c r="I32" s="120" t="s">
        <v>29</v>
      </c>
      <c r="J32" s="64" t="str">
        <f t="shared" si="0"/>
        <v>RA-RaSIA02:RF-IntlkCtrl:InDig14-Mon</v>
      </c>
      <c r="K32" s="30" t="str">
        <f t="shared" si="2"/>
        <v>N/A</v>
      </c>
      <c r="L32" s="122" t="s">
        <v>795</v>
      </c>
      <c r="M32" s="65" t="s">
        <v>989</v>
      </c>
      <c r="N32" s="123" t="s">
        <v>183</v>
      </c>
      <c r="O32" s="123" t="s">
        <v>33</v>
      </c>
      <c r="P32" s="50"/>
      <c r="Q32" s="50"/>
      <c r="R32" s="125" t="s">
        <v>920</v>
      </c>
      <c r="S32" s="65" t="str">
        <f t="shared" si="6"/>
        <v>RA_RASIA02_RF_IntlkCtrl_InDig14Mon</v>
      </c>
      <c r="T32" s="123" t="s">
        <v>665</v>
      </c>
      <c r="U32" s="126" t="s">
        <v>920</v>
      </c>
    </row>
    <row r="33" spans="1:21" s="5" customFormat="1" ht="14.45">
      <c r="A33" s="118">
        <v>32</v>
      </c>
      <c r="B33" s="119" t="s">
        <v>990</v>
      </c>
      <c r="C33" s="131" t="s">
        <v>175</v>
      </c>
      <c r="D33" s="121" t="s">
        <v>761</v>
      </c>
      <c r="E33" s="131" t="s">
        <v>177</v>
      </c>
      <c r="F33" s="131" t="s">
        <v>903</v>
      </c>
      <c r="G33" s="132" t="s">
        <v>662</v>
      </c>
      <c r="H33" s="131" t="s">
        <v>991</v>
      </c>
      <c r="I33" s="120" t="s">
        <v>29</v>
      </c>
      <c r="J33" s="64" t="str">
        <f t="shared" si="0"/>
        <v>RA-RaSIA02:RF-IntlkCtrl:InDig15-Mon</v>
      </c>
      <c r="K33" s="30" t="str">
        <f t="shared" si="2"/>
        <v>N/A</v>
      </c>
      <c r="L33" s="122" t="s">
        <v>795</v>
      </c>
      <c r="M33" s="65" t="s">
        <v>992</v>
      </c>
      <c r="N33" s="123" t="s">
        <v>183</v>
      </c>
      <c r="O33" s="123" t="s">
        <v>33</v>
      </c>
      <c r="P33" s="50"/>
      <c r="Q33" s="50"/>
      <c r="R33" s="125" t="s">
        <v>920</v>
      </c>
      <c r="S33" s="65" t="str">
        <f t="shared" si="6"/>
        <v>RA_RASIA02_RF_IntlkCtrl_InDig15Mon</v>
      </c>
      <c r="T33" s="123" t="s">
        <v>665</v>
      </c>
      <c r="U33" s="126" t="s">
        <v>920</v>
      </c>
    </row>
    <row r="34" spans="1:21" s="5" customFormat="1" ht="14.45">
      <c r="A34" s="133">
        <v>33</v>
      </c>
      <c r="B34" s="134" t="s">
        <v>993</v>
      </c>
      <c r="C34" s="121" t="s">
        <v>175</v>
      </c>
      <c r="D34" s="121" t="s">
        <v>761</v>
      </c>
      <c r="E34" s="121" t="s">
        <v>177</v>
      </c>
      <c r="F34" s="121" t="s">
        <v>903</v>
      </c>
      <c r="G34" s="135" t="s">
        <v>662</v>
      </c>
      <c r="H34" s="131" t="s">
        <v>994</v>
      </c>
      <c r="I34" s="121" t="s">
        <v>29</v>
      </c>
      <c r="J34" s="64" t="str">
        <f t="shared" si="0"/>
        <v>RA-RaSIA02:RF-IntlkCtrl:InDig16-Mon</v>
      </c>
      <c r="K34" s="30" t="str">
        <f t="shared" si="2"/>
        <v>N/A</v>
      </c>
      <c r="L34" s="122" t="s">
        <v>795</v>
      </c>
      <c r="M34" s="65" t="s">
        <v>995</v>
      </c>
      <c r="N34" s="123" t="s">
        <v>183</v>
      </c>
      <c r="O34" s="123" t="s">
        <v>33</v>
      </c>
      <c r="P34" s="50"/>
      <c r="Q34" s="50"/>
      <c r="R34" s="136" t="s">
        <v>920</v>
      </c>
      <c r="S34" s="65" t="str">
        <f t="shared" si="6"/>
        <v>RA_RASIA02_RF_IntlkCtrl_InDig16Mon</v>
      </c>
      <c r="T34" s="123" t="s">
        <v>665</v>
      </c>
      <c r="U34" s="137" t="s">
        <v>920</v>
      </c>
    </row>
    <row r="35" spans="1:21" s="5" customFormat="1" ht="14.45">
      <c r="A35" s="133">
        <v>34</v>
      </c>
      <c r="B35" s="134" t="s">
        <v>996</v>
      </c>
      <c r="C35" s="121" t="s">
        <v>175</v>
      </c>
      <c r="D35" s="121" t="s">
        <v>761</v>
      </c>
      <c r="E35" s="121" t="s">
        <v>177</v>
      </c>
      <c r="F35" s="121" t="s">
        <v>903</v>
      </c>
      <c r="G35" s="135" t="s">
        <v>662</v>
      </c>
      <c r="H35" s="131" t="s">
        <v>997</v>
      </c>
      <c r="I35" s="121" t="s">
        <v>29</v>
      </c>
      <c r="J35" s="64" t="str">
        <f t="shared" si="0"/>
        <v>RA-RaSIA02:RF-IntlkCtrl:InDig17-Mon</v>
      </c>
      <c r="K35" s="30" t="str">
        <f t="shared" si="2"/>
        <v>N/A</v>
      </c>
      <c r="L35" s="122" t="s">
        <v>795</v>
      </c>
      <c r="M35" s="65" t="s">
        <v>998</v>
      </c>
      <c r="N35" s="123" t="s">
        <v>183</v>
      </c>
      <c r="O35" s="123" t="s">
        <v>33</v>
      </c>
      <c r="P35" s="50"/>
      <c r="Q35" s="50"/>
      <c r="R35" s="136" t="s">
        <v>920</v>
      </c>
      <c r="S35" s="65" t="str">
        <f t="shared" si="6"/>
        <v>RA_RASIA02_RF_IntlkCtrl_InDig17Mon</v>
      </c>
      <c r="T35" s="123" t="s">
        <v>665</v>
      </c>
      <c r="U35" s="137" t="s">
        <v>920</v>
      </c>
    </row>
    <row r="36" spans="1:21" s="5" customFormat="1" ht="14.45">
      <c r="A36" s="133">
        <v>35</v>
      </c>
      <c r="B36" s="134" t="s">
        <v>999</v>
      </c>
      <c r="C36" s="121" t="s">
        <v>175</v>
      </c>
      <c r="D36" s="121" t="s">
        <v>761</v>
      </c>
      <c r="E36" s="121" t="s">
        <v>177</v>
      </c>
      <c r="F36" s="121" t="s">
        <v>903</v>
      </c>
      <c r="G36" s="135" t="s">
        <v>662</v>
      </c>
      <c r="H36" s="131" t="s">
        <v>1000</v>
      </c>
      <c r="I36" s="121" t="s">
        <v>29</v>
      </c>
      <c r="J36" s="64" t="str">
        <f t="shared" si="0"/>
        <v>RA-RaSIA02:RF-IntlkCtrl:InDig18-Mon</v>
      </c>
      <c r="K36" s="30" t="str">
        <f t="shared" si="2"/>
        <v>N/A</v>
      </c>
      <c r="L36" s="122" t="s">
        <v>795</v>
      </c>
      <c r="M36" s="65" t="s">
        <v>1001</v>
      </c>
      <c r="N36" s="123" t="s">
        <v>183</v>
      </c>
      <c r="O36" s="123" t="s">
        <v>33</v>
      </c>
      <c r="P36" s="50"/>
      <c r="Q36" s="50"/>
      <c r="R36" s="136" t="s">
        <v>920</v>
      </c>
      <c r="S36" s="65" t="str">
        <f t="shared" si="6"/>
        <v>RA_RASIA02_RF_IntlkCtrl_InDig18Mon</v>
      </c>
      <c r="T36" s="123" t="s">
        <v>665</v>
      </c>
      <c r="U36" s="137" t="s">
        <v>920</v>
      </c>
    </row>
    <row r="37" spans="1:21" s="5" customFormat="1" ht="14.45">
      <c r="A37" s="133">
        <v>36</v>
      </c>
      <c r="B37" s="134" t="s">
        <v>1002</v>
      </c>
      <c r="C37" s="121" t="s">
        <v>175</v>
      </c>
      <c r="D37" s="121" t="s">
        <v>761</v>
      </c>
      <c r="E37" s="121" t="s">
        <v>177</v>
      </c>
      <c r="F37" s="121" t="s">
        <v>903</v>
      </c>
      <c r="G37" s="135" t="s">
        <v>662</v>
      </c>
      <c r="H37" s="131" t="s">
        <v>1003</v>
      </c>
      <c r="I37" s="121" t="s">
        <v>29</v>
      </c>
      <c r="J37" s="64" t="str">
        <f t="shared" si="0"/>
        <v>RA-RaSIA02:RF-IntlkCtrl:InDig19-Mon</v>
      </c>
      <c r="K37" s="30" t="str">
        <f t="shared" si="2"/>
        <v>N/A</v>
      </c>
      <c r="L37" s="122" t="s">
        <v>795</v>
      </c>
      <c r="M37" s="65" t="s">
        <v>1004</v>
      </c>
      <c r="N37" s="123" t="s">
        <v>183</v>
      </c>
      <c r="O37" s="123" t="s">
        <v>33</v>
      </c>
      <c r="P37" s="50"/>
      <c r="Q37" s="50"/>
      <c r="R37" s="136" t="s">
        <v>920</v>
      </c>
      <c r="S37" s="65" t="str">
        <f t="shared" si="6"/>
        <v>RA_RASIA02_RF_IntlkCtrl_InDig19Mon</v>
      </c>
      <c r="T37" s="123" t="s">
        <v>665</v>
      </c>
      <c r="U37" s="137" t="s">
        <v>920</v>
      </c>
    </row>
    <row r="38" spans="1:21" s="5" customFormat="1" ht="14.45">
      <c r="A38" s="133">
        <v>37</v>
      </c>
      <c r="B38" s="134" t="s">
        <v>1005</v>
      </c>
      <c r="C38" s="121" t="s">
        <v>175</v>
      </c>
      <c r="D38" s="121" t="s">
        <v>761</v>
      </c>
      <c r="E38" s="121" t="s">
        <v>177</v>
      </c>
      <c r="F38" s="121" t="s">
        <v>903</v>
      </c>
      <c r="G38" s="135" t="s">
        <v>662</v>
      </c>
      <c r="H38" s="131" t="s">
        <v>1006</v>
      </c>
      <c r="I38" s="121" t="s">
        <v>29</v>
      </c>
      <c r="J38" s="64" t="str">
        <f t="shared" si="0"/>
        <v>RA-RaSIA02:RF-IntlkCtrl:InDig20-Mon</v>
      </c>
      <c r="K38" s="30" t="str">
        <f t="shared" si="2"/>
        <v>N/A</v>
      </c>
      <c r="L38" s="122" t="s">
        <v>795</v>
      </c>
      <c r="M38" s="65" t="s">
        <v>1007</v>
      </c>
      <c r="N38" s="123" t="s">
        <v>183</v>
      </c>
      <c r="O38" s="123" t="s">
        <v>33</v>
      </c>
      <c r="P38" s="50"/>
      <c r="Q38" s="50"/>
      <c r="R38" s="136" t="s">
        <v>920</v>
      </c>
      <c r="S38" s="65" t="str">
        <f t="shared" si="6"/>
        <v>RA_RASIA02_RF_IntlkCtrl_InDig20Mon</v>
      </c>
      <c r="T38" s="123" t="s">
        <v>665</v>
      </c>
      <c r="U38" s="137" t="s">
        <v>920</v>
      </c>
    </row>
    <row r="39" spans="1:21" s="5" customFormat="1" ht="14.45">
      <c r="A39" s="133">
        <v>38</v>
      </c>
      <c r="B39" s="134" t="s">
        <v>1008</v>
      </c>
      <c r="C39" s="121" t="s">
        <v>175</v>
      </c>
      <c r="D39" s="121" t="s">
        <v>761</v>
      </c>
      <c r="E39" s="121" t="s">
        <v>177</v>
      </c>
      <c r="F39" s="121" t="s">
        <v>903</v>
      </c>
      <c r="G39" s="135" t="s">
        <v>662</v>
      </c>
      <c r="H39" s="131" t="s">
        <v>1009</v>
      </c>
      <c r="I39" s="121" t="s">
        <v>29</v>
      </c>
      <c r="J39" s="64" t="str">
        <f t="shared" si="0"/>
        <v>RA-RaSIA02:RF-IntlkCtrl:InDig21-Mon</v>
      </c>
      <c r="K39" s="30" t="str">
        <f t="shared" si="2"/>
        <v>N/A</v>
      </c>
      <c r="L39" s="122" t="s">
        <v>795</v>
      </c>
      <c r="M39" s="65" t="s">
        <v>1010</v>
      </c>
      <c r="N39" s="123" t="s">
        <v>183</v>
      </c>
      <c r="O39" s="123" t="s">
        <v>33</v>
      </c>
      <c r="P39" s="50"/>
      <c r="Q39" s="50"/>
      <c r="R39" s="136" t="s">
        <v>920</v>
      </c>
      <c r="S39" s="65" t="str">
        <f t="shared" si="6"/>
        <v>RA_RASIA02_RF_IntlkCtrl_InDig21Mon</v>
      </c>
      <c r="T39" s="123" t="s">
        <v>665</v>
      </c>
      <c r="U39" s="137" t="s">
        <v>920</v>
      </c>
    </row>
    <row r="40" spans="1:21" s="5" customFormat="1" ht="14.45">
      <c r="A40" s="133">
        <v>39</v>
      </c>
      <c r="B40" s="134" t="s">
        <v>1011</v>
      </c>
      <c r="C40" s="121" t="s">
        <v>175</v>
      </c>
      <c r="D40" s="121" t="s">
        <v>761</v>
      </c>
      <c r="E40" s="121" t="s">
        <v>177</v>
      </c>
      <c r="F40" s="121" t="s">
        <v>903</v>
      </c>
      <c r="G40" s="135" t="s">
        <v>662</v>
      </c>
      <c r="H40" s="131" t="s">
        <v>1012</v>
      </c>
      <c r="I40" s="121" t="s">
        <v>29</v>
      </c>
      <c r="J40" s="64" t="str">
        <f t="shared" si="0"/>
        <v>RA-RaSIA02:RF-IntlkCtrl:InDig22-Mon</v>
      </c>
      <c r="K40" s="30" t="str">
        <f t="shared" si="2"/>
        <v>N/A</v>
      </c>
      <c r="L40" s="122" t="s">
        <v>795</v>
      </c>
      <c r="M40" s="65" t="s">
        <v>1013</v>
      </c>
      <c r="N40" s="123" t="s">
        <v>183</v>
      </c>
      <c r="O40" s="123" t="s">
        <v>33</v>
      </c>
      <c r="P40" s="50"/>
      <c r="Q40" s="50"/>
      <c r="R40" s="136" t="s">
        <v>920</v>
      </c>
      <c r="S40" s="65" t="str">
        <f t="shared" si="6"/>
        <v>RA_RASIA02_RF_IntlkCtrl_InDig22Mon</v>
      </c>
      <c r="T40" s="123" t="s">
        <v>665</v>
      </c>
      <c r="U40" s="137" t="s">
        <v>920</v>
      </c>
    </row>
    <row r="41" spans="1:21" s="5" customFormat="1" ht="14.45">
      <c r="A41" s="133">
        <v>40</v>
      </c>
      <c r="B41" s="134" t="s">
        <v>1014</v>
      </c>
      <c r="C41" s="121" t="s">
        <v>175</v>
      </c>
      <c r="D41" s="121" t="s">
        <v>761</v>
      </c>
      <c r="E41" s="121" t="s">
        <v>177</v>
      </c>
      <c r="F41" s="121" t="s">
        <v>903</v>
      </c>
      <c r="G41" s="135" t="s">
        <v>662</v>
      </c>
      <c r="H41" s="131" t="s">
        <v>1015</v>
      </c>
      <c r="I41" s="121" t="s">
        <v>29</v>
      </c>
      <c r="J41" s="64" t="str">
        <f t="shared" si="0"/>
        <v>RA-RaSIA02:RF-IntlkCtrl:InDig23-Mon</v>
      </c>
      <c r="K41" s="30" t="str">
        <f t="shared" si="2"/>
        <v>N/A</v>
      </c>
      <c r="L41" s="122" t="s">
        <v>795</v>
      </c>
      <c r="M41" s="65" t="s">
        <v>1016</v>
      </c>
      <c r="N41" s="123" t="s">
        <v>183</v>
      </c>
      <c r="O41" s="123" t="s">
        <v>33</v>
      </c>
      <c r="P41" s="50"/>
      <c r="Q41" s="50"/>
      <c r="R41" s="136" t="s">
        <v>920</v>
      </c>
      <c r="S41" s="65" t="str">
        <f t="shared" si="6"/>
        <v>RA_RASIA02_RF_IntlkCtrl_InDig23Mon</v>
      </c>
      <c r="T41" s="123" t="s">
        <v>665</v>
      </c>
      <c r="U41" s="137" t="s">
        <v>920</v>
      </c>
    </row>
    <row r="42" spans="1:21" s="5" customFormat="1" ht="14.45">
      <c r="A42" s="133">
        <v>41</v>
      </c>
      <c r="B42" s="134" t="s">
        <v>1017</v>
      </c>
      <c r="C42" s="121" t="s">
        <v>175</v>
      </c>
      <c r="D42" s="121" t="s">
        <v>761</v>
      </c>
      <c r="E42" s="121" t="s">
        <v>177</v>
      </c>
      <c r="F42" s="121" t="s">
        <v>903</v>
      </c>
      <c r="G42" s="135" t="s">
        <v>662</v>
      </c>
      <c r="H42" s="131" t="s">
        <v>1018</v>
      </c>
      <c r="I42" s="121" t="s">
        <v>29</v>
      </c>
      <c r="J42" s="64" t="str">
        <f t="shared" si="0"/>
        <v>RA-RaSIA02:RF-IntlkCtrl:InDig24-Mon</v>
      </c>
      <c r="K42" s="30" t="str">
        <f t="shared" si="2"/>
        <v>N/A</v>
      </c>
      <c r="L42" s="122" t="s">
        <v>795</v>
      </c>
      <c r="M42" s="65" t="s">
        <v>1019</v>
      </c>
      <c r="N42" s="123" t="s">
        <v>183</v>
      </c>
      <c r="O42" s="123" t="s">
        <v>33</v>
      </c>
      <c r="P42" s="50"/>
      <c r="Q42" s="50"/>
      <c r="R42" s="136" t="s">
        <v>920</v>
      </c>
      <c r="S42" s="65" t="str">
        <f t="shared" si="6"/>
        <v>RA_RASIA02_RF_IntlkCtrl_InDig24Mon</v>
      </c>
      <c r="T42" s="123" t="s">
        <v>665</v>
      </c>
      <c r="U42" s="137" t="s">
        <v>920</v>
      </c>
    </row>
    <row r="43" spans="1:21" s="5" customFormat="1" ht="14.45">
      <c r="A43" s="133">
        <v>42</v>
      </c>
      <c r="B43" s="134" t="s">
        <v>1020</v>
      </c>
      <c r="C43" s="121" t="s">
        <v>175</v>
      </c>
      <c r="D43" s="121" t="s">
        <v>761</v>
      </c>
      <c r="E43" s="121" t="s">
        <v>177</v>
      </c>
      <c r="F43" s="121" t="s">
        <v>903</v>
      </c>
      <c r="G43" s="135" t="s">
        <v>662</v>
      </c>
      <c r="H43" s="131" t="s">
        <v>1021</v>
      </c>
      <c r="I43" s="121" t="s">
        <v>29</v>
      </c>
      <c r="J43" s="64" t="str">
        <f t="shared" si="0"/>
        <v>RA-RaSIA02:RF-IntlkCtrl:InDig25-Mon</v>
      </c>
      <c r="K43" s="30" t="str">
        <f t="shared" si="2"/>
        <v>N/A</v>
      </c>
      <c r="L43" s="122" t="s">
        <v>795</v>
      </c>
      <c r="M43" s="65" t="s">
        <v>1022</v>
      </c>
      <c r="N43" s="123" t="s">
        <v>183</v>
      </c>
      <c r="O43" s="123" t="s">
        <v>33</v>
      </c>
      <c r="P43" s="50"/>
      <c r="Q43" s="50"/>
      <c r="R43" s="136" t="s">
        <v>920</v>
      </c>
      <c r="S43" s="65" t="str">
        <f t="shared" si="6"/>
        <v>RA_RASIA02_RF_IntlkCtrl_InDig25Mon</v>
      </c>
      <c r="T43" s="123" t="s">
        <v>665</v>
      </c>
      <c r="U43" s="137" t="s">
        <v>920</v>
      </c>
    </row>
    <row r="44" spans="1:21" s="5" customFormat="1" ht="14.45">
      <c r="A44" s="133">
        <v>43</v>
      </c>
      <c r="B44" s="134" t="s">
        <v>1023</v>
      </c>
      <c r="C44" s="121" t="s">
        <v>175</v>
      </c>
      <c r="D44" s="121" t="s">
        <v>761</v>
      </c>
      <c r="E44" s="121" t="s">
        <v>177</v>
      </c>
      <c r="F44" s="121" t="s">
        <v>903</v>
      </c>
      <c r="G44" s="135" t="s">
        <v>662</v>
      </c>
      <c r="H44" s="131" t="s">
        <v>1024</v>
      </c>
      <c r="I44" s="121" t="s">
        <v>29</v>
      </c>
      <c r="J44" s="64" t="str">
        <f t="shared" si="0"/>
        <v>RA-RaSIA02:RF-IntlkCtrl:InDig26-Mon</v>
      </c>
      <c r="K44" s="30" t="str">
        <f t="shared" si="2"/>
        <v>N/A</v>
      </c>
      <c r="L44" s="122" t="s">
        <v>795</v>
      </c>
      <c r="M44" s="65" t="s">
        <v>1025</v>
      </c>
      <c r="N44" s="123" t="s">
        <v>183</v>
      </c>
      <c r="O44" s="123" t="s">
        <v>33</v>
      </c>
      <c r="P44" s="50"/>
      <c r="Q44" s="50"/>
      <c r="R44" s="136" t="s">
        <v>920</v>
      </c>
      <c r="S44" s="65" t="str">
        <f t="shared" si="6"/>
        <v>RA_RASIA02_RF_IntlkCtrl_InDig26Mon</v>
      </c>
      <c r="T44" s="123" t="s">
        <v>665</v>
      </c>
      <c r="U44" s="137" t="s">
        <v>920</v>
      </c>
    </row>
    <row r="45" spans="1:21" s="5" customFormat="1" ht="14.45">
      <c r="A45" s="133">
        <v>44</v>
      </c>
      <c r="B45" s="134" t="s">
        <v>1026</v>
      </c>
      <c r="C45" s="121" t="s">
        <v>175</v>
      </c>
      <c r="D45" s="121" t="s">
        <v>761</v>
      </c>
      <c r="E45" s="121" t="s">
        <v>177</v>
      </c>
      <c r="F45" s="121" t="s">
        <v>903</v>
      </c>
      <c r="G45" s="135" t="s">
        <v>662</v>
      </c>
      <c r="H45" s="131" t="s">
        <v>1027</v>
      </c>
      <c r="I45" s="121" t="s">
        <v>29</v>
      </c>
      <c r="J45" s="64" t="str">
        <f t="shared" si="0"/>
        <v>RA-RaSIA02:RF-IntlkCtrl:InDig27-Mon</v>
      </c>
      <c r="K45" s="30" t="str">
        <f t="shared" si="2"/>
        <v>N/A</v>
      </c>
      <c r="L45" s="122" t="s">
        <v>795</v>
      </c>
      <c r="M45" s="65" t="s">
        <v>1028</v>
      </c>
      <c r="N45" s="123" t="s">
        <v>183</v>
      </c>
      <c r="O45" s="123" t="s">
        <v>33</v>
      </c>
      <c r="P45" s="50"/>
      <c r="Q45" s="50"/>
      <c r="R45" s="136" t="s">
        <v>920</v>
      </c>
      <c r="S45" s="65" t="str">
        <f t="shared" si="6"/>
        <v>RA_RASIA02_RF_IntlkCtrl_InDig27Mon</v>
      </c>
      <c r="T45" s="123" t="s">
        <v>665</v>
      </c>
      <c r="U45" s="137" t="s">
        <v>920</v>
      </c>
    </row>
    <row r="46" spans="1:21" s="5" customFormat="1" ht="14.45">
      <c r="A46" s="133">
        <v>45</v>
      </c>
      <c r="B46" s="134" t="s">
        <v>1029</v>
      </c>
      <c r="C46" s="121" t="s">
        <v>175</v>
      </c>
      <c r="D46" s="121" t="s">
        <v>761</v>
      </c>
      <c r="E46" s="121" t="s">
        <v>177</v>
      </c>
      <c r="F46" s="121" t="s">
        <v>903</v>
      </c>
      <c r="G46" s="135" t="s">
        <v>662</v>
      </c>
      <c r="H46" s="131" t="s">
        <v>1030</v>
      </c>
      <c r="I46" s="121" t="s">
        <v>29</v>
      </c>
      <c r="J46" s="64" t="str">
        <f t="shared" si="0"/>
        <v>RA-RaSIA02:RF-IntlkCtrl:InDig28-Mon</v>
      </c>
      <c r="K46" s="30" t="str">
        <f t="shared" si="2"/>
        <v>N/A</v>
      </c>
      <c r="L46" s="122" t="s">
        <v>795</v>
      </c>
      <c r="M46" s="65" t="s">
        <v>1031</v>
      </c>
      <c r="N46" s="123" t="s">
        <v>183</v>
      </c>
      <c r="O46" s="123" t="s">
        <v>33</v>
      </c>
      <c r="P46" s="50"/>
      <c r="Q46" s="50"/>
      <c r="R46" s="136" t="s">
        <v>920</v>
      </c>
      <c r="S46" s="65" t="str">
        <f t="shared" si="6"/>
        <v>RA_RASIA02_RF_IntlkCtrl_InDig28Mon</v>
      </c>
      <c r="T46" s="123" t="s">
        <v>665</v>
      </c>
      <c r="U46" s="137" t="s">
        <v>920</v>
      </c>
    </row>
    <row r="47" spans="1:21" s="5" customFormat="1" ht="14.45">
      <c r="A47" s="133">
        <v>46</v>
      </c>
      <c r="B47" s="134" t="s">
        <v>1032</v>
      </c>
      <c r="C47" s="121" t="s">
        <v>175</v>
      </c>
      <c r="D47" s="121" t="s">
        <v>761</v>
      </c>
      <c r="E47" s="121" t="s">
        <v>177</v>
      </c>
      <c r="F47" s="121" t="s">
        <v>903</v>
      </c>
      <c r="G47" s="135" t="s">
        <v>662</v>
      </c>
      <c r="H47" s="131" t="s">
        <v>1033</v>
      </c>
      <c r="I47" s="121" t="s">
        <v>29</v>
      </c>
      <c r="J47" s="64" t="str">
        <f t="shared" si="0"/>
        <v>RA-RaSIA02:RF-IntlkCtrl:InDig29-Mon</v>
      </c>
      <c r="K47" s="30" t="str">
        <f t="shared" si="2"/>
        <v>N/A</v>
      </c>
      <c r="L47" s="122" t="s">
        <v>795</v>
      </c>
      <c r="M47" s="65" t="s">
        <v>1034</v>
      </c>
      <c r="N47" s="123" t="s">
        <v>183</v>
      </c>
      <c r="O47" s="123" t="s">
        <v>33</v>
      </c>
      <c r="P47" s="50"/>
      <c r="Q47" s="50"/>
      <c r="R47" s="136" t="s">
        <v>920</v>
      </c>
      <c r="S47" s="65" t="str">
        <f t="shared" si="6"/>
        <v>RA_RASIA02_RF_IntlkCtrl_InDig29Mon</v>
      </c>
      <c r="T47" s="123" t="s">
        <v>665</v>
      </c>
      <c r="U47" s="137" t="s">
        <v>920</v>
      </c>
    </row>
    <row r="48" spans="1:21" s="5" customFormat="1" ht="14.45">
      <c r="A48" s="133">
        <v>47</v>
      </c>
      <c r="B48" s="134" t="s">
        <v>1035</v>
      </c>
      <c r="C48" s="121" t="s">
        <v>175</v>
      </c>
      <c r="D48" s="121" t="s">
        <v>761</v>
      </c>
      <c r="E48" s="121" t="s">
        <v>177</v>
      </c>
      <c r="F48" s="121" t="s">
        <v>903</v>
      </c>
      <c r="G48" s="135" t="s">
        <v>662</v>
      </c>
      <c r="H48" s="131" t="s">
        <v>1036</v>
      </c>
      <c r="I48" s="121" t="s">
        <v>29</v>
      </c>
      <c r="J48" s="64" t="str">
        <f t="shared" si="0"/>
        <v>RA-RaSIA02:RF-IntlkCtrl:InDig30-Mon</v>
      </c>
      <c r="K48" s="30" t="str">
        <f t="shared" si="2"/>
        <v>N/A</v>
      </c>
      <c r="L48" s="122" t="s">
        <v>795</v>
      </c>
      <c r="M48" s="65" t="s">
        <v>1037</v>
      </c>
      <c r="N48" s="123" t="s">
        <v>183</v>
      </c>
      <c r="O48" s="123" t="s">
        <v>33</v>
      </c>
      <c r="P48" s="50"/>
      <c r="Q48" s="50"/>
      <c r="R48" s="136" t="s">
        <v>920</v>
      </c>
      <c r="S48" s="65" t="str">
        <f t="shared" si="6"/>
        <v>RA_RASIA02_RF_IntlkCtrl_InDig30Mon</v>
      </c>
      <c r="T48" s="123" t="s">
        <v>665</v>
      </c>
      <c r="U48" s="137" t="s">
        <v>920</v>
      </c>
    </row>
    <row r="49" spans="1:21" s="5" customFormat="1" ht="14.45">
      <c r="A49" s="133">
        <v>48</v>
      </c>
      <c r="B49" s="134" t="s">
        <v>1038</v>
      </c>
      <c r="C49" s="121" t="s">
        <v>175</v>
      </c>
      <c r="D49" s="121" t="s">
        <v>761</v>
      </c>
      <c r="E49" s="121" t="s">
        <v>177</v>
      </c>
      <c r="F49" s="121" t="s">
        <v>903</v>
      </c>
      <c r="G49" s="135" t="s">
        <v>662</v>
      </c>
      <c r="H49" s="131" t="s">
        <v>1039</v>
      </c>
      <c r="I49" s="121" t="s">
        <v>29</v>
      </c>
      <c r="J49" s="64" t="str">
        <f t="shared" si="0"/>
        <v>RA-RaSIA02:RF-IntlkCtrl:InDig31-Mon</v>
      </c>
      <c r="K49" s="30" t="str">
        <f t="shared" si="2"/>
        <v>N/A</v>
      </c>
      <c r="L49" s="122" t="s">
        <v>795</v>
      </c>
      <c r="M49" s="65" t="s">
        <v>1040</v>
      </c>
      <c r="N49" s="123" t="s">
        <v>183</v>
      </c>
      <c r="O49" s="123" t="s">
        <v>33</v>
      </c>
      <c r="P49" s="50"/>
      <c r="Q49" s="50"/>
      <c r="R49" s="136" t="s">
        <v>920</v>
      </c>
      <c r="S49" s="65" t="str">
        <f t="shared" si="6"/>
        <v>RA_RASIA02_RF_IntlkCtrl_InDig31Mon</v>
      </c>
      <c r="T49" s="123" t="s">
        <v>665</v>
      </c>
      <c r="U49" s="137" t="s">
        <v>920</v>
      </c>
    </row>
    <row r="50" spans="1:21" s="5" customFormat="1" ht="14.45">
      <c r="A50" s="133">
        <v>49</v>
      </c>
      <c r="B50" s="134" t="s">
        <v>1041</v>
      </c>
      <c r="C50" s="121" t="s">
        <v>175</v>
      </c>
      <c r="D50" s="121" t="s">
        <v>761</v>
      </c>
      <c r="E50" s="121" t="s">
        <v>177</v>
      </c>
      <c r="F50" s="121" t="s">
        <v>903</v>
      </c>
      <c r="G50" s="135" t="s">
        <v>662</v>
      </c>
      <c r="H50" s="121" t="s">
        <v>1042</v>
      </c>
      <c r="I50" s="121" t="s">
        <v>29</v>
      </c>
      <c r="J50" s="64" t="str">
        <f t="shared" si="0"/>
        <v>RA-RaSIA02:RF-IntlkCtrl:InAng00-Mon</v>
      </c>
      <c r="K50" s="30" t="str">
        <f t="shared" si="2"/>
        <v>N/A</v>
      </c>
      <c r="L50" s="122" t="s">
        <v>795</v>
      </c>
      <c r="M50" s="65" t="s">
        <v>1043</v>
      </c>
      <c r="N50" s="123" t="s">
        <v>183</v>
      </c>
      <c r="O50" s="123" t="s">
        <v>33</v>
      </c>
      <c r="P50" s="50"/>
      <c r="Q50" s="50"/>
      <c r="R50" s="136" t="s">
        <v>920</v>
      </c>
      <c r="S50" s="65" t="str">
        <f t="shared" si="6"/>
        <v>RA_RASIA02_RF_IntlkCtrl_InAng00Mon</v>
      </c>
      <c r="T50" s="123" t="s">
        <v>665</v>
      </c>
      <c r="U50" s="137" t="s">
        <v>920</v>
      </c>
    </row>
    <row r="51" spans="1:21" s="52" customFormat="1" ht="14.45">
      <c r="A51" s="138">
        <v>50</v>
      </c>
      <c r="B51" s="139" t="s">
        <v>1044</v>
      </c>
      <c r="C51" s="113" t="s">
        <v>175</v>
      </c>
      <c r="D51" s="113" t="s">
        <v>761</v>
      </c>
      <c r="E51" s="113" t="s">
        <v>177</v>
      </c>
      <c r="F51" s="113" t="s">
        <v>903</v>
      </c>
      <c r="G51" s="140" t="s">
        <v>662</v>
      </c>
      <c r="H51" s="113" t="s">
        <v>1045</v>
      </c>
      <c r="I51" s="113" t="s">
        <v>29</v>
      </c>
      <c r="J51" s="107" t="str">
        <f t="shared" si="0"/>
        <v>RA-RaSIA02:RF-IntlkCtrl:InAng01-Mon</v>
      </c>
      <c r="K51" s="104" t="s">
        <v>795</v>
      </c>
      <c r="L51" s="104" t="s">
        <v>795</v>
      </c>
      <c r="M51" s="108" t="s">
        <v>1046</v>
      </c>
      <c r="N51" s="115" t="s">
        <v>183</v>
      </c>
      <c r="O51" s="115" t="s">
        <v>33</v>
      </c>
      <c r="P51" s="50"/>
      <c r="Q51" s="50"/>
      <c r="R51" s="141" t="s">
        <v>920</v>
      </c>
      <c r="S51" s="108" t="str">
        <f t="shared" si="6"/>
        <v>RA_RASIA02_RF_IntlkCtrl_InAng01Mon</v>
      </c>
      <c r="T51" s="115" t="s">
        <v>665</v>
      </c>
      <c r="U51" s="142" t="s">
        <v>920</v>
      </c>
    </row>
    <row r="52" spans="1:21" s="5" customFormat="1" ht="14.45">
      <c r="A52" s="133">
        <v>51</v>
      </c>
      <c r="B52" s="134" t="s">
        <v>1047</v>
      </c>
      <c r="C52" s="121" t="s">
        <v>175</v>
      </c>
      <c r="D52" s="121" t="s">
        <v>761</v>
      </c>
      <c r="E52" s="121" t="s">
        <v>177</v>
      </c>
      <c r="F52" s="121" t="s">
        <v>903</v>
      </c>
      <c r="G52" s="135" t="s">
        <v>662</v>
      </c>
      <c r="H52" s="121" t="s">
        <v>1048</v>
      </c>
      <c r="I52" s="121" t="s">
        <v>29</v>
      </c>
      <c r="J52" s="64" t="str">
        <f t="shared" si="0"/>
        <v>RA-RaSIA02:RF-IntlkCtrl:InAng02-Mon</v>
      </c>
      <c r="K52" s="122" t="s">
        <v>795</v>
      </c>
      <c r="L52" s="122" t="s">
        <v>795</v>
      </c>
      <c r="M52" s="65" t="s">
        <v>1049</v>
      </c>
      <c r="N52" s="123" t="s">
        <v>183</v>
      </c>
      <c r="O52" s="123" t="s">
        <v>33</v>
      </c>
      <c r="P52" s="50"/>
      <c r="Q52" s="50"/>
      <c r="R52" s="136" t="s">
        <v>920</v>
      </c>
      <c r="S52" s="65" t="str">
        <f t="shared" si="6"/>
        <v>RA_RASIA02_RF_IntlkCtrl_InAng02Mon</v>
      </c>
      <c r="T52" s="123" t="s">
        <v>665</v>
      </c>
      <c r="U52" s="137" t="s">
        <v>920</v>
      </c>
    </row>
    <row r="53" spans="1:21" s="5" customFormat="1" ht="14.45">
      <c r="A53" s="133">
        <v>52</v>
      </c>
      <c r="B53" s="134" t="s">
        <v>1050</v>
      </c>
      <c r="C53" s="121" t="s">
        <v>175</v>
      </c>
      <c r="D53" s="121" t="s">
        <v>761</v>
      </c>
      <c r="E53" s="121" t="s">
        <v>177</v>
      </c>
      <c r="F53" s="121" t="s">
        <v>903</v>
      </c>
      <c r="G53" s="135" t="s">
        <v>662</v>
      </c>
      <c r="H53" s="121" t="s">
        <v>1051</v>
      </c>
      <c r="I53" s="121" t="s">
        <v>29</v>
      </c>
      <c r="J53" s="64" t="str">
        <f t="shared" si="0"/>
        <v>RA-RaSIA02:RF-IntlkCtrl:InAng03-Mon</v>
      </c>
      <c r="K53" s="122" t="s">
        <v>795</v>
      </c>
      <c r="L53" s="122" t="s">
        <v>795</v>
      </c>
      <c r="M53" s="65" t="s">
        <v>1052</v>
      </c>
      <c r="N53" s="123" t="s">
        <v>183</v>
      </c>
      <c r="O53" s="123" t="s">
        <v>33</v>
      </c>
      <c r="P53" s="50"/>
      <c r="Q53" s="50"/>
      <c r="R53" s="136" t="s">
        <v>920</v>
      </c>
      <c r="S53" s="65" t="str">
        <f t="shared" si="6"/>
        <v>RA_RASIA02_RF_IntlkCtrl_InAng03Mon</v>
      </c>
      <c r="T53" s="123" t="s">
        <v>665</v>
      </c>
      <c r="U53" s="137" t="s">
        <v>920</v>
      </c>
    </row>
    <row r="54" spans="1:21" s="5" customFormat="1" ht="14.45">
      <c r="A54" s="133">
        <v>53</v>
      </c>
      <c r="B54" s="134" t="s">
        <v>1053</v>
      </c>
      <c r="C54" s="121" t="s">
        <v>175</v>
      </c>
      <c r="D54" s="121" t="s">
        <v>761</v>
      </c>
      <c r="E54" s="121" t="s">
        <v>177</v>
      </c>
      <c r="F54" s="121" t="s">
        <v>903</v>
      </c>
      <c r="G54" s="135" t="s">
        <v>662</v>
      </c>
      <c r="H54" s="121" t="s">
        <v>1054</v>
      </c>
      <c r="I54" s="121" t="s">
        <v>29</v>
      </c>
      <c r="J54" s="64" t="str">
        <f t="shared" si="0"/>
        <v>RA-RaSIA02:RF-IntlkCtrl:InAng04-Mon</v>
      </c>
      <c r="K54" s="122" t="s">
        <v>795</v>
      </c>
      <c r="L54" s="122" t="s">
        <v>795</v>
      </c>
      <c r="M54" s="65" t="s">
        <v>1055</v>
      </c>
      <c r="N54" s="123" t="s">
        <v>183</v>
      </c>
      <c r="O54" s="123" t="s">
        <v>33</v>
      </c>
      <c r="P54" s="50"/>
      <c r="Q54" s="50"/>
      <c r="R54" s="136" t="s">
        <v>920</v>
      </c>
      <c r="S54" s="65" t="str">
        <f t="shared" si="6"/>
        <v>RA_RASIA02_RF_IntlkCtrl_InAng04Mon</v>
      </c>
      <c r="T54" s="123" t="s">
        <v>665</v>
      </c>
      <c r="U54" s="137" t="s">
        <v>920</v>
      </c>
    </row>
    <row r="55" spans="1:21" s="5" customFormat="1" ht="14.45">
      <c r="A55" s="133">
        <v>54</v>
      </c>
      <c r="B55" s="134" t="s">
        <v>1056</v>
      </c>
      <c r="C55" s="121" t="s">
        <v>175</v>
      </c>
      <c r="D55" s="121" t="s">
        <v>761</v>
      </c>
      <c r="E55" s="121" t="s">
        <v>177</v>
      </c>
      <c r="F55" s="121" t="s">
        <v>903</v>
      </c>
      <c r="G55" s="135" t="s">
        <v>662</v>
      </c>
      <c r="H55" s="121" t="s">
        <v>1057</v>
      </c>
      <c r="I55" s="121" t="s">
        <v>29</v>
      </c>
      <c r="J55" s="64" t="str">
        <f t="shared" si="0"/>
        <v>RA-RaSIA02:RF-IntlkCtrl:InAng05-Mon</v>
      </c>
      <c r="K55" s="122" t="s">
        <v>795</v>
      </c>
      <c r="L55" s="122" t="s">
        <v>795</v>
      </c>
      <c r="M55" s="65" t="s">
        <v>1058</v>
      </c>
      <c r="N55" s="123" t="s">
        <v>183</v>
      </c>
      <c r="O55" s="123" t="s">
        <v>33</v>
      </c>
      <c r="P55" s="50"/>
      <c r="Q55" s="50"/>
      <c r="R55" s="136" t="s">
        <v>920</v>
      </c>
      <c r="S55" s="65" t="str">
        <f t="shared" si="6"/>
        <v>RA_RASIA02_RF_IntlkCtrl_InAng05Mon</v>
      </c>
      <c r="T55" s="123" t="s">
        <v>665</v>
      </c>
      <c r="U55" s="137" t="s">
        <v>920</v>
      </c>
    </row>
    <row r="56" spans="1:21" s="5" customFormat="1" ht="14.45">
      <c r="A56" s="133">
        <v>55</v>
      </c>
      <c r="B56" s="134" t="s">
        <v>1059</v>
      </c>
      <c r="C56" s="121" t="s">
        <v>175</v>
      </c>
      <c r="D56" s="121" t="s">
        <v>761</v>
      </c>
      <c r="E56" s="121" t="s">
        <v>177</v>
      </c>
      <c r="F56" s="121" t="s">
        <v>903</v>
      </c>
      <c r="G56" s="135" t="s">
        <v>662</v>
      </c>
      <c r="H56" s="121" t="s">
        <v>1060</v>
      </c>
      <c r="I56" s="121" t="s">
        <v>29</v>
      </c>
      <c r="J56" s="64" t="str">
        <f t="shared" si="0"/>
        <v>RA-RaSIA02:RF-IntlkCtrl:InAng06-Mon</v>
      </c>
      <c r="K56" s="122" t="s">
        <v>795</v>
      </c>
      <c r="L56" s="122" t="s">
        <v>795</v>
      </c>
      <c r="M56" s="65" t="s">
        <v>1061</v>
      </c>
      <c r="N56" s="123" t="s">
        <v>183</v>
      </c>
      <c r="O56" s="123" t="s">
        <v>33</v>
      </c>
      <c r="P56" s="50"/>
      <c r="Q56" s="50"/>
      <c r="R56" s="136" t="s">
        <v>920</v>
      </c>
      <c r="S56" s="65" t="str">
        <f t="shared" si="6"/>
        <v>RA_RASIA02_RF_IntlkCtrl_InAng06Mon</v>
      </c>
      <c r="T56" s="123" t="s">
        <v>665</v>
      </c>
      <c r="U56" s="137" t="s">
        <v>920</v>
      </c>
    </row>
    <row r="57" spans="1:21" s="5" customFormat="1" ht="14.45">
      <c r="A57" s="133">
        <v>56</v>
      </c>
      <c r="B57" s="134" t="s">
        <v>1062</v>
      </c>
      <c r="C57" s="121" t="s">
        <v>175</v>
      </c>
      <c r="D57" s="121" t="s">
        <v>761</v>
      </c>
      <c r="E57" s="121" t="s">
        <v>177</v>
      </c>
      <c r="F57" s="121" t="s">
        <v>903</v>
      </c>
      <c r="G57" s="135" t="s">
        <v>662</v>
      </c>
      <c r="H57" s="121" t="s">
        <v>1063</v>
      </c>
      <c r="I57" s="121" t="s">
        <v>29</v>
      </c>
      <c r="J57" s="64" t="str">
        <f t="shared" si="0"/>
        <v>RA-RaSIA02:RF-IntlkCtrl:InAng07-Mon</v>
      </c>
      <c r="K57" s="122" t="s">
        <v>795</v>
      </c>
      <c r="L57" s="122" t="s">
        <v>795</v>
      </c>
      <c r="M57" s="65" t="s">
        <v>1064</v>
      </c>
      <c r="N57" s="123" t="s">
        <v>183</v>
      </c>
      <c r="O57" s="123" t="s">
        <v>33</v>
      </c>
      <c r="P57" s="50"/>
      <c r="Q57" s="50"/>
      <c r="R57" s="136" t="s">
        <v>920</v>
      </c>
      <c r="S57" s="65" t="str">
        <f t="shared" si="6"/>
        <v>RA_RASIA02_RF_IntlkCtrl_InAng07Mon</v>
      </c>
      <c r="T57" s="123" t="s">
        <v>665</v>
      </c>
      <c r="U57" s="137" t="s">
        <v>920</v>
      </c>
    </row>
    <row r="58" spans="1:21" s="5" customFormat="1" ht="14.45">
      <c r="A58" s="133">
        <v>57</v>
      </c>
      <c r="B58" s="134" t="s">
        <v>1065</v>
      </c>
      <c r="C58" s="121" t="s">
        <v>175</v>
      </c>
      <c r="D58" s="121" t="s">
        <v>761</v>
      </c>
      <c r="E58" s="121" t="s">
        <v>177</v>
      </c>
      <c r="F58" s="121" t="s">
        <v>903</v>
      </c>
      <c r="G58" s="135" t="s">
        <v>662</v>
      </c>
      <c r="H58" s="121" t="s">
        <v>1066</v>
      </c>
      <c r="I58" s="121" t="s">
        <v>29</v>
      </c>
      <c r="J58" s="64" t="str">
        <f t="shared" si="0"/>
        <v>RA-RaSIA02:RF-IntlkCtrl:InAng08-Mon</v>
      </c>
      <c r="K58" s="122" t="s">
        <v>795</v>
      </c>
      <c r="L58" s="122" t="s">
        <v>795</v>
      </c>
      <c r="M58" s="65" t="s">
        <v>1067</v>
      </c>
      <c r="N58" s="123" t="s">
        <v>183</v>
      </c>
      <c r="O58" s="123" t="s">
        <v>33</v>
      </c>
      <c r="P58" s="50"/>
      <c r="Q58" s="50"/>
      <c r="R58" s="136" t="s">
        <v>920</v>
      </c>
      <c r="S58" s="65" t="str">
        <f t="shared" si="6"/>
        <v>RA_RASIA02_RF_IntlkCtrl_InAng08Mon</v>
      </c>
      <c r="T58" s="123" t="s">
        <v>665</v>
      </c>
      <c r="U58" s="137" t="s">
        <v>920</v>
      </c>
    </row>
    <row r="59" spans="1:21" s="5" customFormat="1" ht="14.45">
      <c r="A59" s="133">
        <v>58</v>
      </c>
      <c r="B59" s="134" t="s">
        <v>1068</v>
      </c>
      <c r="C59" s="121" t="s">
        <v>175</v>
      </c>
      <c r="D59" s="121" t="s">
        <v>761</v>
      </c>
      <c r="E59" s="121" t="s">
        <v>177</v>
      </c>
      <c r="F59" s="121" t="s">
        <v>903</v>
      </c>
      <c r="G59" s="135" t="s">
        <v>662</v>
      </c>
      <c r="H59" s="121" t="s">
        <v>1069</v>
      </c>
      <c r="I59" s="121" t="s">
        <v>29</v>
      </c>
      <c r="J59" s="64" t="str">
        <f t="shared" si="0"/>
        <v>RA-RaSIA02:RF-IntlkCtrl:InAng09-Mon</v>
      </c>
      <c r="K59" s="122" t="s">
        <v>795</v>
      </c>
      <c r="L59" s="122" t="s">
        <v>795</v>
      </c>
      <c r="M59" s="65" t="s">
        <v>1070</v>
      </c>
      <c r="N59" s="123" t="s">
        <v>183</v>
      </c>
      <c r="O59" s="123" t="s">
        <v>33</v>
      </c>
      <c r="P59" s="50"/>
      <c r="Q59" s="50"/>
      <c r="R59" s="136" t="s">
        <v>920</v>
      </c>
      <c r="S59" s="65" t="str">
        <f t="shared" si="6"/>
        <v>RA_RASIA02_RF_IntlkCtrl_InAng09Mon</v>
      </c>
      <c r="T59" s="123" t="s">
        <v>665</v>
      </c>
      <c r="U59" s="137" t="s">
        <v>920</v>
      </c>
    </row>
    <row r="60" spans="1:21" s="5" customFormat="1" ht="14.45">
      <c r="A60" s="133">
        <v>59</v>
      </c>
      <c r="B60" s="134" t="s">
        <v>1071</v>
      </c>
      <c r="C60" s="121" t="s">
        <v>175</v>
      </c>
      <c r="D60" s="121" t="s">
        <v>761</v>
      </c>
      <c r="E60" s="121" t="s">
        <v>177</v>
      </c>
      <c r="F60" s="121" t="s">
        <v>903</v>
      </c>
      <c r="G60" s="135" t="s">
        <v>662</v>
      </c>
      <c r="H60" s="121" t="s">
        <v>1072</v>
      </c>
      <c r="I60" s="121" t="s">
        <v>29</v>
      </c>
      <c r="J60" s="64" t="str">
        <f t="shared" si="0"/>
        <v>RA-RaSIA02:RF-IntlkCtrl:InAng10-Mon</v>
      </c>
      <c r="K60" s="122" t="s">
        <v>795</v>
      </c>
      <c r="L60" s="122" t="s">
        <v>795</v>
      </c>
      <c r="M60" s="65" t="s">
        <v>1073</v>
      </c>
      <c r="N60" s="123" t="s">
        <v>183</v>
      </c>
      <c r="O60" s="123" t="s">
        <v>33</v>
      </c>
      <c r="P60" s="50"/>
      <c r="Q60" s="50"/>
      <c r="R60" s="136" t="s">
        <v>920</v>
      </c>
      <c r="S60" s="65" t="str">
        <f t="shared" si="6"/>
        <v>RA_RASIA02_RF_IntlkCtrl_InAng10Mon</v>
      </c>
      <c r="T60" s="123" t="s">
        <v>665</v>
      </c>
      <c r="U60" s="137" t="s">
        <v>920</v>
      </c>
    </row>
    <row r="61" spans="1:21" s="5" customFormat="1" ht="14.45">
      <c r="A61" s="133">
        <v>60</v>
      </c>
      <c r="B61" s="134" t="s">
        <v>1074</v>
      </c>
      <c r="C61" s="121" t="s">
        <v>175</v>
      </c>
      <c r="D61" s="121" t="s">
        <v>761</v>
      </c>
      <c r="E61" s="121" t="s">
        <v>177</v>
      </c>
      <c r="F61" s="121" t="s">
        <v>903</v>
      </c>
      <c r="G61" s="135" t="s">
        <v>662</v>
      </c>
      <c r="H61" s="121" t="s">
        <v>1075</v>
      </c>
      <c r="I61" s="121" t="s">
        <v>29</v>
      </c>
      <c r="J61" s="64" t="str">
        <f t="shared" si="0"/>
        <v>RA-RaSIA02:RF-IntlkCtrl:InAng11-Mon</v>
      </c>
      <c r="K61" s="122" t="s">
        <v>795</v>
      </c>
      <c r="L61" s="122" t="s">
        <v>795</v>
      </c>
      <c r="M61" s="65" t="s">
        <v>1076</v>
      </c>
      <c r="N61" s="123" t="s">
        <v>183</v>
      </c>
      <c r="O61" s="123" t="s">
        <v>33</v>
      </c>
      <c r="P61" s="50"/>
      <c r="Q61" s="50"/>
      <c r="R61" s="136" t="s">
        <v>920</v>
      </c>
      <c r="S61" s="65" t="str">
        <f t="shared" si="6"/>
        <v>RA_RASIA02_RF_IntlkCtrl_InAng11Mon</v>
      </c>
      <c r="T61" s="123" t="s">
        <v>665</v>
      </c>
      <c r="U61" s="137" t="s">
        <v>920</v>
      </c>
    </row>
    <row r="62" spans="1:21" s="5" customFormat="1" ht="14.45">
      <c r="A62" s="133">
        <v>61</v>
      </c>
      <c r="B62" s="134" t="s">
        <v>1077</v>
      </c>
      <c r="C62" s="121" t="s">
        <v>175</v>
      </c>
      <c r="D62" s="121" t="s">
        <v>761</v>
      </c>
      <c r="E62" s="121" t="s">
        <v>177</v>
      </c>
      <c r="F62" s="121" t="s">
        <v>903</v>
      </c>
      <c r="G62" s="135" t="s">
        <v>662</v>
      </c>
      <c r="H62" s="121" t="s">
        <v>1078</v>
      </c>
      <c r="I62" s="121" t="s">
        <v>29</v>
      </c>
      <c r="J62" s="64" t="str">
        <f t="shared" si="0"/>
        <v>RA-RaSIA02:RF-IntlkCtrl:OutDig00-Mon</v>
      </c>
      <c r="K62" s="122" t="s">
        <v>795</v>
      </c>
      <c r="L62" s="122" t="s">
        <v>795</v>
      </c>
      <c r="M62" s="65" t="s">
        <v>1079</v>
      </c>
      <c r="N62" s="123" t="s">
        <v>183</v>
      </c>
      <c r="O62" s="123" t="s">
        <v>33</v>
      </c>
      <c r="P62" s="50"/>
      <c r="Q62" s="50"/>
      <c r="R62" s="136" t="s">
        <v>920</v>
      </c>
      <c r="S62" s="65" t="str">
        <f t="shared" si="6"/>
        <v>RA_RASIA02_RF_IntlkCtrl_OutDig00Mon</v>
      </c>
      <c r="T62" s="123" t="s">
        <v>665</v>
      </c>
      <c r="U62" s="137" t="s">
        <v>920</v>
      </c>
    </row>
    <row r="63" spans="1:21" s="52" customFormat="1" ht="14.45">
      <c r="A63" s="138">
        <v>62</v>
      </c>
      <c r="B63" s="139" t="s">
        <v>1080</v>
      </c>
      <c r="C63" s="113" t="s">
        <v>175</v>
      </c>
      <c r="D63" s="113" t="s">
        <v>761</v>
      </c>
      <c r="E63" s="113" t="s">
        <v>177</v>
      </c>
      <c r="F63" s="113" t="s">
        <v>903</v>
      </c>
      <c r="G63" s="140" t="s">
        <v>662</v>
      </c>
      <c r="H63" s="113" t="s">
        <v>1081</v>
      </c>
      <c r="I63" s="113" t="s">
        <v>29</v>
      </c>
      <c r="J63" s="107" t="str">
        <f t="shared" si="0"/>
        <v>RA-RaSIA02:RF-IntlkCtrl:OutDig01-Mon</v>
      </c>
      <c r="K63" s="104" t="s">
        <v>795</v>
      </c>
      <c r="L63" s="104" t="s">
        <v>795</v>
      </c>
      <c r="M63" s="108" t="s">
        <v>1082</v>
      </c>
      <c r="N63" s="115" t="s">
        <v>183</v>
      </c>
      <c r="O63" s="115" t="s">
        <v>33</v>
      </c>
      <c r="P63" s="50"/>
      <c r="Q63" s="50"/>
      <c r="R63" s="141" t="s">
        <v>920</v>
      </c>
      <c r="S63" s="108" t="str">
        <f t="shared" si="6"/>
        <v>RA_RASIA02_RF_IntlkCtrl_OutDig01Mon</v>
      </c>
      <c r="T63" s="115" t="s">
        <v>665</v>
      </c>
      <c r="U63" s="142" t="s">
        <v>920</v>
      </c>
    </row>
    <row r="64" spans="1:21" s="5" customFormat="1" ht="14.45">
      <c r="A64" s="133">
        <v>63</v>
      </c>
      <c r="B64" s="134" t="s">
        <v>1083</v>
      </c>
      <c r="C64" s="121" t="s">
        <v>175</v>
      </c>
      <c r="D64" s="121" t="s">
        <v>761</v>
      </c>
      <c r="E64" s="121" t="s">
        <v>177</v>
      </c>
      <c r="F64" s="121" t="s">
        <v>903</v>
      </c>
      <c r="G64" s="135" t="s">
        <v>662</v>
      </c>
      <c r="H64" s="121" t="s">
        <v>1084</v>
      </c>
      <c r="I64" s="121" t="s">
        <v>29</v>
      </c>
      <c r="J64" s="64" t="str">
        <f t="shared" si="0"/>
        <v>RA-RaSIA02:RF-IntlkCtrl:OutDig02-Mon</v>
      </c>
      <c r="K64" s="122" t="s">
        <v>795</v>
      </c>
      <c r="L64" s="122" t="s">
        <v>795</v>
      </c>
      <c r="M64" s="65" t="s">
        <v>1085</v>
      </c>
      <c r="N64" s="123" t="s">
        <v>183</v>
      </c>
      <c r="O64" s="123" t="s">
        <v>33</v>
      </c>
      <c r="P64" s="50"/>
      <c r="Q64" s="50"/>
      <c r="R64" s="136" t="s">
        <v>920</v>
      </c>
      <c r="S64" s="65" t="str">
        <f t="shared" si="6"/>
        <v>RA_RASIA02_RF_IntlkCtrl_OutDig02Mon</v>
      </c>
      <c r="T64" s="123" t="s">
        <v>665</v>
      </c>
      <c r="U64" s="137" t="s">
        <v>920</v>
      </c>
    </row>
    <row r="65" spans="1:21" s="5" customFormat="1" ht="14.45">
      <c r="A65" s="133">
        <v>64</v>
      </c>
      <c r="B65" s="134" t="s">
        <v>1086</v>
      </c>
      <c r="C65" s="121" t="s">
        <v>175</v>
      </c>
      <c r="D65" s="121" t="s">
        <v>761</v>
      </c>
      <c r="E65" s="121" t="s">
        <v>177</v>
      </c>
      <c r="F65" s="121" t="s">
        <v>903</v>
      </c>
      <c r="G65" s="135" t="s">
        <v>662</v>
      </c>
      <c r="H65" s="121" t="s">
        <v>1087</v>
      </c>
      <c r="I65" s="121" t="s">
        <v>29</v>
      </c>
      <c r="J65" s="64" t="str">
        <f t="shared" si="0"/>
        <v>RA-RaSIA02:RF-IntlkCtrl:OutDig03-Mon</v>
      </c>
      <c r="K65" s="122" t="s">
        <v>795</v>
      </c>
      <c r="L65" s="122" t="s">
        <v>795</v>
      </c>
      <c r="M65" s="65" t="s">
        <v>1088</v>
      </c>
      <c r="N65" s="123" t="s">
        <v>183</v>
      </c>
      <c r="O65" s="123" t="s">
        <v>33</v>
      </c>
      <c r="P65" s="50"/>
      <c r="Q65" s="50"/>
      <c r="R65" s="136" t="s">
        <v>920</v>
      </c>
      <c r="S65" s="65" t="str">
        <f t="shared" si="6"/>
        <v>RA_RASIA02_RF_IntlkCtrl_OutDig03Mon</v>
      </c>
      <c r="T65" s="123" t="s">
        <v>665</v>
      </c>
      <c r="U65" s="137" t="s">
        <v>920</v>
      </c>
    </row>
    <row r="66" spans="1:21" s="5" customFormat="1" ht="14.45">
      <c r="A66" s="133">
        <v>65</v>
      </c>
      <c r="B66" s="134" t="s">
        <v>1089</v>
      </c>
      <c r="C66" s="121" t="s">
        <v>175</v>
      </c>
      <c r="D66" s="121" t="s">
        <v>761</v>
      </c>
      <c r="E66" s="121" t="s">
        <v>177</v>
      </c>
      <c r="F66" s="121" t="s">
        <v>903</v>
      </c>
      <c r="G66" s="135" t="s">
        <v>662</v>
      </c>
      <c r="H66" s="121" t="s">
        <v>1090</v>
      </c>
      <c r="I66" s="121" t="s">
        <v>29</v>
      </c>
      <c r="J66" s="64" t="str">
        <f t="shared" ref="J66:J129" si="8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122" t="s">
        <v>795</v>
      </c>
      <c r="L66" s="122" t="s">
        <v>795</v>
      </c>
      <c r="M66" s="65" t="s">
        <v>1091</v>
      </c>
      <c r="N66" s="123" t="s">
        <v>183</v>
      </c>
      <c r="O66" s="123" t="s">
        <v>33</v>
      </c>
      <c r="P66" s="50"/>
      <c r="Q66" s="50"/>
      <c r="R66" s="136" t="s">
        <v>920</v>
      </c>
      <c r="S66" s="65" t="str">
        <f t="shared" si="6"/>
        <v>RA_RASIA02_RF_IntlkCtrl_OutDig04Mon</v>
      </c>
      <c r="T66" s="123" t="s">
        <v>665</v>
      </c>
      <c r="U66" s="137" t="s">
        <v>920</v>
      </c>
    </row>
    <row r="67" spans="1:21" s="5" customFormat="1" ht="14.45">
      <c r="A67" s="133">
        <v>66</v>
      </c>
      <c r="B67" s="134" t="s">
        <v>1092</v>
      </c>
      <c r="C67" s="121" t="s">
        <v>175</v>
      </c>
      <c r="D67" s="121" t="s">
        <v>761</v>
      </c>
      <c r="E67" s="121" t="s">
        <v>177</v>
      </c>
      <c r="F67" s="121" t="s">
        <v>903</v>
      </c>
      <c r="G67" s="135" t="s">
        <v>662</v>
      </c>
      <c r="H67" s="121" t="s">
        <v>1093</v>
      </c>
      <c r="I67" s="121" t="s">
        <v>29</v>
      </c>
      <c r="J67" s="64" t="str">
        <f t="shared" si="8"/>
        <v>RA-RaSIA02:RF-IntlkCtrl:OutDig05-Mon</v>
      </c>
      <c r="K67" s="122" t="s">
        <v>795</v>
      </c>
      <c r="L67" s="122" t="s">
        <v>795</v>
      </c>
      <c r="M67" s="65" t="s">
        <v>1094</v>
      </c>
      <c r="N67" s="123" t="s">
        <v>183</v>
      </c>
      <c r="O67" s="123" t="s">
        <v>33</v>
      </c>
      <c r="P67" s="50"/>
      <c r="Q67" s="50"/>
      <c r="R67" s="136" t="s">
        <v>920</v>
      </c>
      <c r="S67" s="65" t="str">
        <f t="shared" si="6"/>
        <v>RA_RASIA02_RF_IntlkCtrl_OutDig05Mon</v>
      </c>
      <c r="T67" s="123" t="s">
        <v>665</v>
      </c>
      <c r="U67" s="137" t="s">
        <v>920</v>
      </c>
    </row>
    <row r="68" spans="1:21" s="5" customFormat="1" ht="14.45">
      <c r="A68" s="133">
        <v>67</v>
      </c>
      <c r="B68" s="134" t="s">
        <v>1095</v>
      </c>
      <c r="C68" s="121" t="s">
        <v>175</v>
      </c>
      <c r="D68" s="121" t="s">
        <v>761</v>
      </c>
      <c r="E68" s="121" t="s">
        <v>177</v>
      </c>
      <c r="F68" s="121" t="s">
        <v>903</v>
      </c>
      <c r="G68" s="135" t="s">
        <v>662</v>
      </c>
      <c r="H68" s="121" t="s">
        <v>1096</v>
      </c>
      <c r="I68" s="121" t="s">
        <v>29</v>
      </c>
      <c r="J68" s="64" t="str">
        <f t="shared" si="8"/>
        <v>RA-RaSIA02:RF-IntlkCtrl:OutDig06-Mon</v>
      </c>
      <c r="K68" s="122" t="s">
        <v>795</v>
      </c>
      <c r="L68" s="122" t="s">
        <v>795</v>
      </c>
      <c r="M68" s="65" t="s">
        <v>1097</v>
      </c>
      <c r="N68" s="123" t="s">
        <v>183</v>
      </c>
      <c r="O68" s="123" t="s">
        <v>33</v>
      </c>
      <c r="P68" s="50"/>
      <c r="Q68" s="50"/>
      <c r="R68" s="136" t="s">
        <v>920</v>
      </c>
      <c r="S68" s="65" t="str">
        <f t="shared" si="6"/>
        <v>RA_RASIA02_RF_IntlkCtrl_OutDig06Mon</v>
      </c>
      <c r="T68" s="123" t="s">
        <v>665</v>
      </c>
      <c r="U68" s="137" t="s">
        <v>920</v>
      </c>
    </row>
    <row r="69" spans="1:21" s="5" customFormat="1" ht="14.45">
      <c r="A69" s="133">
        <v>68</v>
      </c>
      <c r="B69" s="134" t="s">
        <v>1098</v>
      </c>
      <c r="C69" s="121" t="s">
        <v>175</v>
      </c>
      <c r="D69" s="121" t="s">
        <v>761</v>
      </c>
      <c r="E69" s="121" t="s">
        <v>177</v>
      </c>
      <c r="F69" s="121" t="s">
        <v>903</v>
      </c>
      <c r="G69" s="135" t="s">
        <v>662</v>
      </c>
      <c r="H69" s="121" t="s">
        <v>1099</v>
      </c>
      <c r="I69" s="121" t="s">
        <v>29</v>
      </c>
      <c r="J69" s="64" t="str">
        <f t="shared" si="8"/>
        <v>RA-RaSIA02:RF-IntlkCtrl:OutDig07-Mon</v>
      </c>
      <c r="K69" s="122" t="s">
        <v>795</v>
      </c>
      <c r="L69" s="122" t="s">
        <v>795</v>
      </c>
      <c r="M69" s="65" t="s">
        <v>1100</v>
      </c>
      <c r="N69" s="123" t="s">
        <v>183</v>
      </c>
      <c r="O69" s="123" t="s">
        <v>33</v>
      </c>
      <c r="P69" s="50"/>
      <c r="Q69" s="50"/>
      <c r="R69" s="136" t="s">
        <v>920</v>
      </c>
      <c r="S69" s="65" t="str">
        <f t="shared" si="6"/>
        <v>RA_RASIA02_RF_IntlkCtrl_OutDig07Mon</v>
      </c>
      <c r="T69" s="123" t="s">
        <v>665</v>
      </c>
      <c r="U69" s="137" t="s">
        <v>920</v>
      </c>
    </row>
    <row r="70" spans="1:21" s="5" customFormat="1" ht="14.45">
      <c r="A70" s="133">
        <v>69</v>
      </c>
      <c r="B70" s="134" t="s">
        <v>1101</v>
      </c>
      <c r="C70" s="121" t="s">
        <v>175</v>
      </c>
      <c r="D70" s="121" t="s">
        <v>761</v>
      </c>
      <c r="E70" s="121" t="s">
        <v>177</v>
      </c>
      <c r="F70" s="121" t="s">
        <v>903</v>
      </c>
      <c r="G70" s="135" t="s">
        <v>662</v>
      </c>
      <c r="H70" s="121" t="s">
        <v>1102</v>
      </c>
      <c r="I70" s="121" t="s">
        <v>29</v>
      </c>
      <c r="J70" s="64" t="str">
        <f t="shared" si="8"/>
        <v>RA-RaSIA02:RF-IntlkCtrl:OutDig08-Mon</v>
      </c>
      <c r="K70" s="122" t="s">
        <v>795</v>
      </c>
      <c r="L70" s="122" t="s">
        <v>795</v>
      </c>
      <c r="M70" s="65" t="s">
        <v>1103</v>
      </c>
      <c r="N70" s="123" t="s">
        <v>183</v>
      </c>
      <c r="O70" s="123" t="s">
        <v>33</v>
      </c>
      <c r="P70" s="50"/>
      <c r="Q70" s="50"/>
      <c r="R70" s="136" t="s">
        <v>920</v>
      </c>
      <c r="S70" s="65" t="str">
        <f t="shared" si="6"/>
        <v>RA_RASIA02_RF_IntlkCtrl_OutDig08Mon</v>
      </c>
      <c r="T70" s="123" t="s">
        <v>665</v>
      </c>
      <c r="U70" s="137" t="s">
        <v>920</v>
      </c>
    </row>
    <row r="71" spans="1:21" s="5" customFormat="1" ht="14.45">
      <c r="A71" s="133">
        <v>70</v>
      </c>
      <c r="B71" s="134" t="s">
        <v>1104</v>
      </c>
      <c r="C71" s="121" t="s">
        <v>175</v>
      </c>
      <c r="D71" s="121" t="s">
        <v>761</v>
      </c>
      <c r="E71" s="121" t="s">
        <v>177</v>
      </c>
      <c r="F71" s="121" t="s">
        <v>903</v>
      </c>
      <c r="G71" s="135" t="s">
        <v>662</v>
      </c>
      <c r="H71" s="121" t="s">
        <v>1105</v>
      </c>
      <c r="I71" s="121" t="s">
        <v>29</v>
      </c>
      <c r="J71" s="64" t="str">
        <f t="shared" si="8"/>
        <v>RA-RaSIA02:RF-IntlkCtrl:OutDig09-Mon</v>
      </c>
      <c r="K71" s="122" t="s">
        <v>795</v>
      </c>
      <c r="L71" s="122" t="s">
        <v>795</v>
      </c>
      <c r="M71" s="65" t="s">
        <v>1106</v>
      </c>
      <c r="N71" s="123" t="s">
        <v>183</v>
      </c>
      <c r="O71" s="123" t="s">
        <v>33</v>
      </c>
      <c r="P71" s="50"/>
      <c r="Q71" s="50"/>
      <c r="R71" s="136" t="s">
        <v>920</v>
      </c>
      <c r="S71" s="65" t="str">
        <f t="shared" si="6"/>
        <v>RA_RASIA02_RF_IntlkCtrl_OutDig09Mon</v>
      </c>
      <c r="T71" s="123" t="s">
        <v>665</v>
      </c>
      <c r="U71" s="137" t="s">
        <v>920</v>
      </c>
    </row>
    <row r="72" spans="1:21" s="5" customFormat="1" ht="14.45">
      <c r="A72" s="133">
        <v>71</v>
      </c>
      <c r="B72" s="134" t="s">
        <v>1107</v>
      </c>
      <c r="C72" s="121" t="s">
        <v>175</v>
      </c>
      <c r="D72" s="121" t="s">
        <v>761</v>
      </c>
      <c r="E72" s="121" t="s">
        <v>177</v>
      </c>
      <c r="F72" s="121" t="s">
        <v>903</v>
      </c>
      <c r="G72" s="135" t="s">
        <v>662</v>
      </c>
      <c r="H72" s="121" t="s">
        <v>1108</v>
      </c>
      <c r="I72" s="121" t="s">
        <v>29</v>
      </c>
      <c r="J72" s="64" t="str">
        <f t="shared" si="8"/>
        <v>RA-RaSIA02:RF-IntlkCtrl:OutDig10-Mon</v>
      </c>
      <c r="K72" s="122" t="s">
        <v>795</v>
      </c>
      <c r="L72" s="122" t="s">
        <v>795</v>
      </c>
      <c r="M72" s="65" t="s">
        <v>1109</v>
      </c>
      <c r="N72" s="123" t="s">
        <v>183</v>
      </c>
      <c r="O72" s="123" t="s">
        <v>33</v>
      </c>
      <c r="P72" s="50"/>
      <c r="Q72" s="50"/>
      <c r="R72" s="136" t="s">
        <v>920</v>
      </c>
      <c r="S72" s="65" t="str">
        <f t="shared" si="6"/>
        <v>RA_RASIA02_RF_IntlkCtrl_OutDig10Mon</v>
      </c>
      <c r="T72" s="123" t="s">
        <v>665</v>
      </c>
      <c r="U72" s="137" t="s">
        <v>920</v>
      </c>
    </row>
    <row r="73" spans="1:21" s="5" customFormat="1" ht="14.45">
      <c r="A73" s="133">
        <v>72</v>
      </c>
      <c r="B73" s="134" t="s">
        <v>1110</v>
      </c>
      <c r="C73" s="121" t="s">
        <v>175</v>
      </c>
      <c r="D73" s="121" t="s">
        <v>761</v>
      </c>
      <c r="E73" s="121" t="s">
        <v>177</v>
      </c>
      <c r="F73" s="121" t="s">
        <v>903</v>
      </c>
      <c r="G73" s="135" t="s">
        <v>662</v>
      </c>
      <c r="H73" s="121" t="s">
        <v>1111</v>
      </c>
      <c r="I73" s="121" t="s">
        <v>29</v>
      </c>
      <c r="J73" s="64" t="str">
        <f t="shared" si="8"/>
        <v>RA-RaSIA02:RF-IntlkCtrl:OutDig11-Mon</v>
      </c>
      <c r="K73" s="122" t="s">
        <v>795</v>
      </c>
      <c r="L73" s="122" t="s">
        <v>795</v>
      </c>
      <c r="M73" s="65" t="s">
        <v>1112</v>
      </c>
      <c r="N73" s="123" t="s">
        <v>183</v>
      </c>
      <c r="O73" s="123" t="s">
        <v>33</v>
      </c>
      <c r="P73" s="50"/>
      <c r="Q73" s="50"/>
      <c r="R73" s="136" t="s">
        <v>920</v>
      </c>
      <c r="S73" s="65" t="str">
        <f t="shared" si="6"/>
        <v>RA_RASIA02_RF_IntlkCtrl_OutDig11Mon</v>
      </c>
      <c r="T73" s="123" t="s">
        <v>665</v>
      </c>
      <c r="U73" s="137" t="s">
        <v>920</v>
      </c>
    </row>
    <row r="74" spans="1:21" s="5" customFormat="1" ht="14.45">
      <c r="A74" s="133">
        <v>73</v>
      </c>
      <c r="B74" s="134" t="s">
        <v>1113</v>
      </c>
      <c r="C74" s="121" t="s">
        <v>175</v>
      </c>
      <c r="D74" s="121" t="s">
        <v>761</v>
      </c>
      <c r="E74" s="121" t="s">
        <v>177</v>
      </c>
      <c r="F74" s="121" t="s">
        <v>903</v>
      </c>
      <c r="G74" s="135" t="s">
        <v>662</v>
      </c>
      <c r="H74" s="121" t="s">
        <v>1114</v>
      </c>
      <c r="I74" s="121" t="s">
        <v>29</v>
      </c>
      <c r="J74" s="64" t="str">
        <f t="shared" si="8"/>
        <v>RA-RaSIA02:RF-IntlkCtrl:OutDig12-Mon</v>
      </c>
      <c r="K74" s="122" t="s">
        <v>795</v>
      </c>
      <c r="L74" s="122" t="s">
        <v>795</v>
      </c>
      <c r="M74" s="65" t="s">
        <v>1115</v>
      </c>
      <c r="N74" s="123" t="s">
        <v>183</v>
      </c>
      <c r="O74" s="123" t="s">
        <v>33</v>
      </c>
      <c r="P74" s="50"/>
      <c r="Q74" s="50"/>
      <c r="R74" s="136" t="s">
        <v>920</v>
      </c>
      <c r="S74" s="65" t="str">
        <f t="shared" ref="S74:S137" si="9">M74</f>
        <v>RA_RASIA02_RF_IntlkCtrl_OutDig12Mon</v>
      </c>
      <c r="T74" s="123" t="s">
        <v>665</v>
      </c>
      <c r="U74" s="137" t="s">
        <v>920</v>
      </c>
    </row>
    <row r="75" spans="1:21" s="5" customFormat="1" ht="14.45">
      <c r="A75" s="133">
        <v>74</v>
      </c>
      <c r="B75" s="134" t="s">
        <v>1116</v>
      </c>
      <c r="C75" s="121" t="s">
        <v>175</v>
      </c>
      <c r="D75" s="121" t="s">
        <v>761</v>
      </c>
      <c r="E75" s="121" t="s">
        <v>177</v>
      </c>
      <c r="F75" s="121" t="s">
        <v>903</v>
      </c>
      <c r="G75" s="135" t="s">
        <v>662</v>
      </c>
      <c r="H75" s="121" t="s">
        <v>1117</v>
      </c>
      <c r="I75" s="121" t="s">
        <v>29</v>
      </c>
      <c r="J75" s="64" t="str">
        <f t="shared" si="8"/>
        <v>RA-RaSIA02:RF-IntlkCtrl:OutDig13-Mon</v>
      </c>
      <c r="K75" s="122" t="s">
        <v>795</v>
      </c>
      <c r="L75" s="122" t="s">
        <v>795</v>
      </c>
      <c r="M75" s="65" t="s">
        <v>1118</v>
      </c>
      <c r="N75" s="123" t="s">
        <v>183</v>
      </c>
      <c r="O75" s="123" t="s">
        <v>33</v>
      </c>
      <c r="P75" s="50"/>
      <c r="Q75" s="50"/>
      <c r="R75" s="136" t="s">
        <v>920</v>
      </c>
      <c r="S75" s="65" t="str">
        <f t="shared" si="9"/>
        <v>RA_RASIA02_RF_IntlkCtrl_OutDig13Mon</v>
      </c>
      <c r="T75" s="123" t="s">
        <v>665</v>
      </c>
      <c r="U75" s="137" t="s">
        <v>920</v>
      </c>
    </row>
    <row r="76" spans="1:21" s="5" customFormat="1" ht="14.45">
      <c r="A76" s="133">
        <v>75</v>
      </c>
      <c r="B76" s="134" t="s">
        <v>1119</v>
      </c>
      <c r="C76" s="121" t="s">
        <v>175</v>
      </c>
      <c r="D76" s="121" t="s">
        <v>761</v>
      </c>
      <c r="E76" s="121" t="s">
        <v>177</v>
      </c>
      <c r="F76" s="121" t="s">
        <v>903</v>
      </c>
      <c r="G76" s="135" t="s">
        <v>662</v>
      </c>
      <c r="H76" s="121" t="s">
        <v>1120</v>
      </c>
      <c r="I76" s="121" t="s">
        <v>29</v>
      </c>
      <c r="J76" s="64" t="str">
        <f t="shared" si="8"/>
        <v>RA-RaSIA02:RF-IntlkCtrl:OutDig14-Mon</v>
      </c>
      <c r="K76" s="122" t="s">
        <v>795</v>
      </c>
      <c r="L76" s="122" t="s">
        <v>795</v>
      </c>
      <c r="M76" s="65" t="s">
        <v>1121</v>
      </c>
      <c r="N76" s="123" t="s">
        <v>183</v>
      </c>
      <c r="O76" s="123" t="s">
        <v>33</v>
      </c>
      <c r="P76" s="50"/>
      <c r="Q76" s="50"/>
      <c r="R76" s="136" t="s">
        <v>920</v>
      </c>
      <c r="S76" s="65" t="str">
        <f t="shared" si="9"/>
        <v>RA_RASIA02_RF_IntlkCtrl_OutDig14Mon</v>
      </c>
      <c r="T76" s="123" t="s">
        <v>665</v>
      </c>
      <c r="U76" s="137" t="s">
        <v>920</v>
      </c>
    </row>
    <row r="77" spans="1:21" s="5" customFormat="1" ht="14.45">
      <c r="A77" s="133">
        <v>76</v>
      </c>
      <c r="B77" s="134" t="s">
        <v>1122</v>
      </c>
      <c r="C77" s="121" t="s">
        <v>175</v>
      </c>
      <c r="D77" s="121" t="s">
        <v>761</v>
      </c>
      <c r="E77" s="121" t="s">
        <v>177</v>
      </c>
      <c r="F77" s="121" t="s">
        <v>903</v>
      </c>
      <c r="G77" s="135" t="s">
        <v>662</v>
      </c>
      <c r="H77" s="121" t="s">
        <v>1123</v>
      </c>
      <c r="I77" s="121" t="s">
        <v>29</v>
      </c>
      <c r="J77" s="64" t="str">
        <f t="shared" si="8"/>
        <v>RA-RaSIA02:RF-IntlkCtrl:OutDig15-Mon</v>
      </c>
      <c r="K77" s="122" t="s">
        <v>795</v>
      </c>
      <c r="L77" s="122" t="s">
        <v>795</v>
      </c>
      <c r="M77" s="65" t="s">
        <v>1124</v>
      </c>
      <c r="N77" s="123" t="s">
        <v>183</v>
      </c>
      <c r="O77" s="123" t="s">
        <v>33</v>
      </c>
      <c r="P77" s="50"/>
      <c r="Q77" s="50"/>
      <c r="R77" s="136" t="s">
        <v>920</v>
      </c>
      <c r="S77" s="65" t="str">
        <f t="shared" si="9"/>
        <v>RA_RASIA02_RF_IntlkCtrl_OutDig15Mon</v>
      </c>
      <c r="T77" s="123" t="s">
        <v>665</v>
      </c>
      <c r="U77" s="137" t="s">
        <v>920</v>
      </c>
    </row>
    <row r="78" spans="1:21" s="52" customFormat="1" ht="14.45">
      <c r="A78" s="138">
        <v>77</v>
      </c>
      <c r="B78" s="139" t="s">
        <v>1125</v>
      </c>
      <c r="C78" s="113" t="s">
        <v>175</v>
      </c>
      <c r="D78" s="113" t="s">
        <v>761</v>
      </c>
      <c r="E78" s="113" t="s">
        <v>177</v>
      </c>
      <c r="F78" s="113" t="s">
        <v>922</v>
      </c>
      <c r="G78" s="113">
        <v>1</v>
      </c>
      <c r="H78" s="113" t="s">
        <v>928</v>
      </c>
      <c r="I78" s="113" t="s">
        <v>29</v>
      </c>
      <c r="J78" s="107" t="str">
        <f t="shared" si="8"/>
        <v>RA-RaSIA02:RF-IntlkComp-1:IB1601Fault-Mon</v>
      </c>
      <c r="K78" s="104" t="s">
        <v>795</v>
      </c>
      <c r="L78" s="104" t="s">
        <v>795</v>
      </c>
      <c r="M78" s="108" t="s">
        <v>1126</v>
      </c>
      <c r="N78" s="115" t="s">
        <v>183</v>
      </c>
      <c r="O78" s="115" t="s">
        <v>33</v>
      </c>
      <c r="P78" s="50"/>
      <c r="Q78" s="50"/>
      <c r="R78" s="141" t="s">
        <v>920</v>
      </c>
      <c r="S78" s="108" t="str">
        <f t="shared" si="9"/>
        <v>RA_RASIA02_RF_IntlkComp_1_IB1601FaultMon</v>
      </c>
      <c r="T78" s="115" t="s">
        <v>665</v>
      </c>
      <c r="U78" s="142" t="s">
        <v>920</v>
      </c>
    </row>
    <row r="79" spans="1:21" s="52" customFormat="1" ht="14.45">
      <c r="A79" s="138">
        <v>78</v>
      </c>
      <c r="B79" s="139" t="s">
        <v>1127</v>
      </c>
      <c r="C79" s="113" t="s">
        <v>175</v>
      </c>
      <c r="D79" s="113" t="s">
        <v>761</v>
      </c>
      <c r="E79" s="113" t="s">
        <v>177</v>
      </c>
      <c r="F79" s="113" t="s">
        <v>922</v>
      </c>
      <c r="G79" s="113">
        <v>1</v>
      </c>
      <c r="H79" s="113" t="s">
        <v>931</v>
      </c>
      <c r="I79" s="113" t="s">
        <v>29</v>
      </c>
      <c r="J79" s="107" t="str">
        <f t="shared" si="8"/>
        <v>RA-RaSIA02:RF-IntlkComp-1:IB1602Fault-Mon</v>
      </c>
      <c r="K79" s="104" t="s">
        <v>795</v>
      </c>
      <c r="L79" s="104" t="s">
        <v>795</v>
      </c>
      <c r="M79" s="108" t="s">
        <v>1128</v>
      </c>
      <c r="N79" s="115" t="s">
        <v>183</v>
      </c>
      <c r="O79" s="115" t="s">
        <v>33</v>
      </c>
      <c r="P79" s="50"/>
      <c r="Q79" s="50"/>
      <c r="R79" s="141" t="s">
        <v>920</v>
      </c>
      <c r="S79" s="108" t="str">
        <f t="shared" si="9"/>
        <v>RA_RASIA02_RF_IntlkComp_1_IB1602FaultMon</v>
      </c>
      <c r="T79" s="115" t="s">
        <v>665</v>
      </c>
      <c r="U79" s="142" t="s">
        <v>920</v>
      </c>
    </row>
    <row r="80" spans="1:21" s="52" customFormat="1" ht="14.45">
      <c r="A80" s="138">
        <v>79</v>
      </c>
      <c r="B80" s="139" t="s">
        <v>1129</v>
      </c>
      <c r="C80" s="113" t="s">
        <v>175</v>
      </c>
      <c r="D80" s="113" t="s">
        <v>761</v>
      </c>
      <c r="E80" s="113" t="s">
        <v>177</v>
      </c>
      <c r="F80" s="113" t="s">
        <v>922</v>
      </c>
      <c r="G80" s="113">
        <v>1</v>
      </c>
      <c r="H80" s="113" t="s">
        <v>934</v>
      </c>
      <c r="I80" s="113" t="s">
        <v>29</v>
      </c>
      <c r="J80" s="107" t="str">
        <f t="shared" si="8"/>
        <v>RA-RaSIA02:RF-IntlkComp-1:IY403Fault-Mon</v>
      </c>
      <c r="K80" s="104" t="s">
        <v>795</v>
      </c>
      <c r="L80" s="104" t="s">
        <v>795</v>
      </c>
      <c r="M80" s="108" t="s">
        <v>1130</v>
      </c>
      <c r="N80" s="115" t="s">
        <v>183</v>
      </c>
      <c r="O80" s="115" t="s">
        <v>33</v>
      </c>
      <c r="P80" s="50"/>
      <c r="Q80" s="50"/>
      <c r="R80" s="141" t="s">
        <v>920</v>
      </c>
      <c r="S80" s="108" t="str">
        <f t="shared" si="9"/>
        <v>RA_RASIA02_RF_IntlkComp_1_IY403FaultMon</v>
      </c>
      <c r="T80" s="115" t="s">
        <v>665</v>
      </c>
      <c r="U80" s="142" t="s">
        <v>920</v>
      </c>
    </row>
    <row r="81" spans="1:21" s="52" customFormat="1" ht="14.45">
      <c r="A81" s="138">
        <v>80</v>
      </c>
      <c r="B81" s="139" t="s">
        <v>1131</v>
      </c>
      <c r="C81" s="113" t="s">
        <v>175</v>
      </c>
      <c r="D81" s="113" t="s">
        <v>761</v>
      </c>
      <c r="E81" s="113" t="s">
        <v>177</v>
      </c>
      <c r="F81" s="113" t="s">
        <v>922</v>
      </c>
      <c r="G81" s="113">
        <v>1</v>
      </c>
      <c r="H81" s="113" t="s">
        <v>937</v>
      </c>
      <c r="I81" s="113" t="s">
        <v>29</v>
      </c>
      <c r="J81" s="107" t="str">
        <f t="shared" si="8"/>
        <v>RA-RaSIA02:RF-IntlkComp-1:IY404Fault-Mon</v>
      </c>
      <c r="K81" s="104" t="s">
        <v>795</v>
      </c>
      <c r="L81" s="104" t="s">
        <v>795</v>
      </c>
      <c r="M81" s="108" t="s">
        <v>1132</v>
      </c>
      <c r="N81" s="115" t="s">
        <v>183</v>
      </c>
      <c r="O81" s="115" t="s">
        <v>33</v>
      </c>
      <c r="P81" s="50"/>
      <c r="Q81" s="50"/>
      <c r="R81" s="141" t="s">
        <v>920</v>
      </c>
      <c r="S81" s="108" t="str">
        <f t="shared" si="9"/>
        <v>RA_RASIA02_RF_IntlkComp_1_IY404FaultMon</v>
      </c>
      <c r="T81" s="115" t="s">
        <v>665</v>
      </c>
      <c r="U81" s="142" t="s">
        <v>920</v>
      </c>
    </row>
    <row r="82" spans="1:21" s="52" customFormat="1" ht="14.45">
      <c r="A82" s="138">
        <v>81</v>
      </c>
      <c r="B82" s="139" t="s">
        <v>1133</v>
      </c>
      <c r="C82" s="113" t="s">
        <v>175</v>
      </c>
      <c r="D82" s="113" t="s">
        <v>761</v>
      </c>
      <c r="E82" s="113" t="s">
        <v>177</v>
      </c>
      <c r="F82" s="113" t="s">
        <v>922</v>
      </c>
      <c r="G82" s="113">
        <v>1</v>
      </c>
      <c r="H82" s="113" t="s">
        <v>940</v>
      </c>
      <c r="I82" s="113" t="s">
        <v>29</v>
      </c>
      <c r="J82" s="107" t="str">
        <f t="shared" si="8"/>
        <v>RA-RaSIA02:RF-IntlkComp-1:IY405Fault-Mon</v>
      </c>
      <c r="K82" s="104" t="s">
        <v>795</v>
      </c>
      <c r="L82" s="104" t="s">
        <v>795</v>
      </c>
      <c r="M82" s="108" t="s">
        <v>1134</v>
      </c>
      <c r="N82" s="115" t="s">
        <v>183</v>
      </c>
      <c r="O82" s="115" t="s">
        <v>33</v>
      </c>
      <c r="P82" s="50"/>
      <c r="Q82" s="50"/>
      <c r="R82" s="141" t="s">
        <v>920</v>
      </c>
      <c r="S82" s="108" t="str">
        <f t="shared" si="9"/>
        <v>RA_RASIA02_RF_IntlkComp_1_IY405FaultMon</v>
      </c>
      <c r="T82" s="115" t="s">
        <v>665</v>
      </c>
      <c r="U82" s="142" t="s">
        <v>920</v>
      </c>
    </row>
    <row r="83" spans="1:21" s="52" customFormat="1" ht="14.45">
      <c r="A83" s="138">
        <v>82</v>
      </c>
      <c r="B83" s="139" t="s">
        <v>1135</v>
      </c>
      <c r="C83" s="113" t="s">
        <v>175</v>
      </c>
      <c r="D83" s="113" t="s">
        <v>761</v>
      </c>
      <c r="E83" s="113" t="s">
        <v>177</v>
      </c>
      <c r="F83" s="113" t="s">
        <v>922</v>
      </c>
      <c r="G83" s="113">
        <v>1</v>
      </c>
      <c r="H83" s="113" t="s">
        <v>1136</v>
      </c>
      <c r="I83" s="113" t="s">
        <v>29</v>
      </c>
      <c r="J83" s="107" t="str">
        <f t="shared" si="8"/>
        <v>RA-RaSIA02:RF-IntlkComp-1:IY406Fault-Mon</v>
      </c>
      <c r="K83" s="104" t="s">
        <v>795</v>
      </c>
      <c r="L83" s="104" t="s">
        <v>795</v>
      </c>
      <c r="M83" s="108" t="s">
        <v>1137</v>
      </c>
      <c r="N83" s="115" t="s">
        <v>183</v>
      </c>
      <c r="O83" s="115" t="s">
        <v>33</v>
      </c>
      <c r="P83" s="50"/>
      <c r="Q83" s="50"/>
      <c r="R83" s="141" t="s">
        <v>920</v>
      </c>
      <c r="S83" s="108" t="str">
        <f t="shared" si="9"/>
        <v>RA_RASIA02_RF_IntlkComp_1_IY406FaultMon</v>
      </c>
      <c r="T83" s="115" t="s">
        <v>665</v>
      </c>
      <c r="U83" s="142" t="s">
        <v>920</v>
      </c>
    </row>
    <row r="84" spans="1:21" s="52" customFormat="1" ht="14.45">
      <c r="A84" s="138">
        <v>83</v>
      </c>
      <c r="B84" s="139" t="s">
        <v>1138</v>
      </c>
      <c r="C84" s="113" t="s">
        <v>175</v>
      </c>
      <c r="D84" s="113" t="s">
        <v>761</v>
      </c>
      <c r="E84" s="113" t="s">
        <v>177</v>
      </c>
      <c r="F84" s="113" t="s">
        <v>922</v>
      </c>
      <c r="G84" s="113">
        <v>1</v>
      </c>
      <c r="H84" s="113" t="s">
        <v>1139</v>
      </c>
      <c r="I84" s="113" t="s">
        <v>29</v>
      </c>
      <c r="J84" s="107" t="str">
        <f t="shared" si="8"/>
        <v>RA-RaSIA02:RF-IntlkComp-1:IY407Fault-Mon</v>
      </c>
      <c r="K84" s="104" t="s">
        <v>795</v>
      </c>
      <c r="L84" s="104" t="s">
        <v>795</v>
      </c>
      <c r="M84" s="108" t="s">
        <v>1140</v>
      </c>
      <c r="N84" s="115" t="s">
        <v>183</v>
      </c>
      <c r="O84" s="115" t="s">
        <v>33</v>
      </c>
      <c r="P84" s="50"/>
      <c r="Q84" s="50"/>
      <c r="R84" s="141" t="s">
        <v>920</v>
      </c>
      <c r="S84" s="108" t="str">
        <f t="shared" si="9"/>
        <v>RA_RASIA02_RF_IntlkComp_1_IY407FaultMon</v>
      </c>
      <c r="T84" s="115" t="s">
        <v>665</v>
      </c>
      <c r="U84" s="142" t="s">
        <v>920</v>
      </c>
    </row>
    <row r="85" spans="1:21" s="52" customFormat="1" ht="14.45">
      <c r="A85" s="138">
        <v>84</v>
      </c>
      <c r="B85" s="139" t="s">
        <v>1141</v>
      </c>
      <c r="C85" s="113" t="s">
        <v>175</v>
      </c>
      <c r="D85" s="113" t="s">
        <v>761</v>
      </c>
      <c r="E85" s="113" t="s">
        <v>177</v>
      </c>
      <c r="F85" s="113" t="s">
        <v>922</v>
      </c>
      <c r="G85" s="113">
        <v>1</v>
      </c>
      <c r="H85" s="113" t="s">
        <v>1142</v>
      </c>
      <c r="I85" s="113" t="s">
        <v>29</v>
      </c>
      <c r="J85" s="107" t="str">
        <f t="shared" si="8"/>
        <v>RA-RaSIA02:RF-IntlkComp-1:OB1608Fault-Mon</v>
      </c>
      <c r="K85" s="104" t="s">
        <v>795</v>
      </c>
      <c r="L85" s="104" t="s">
        <v>795</v>
      </c>
      <c r="M85" s="108" t="s">
        <v>1143</v>
      </c>
      <c r="N85" s="115" t="s">
        <v>183</v>
      </c>
      <c r="O85" s="115" t="s">
        <v>33</v>
      </c>
      <c r="P85" s="50"/>
      <c r="Q85" s="50"/>
      <c r="R85" s="141" t="s">
        <v>920</v>
      </c>
      <c r="S85" s="108" t="str">
        <f t="shared" si="9"/>
        <v>RA_RASIA02_RF_IntlkComp_1_OB1608FaultMon</v>
      </c>
      <c r="T85" s="115" t="s">
        <v>665</v>
      </c>
      <c r="U85" s="142" t="s">
        <v>920</v>
      </c>
    </row>
    <row r="86" spans="1:21" s="52" customFormat="1" ht="14.45">
      <c r="A86" s="138">
        <v>85</v>
      </c>
      <c r="B86" s="139" t="s">
        <v>1144</v>
      </c>
      <c r="C86" s="113" t="s">
        <v>175</v>
      </c>
      <c r="D86" s="113" t="s">
        <v>761</v>
      </c>
      <c r="E86" s="113" t="s">
        <v>177</v>
      </c>
      <c r="F86" s="113" t="s">
        <v>922</v>
      </c>
      <c r="G86" s="113">
        <v>1</v>
      </c>
      <c r="H86" s="113" t="s">
        <v>946</v>
      </c>
      <c r="I86" s="113" t="s">
        <v>29</v>
      </c>
      <c r="J86" s="107" t="str">
        <f t="shared" si="8"/>
        <v>RA-RaSIA02:RF-IntlkComp-1:InDig00-Mon</v>
      </c>
      <c r="K86" s="104" t="s">
        <v>795</v>
      </c>
      <c r="L86" s="104" t="s">
        <v>795</v>
      </c>
      <c r="M86" s="108" t="s">
        <v>1145</v>
      </c>
      <c r="N86" s="115" t="s">
        <v>183</v>
      </c>
      <c r="O86" s="115" t="s">
        <v>33</v>
      </c>
      <c r="P86" s="50"/>
      <c r="Q86" s="50"/>
      <c r="R86" s="141" t="s">
        <v>920</v>
      </c>
      <c r="S86" s="108" t="str">
        <f t="shared" si="9"/>
        <v>RA_RASIA02_RF_IntlkComp_1_InDig00Mon</v>
      </c>
      <c r="T86" s="115" t="s">
        <v>665</v>
      </c>
      <c r="U86" s="142" t="s">
        <v>920</v>
      </c>
    </row>
    <row r="87" spans="1:21" s="45" customFormat="1" ht="14.45">
      <c r="A87" s="133">
        <v>86</v>
      </c>
      <c r="B87" s="134" t="s">
        <v>1146</v>
      </c>
      <c r="C87" s="121" t="s">
        <v>175</v>
      </c>
      <c r="D87" s="121" t="s">
        <v>761</v>
      </c>
      <c r="E87" s="121" t="s">
        <v>177</v>
      </c>
      <c r="F87" s="121" t="s">
        <v>922</v>
      </c>
      <c r="G87" s="121">
        <v>1</v>
      </c>
      <c r="H87" s="121" t="s">
        <v>949</v>
      </c>
      <c r="I87" s="121" t="s">
        <v>29</v>
      </c>
      <c r="J87" s="64" t="str">
        <f t="shared" si="8"/>
        <v>RA-RaSIA02:RF-IntlkComp-1:InDig01-Mon</v>
      </c>
      <c r="K87" s="122" t="s">
        <v>795</v>
      </c>
      <c r="L87" s="122" t="s">
        <v>795</v>
      </c>
      <c r="M87" s="65" t="s">
        <v>1147</v>
      </c>
      <c r="N87" s="123" t="s">
        <v>183</v>
      </c>
      <c r="O87" s="123" t="s">
        <v>33</v>
      </c>
      <c r="P87" s="50"/>
      <c r="Q87" s="50"/>
      <c r="R87" s="136" t="s">
        <v>920</v>
      </c>
      <c r="S87" s="65" t="str">
        <f t="shared" si="9"/>
        <v>RA_RASIA02_RF_IntlkComp_1_InDig01Mon</v>
      </c>
      <c r="T87" s="123" t="s">
        <v>665</v>
      </c>
      <c r="U87" s="137" t="s">
        <v>920</v>
      </c>
    </row>
    <row r="88" spans="1:21" s="45" customFormat="1" ht="14.45">
      <c r="A88" s="133">
        <v>87</v>
      </c>
      <c r="B88" s="134" t="s">
        <v>1148</v>
      </c>
      <c r="C88" s="121" t="s">
        <v>175</v>
      </c>
      <c r="D88" s="121" t="s">
        <v>761</v>
      </c>
      <c r="E88" s="121" t="s">
        <v>177</v>
      </c>
      <c r="F88" s="121" t="s">
        <v>922</v>
      </c>
      <c r="G88" s="121">
        <v>1</v>
      </c>
      <c r="H88" s="121" t="s">
        <v>952</v>
      </c>
      <c r="I88" s="121" t="s">
        <v>29</v>
      </c>
      <c r="J88" s="64" t="str">
        <f t="shared" si="8"/>
        <v>RA-RaSIA02:RF-IntlkComp-1:InDig02-Mon</v>
      </c>
      <c r="K88" s="122" t="s">
        <v>795</v>
      </c>
      <c r="L88" s="122" t="s">
        <v>795</v>
      </c>
      <c r="M88" s="65" t="s">
        <v>1149</v>
      </c>
      <c r="N88" s="123" t="s">
        <v>183</v>
      </c>
      <c r="O88" s="123" t="s">
        <v>33</v>
      </c>
      <c r="P88" s="50"/>
      <c r="Q88" s="50"/>
      <c r="R88" s="136" t="s">
        <v>920</v>
      </c>
      <c r="S88" s="65" t="str">
        <f t="shared" si="9"/>
        <v>RA_RASIA02_RF_IntlkComp_1_InDig02Mon</v>
      </c>
      <c r="T88" s="123" t="s">
        <v>665</v>
      </c>
      <c r="U88" s="137" t="s">
        <v>920</v>
      </c>
    </row>
    <row r="89" spans="1:21" s="45" customFormat="1" ht="14.45">
      <c r="A89" s="133">
        <v>88</v>
      </c>
      <c r="B89" s="134" t="s">
        <v>1150</v>
      </c>
      <c r="C89" s="121" t="s">
        <v>175</v>
      </c>
      <c r="D89" s="121" t="s">
        <v>761</v>
      </c>
      <c r="E89" s="121" t="s">
        <v>177</v>
      </c>
      <c r="F89" s="121" t="s">
        <v>922</v>
      </c>
      <c r="G89" s="121">
        <v>1</v>
      </c>
      <c r="H89" s="121" t="s">
        <v>955</v>
      </c>
      <c r="I89" s="121" t="s">
        <v>29</v>
      </c>
      <c r="J89" s="64" t="str">
        <f t="shared" si="8"/>
        <v>RA-RaSIA02:RF-IntlkComp-1:InDig03-Mon</v>
      </c>
      <c r="K89" s="122" t="s">
        <v>795</v>
      </c>
      <c r="L89" s="122" t="s">
        <v>795</v>
      </c>
      <c r="M89" s="65" t="s">
        <v>1151</v>
      </c>
      <c r="N89" s="123" t="s">
        <v>183</v>
      </c>
      <c r="O89" s="123" t="s">
        <v>33</v>
      </c>
      <c r="P89" s="50"/>
      <c r="Q89" s="50"/>
      <c r="R89" s="136" t="s">
        <v>920</v>
      </c>
      <c r="S89" s="65" t="str">
        <f t="shared" si="9"/>
        <v>RA_RASIA02_RF_IntlkComp_1_InDig03Mon</v>
      </c>
      <c r="T89" s="123" t="s">
        <v>665</v>
      </c>
      <c r="U89" s="137" t="s">
        <v>920</v>
      </c>
    </row>
    <row r="90" spans="1:21" s="45" customFormat="1" ht="14.45">
      <c r="A90" s="133">
        <v>89</v>
      </c>
      <c r="B90" s="134" t="s">
        <v>1152</v>
      </c>
      <c r="C90" s="121" t="s">
        <v>175</v>
      </c>
      <c r="D90" s="121" t="s">
        <v>761</v>
      </c>
      <c r="E90" s="121" t="s">
        <v>177</v>
      </c>
      <c r="F90" s="121" t="s">
        <v>922</v>
      </c>
      <c r="G90" s="121">
        <v>1</v>
      </c>
      <c r="H90" s="121" t="s">
        <v>958</v>
      </c>
      <c r="I90" s="121" t="s">
        <v>29</v>
      </c>
      <c r="J90" s="64" t="str">
        <f t="shared" si="8"/>
        <v>RA-RaSIA02:RF-IntlkComp-1:InDig04-Mon</v>
      </c>
      <c r="K90" s="122" t="s">
        <v>795</v>
      </c>
      <c r="L90" s="122" t="s">
        <v>795</v>
      </c>
      <c r="M90" s="65" t="s">
        <v>1153</v>
      </c>
      <c r="N90" s="123" t="s">
        <v>183</v>
      </c>
      <c r="O90" s="123" t="s">
        <v>33</v>
      </c>
      <c r="P90" s="50"/>
      <c r="Q90" s="50"/>
      <c r="R90" s="136" t="s">
        <v>920</v>
      </c>
      <c r="S90" s="65" t="str">
        <f t="shared" si="9"/>
        <v>RA_RASIA02_RF_IntlkComp_1_InDig04Mon</v>
      </c>
      <c r="T90" s="123" t="s">
        <v>665</v>
      </c>
      <c r="U90" s="137" t="s">
        <v>920</v>
      </c>
    </row>
    <row r="91" spans="1:21" s="45" customFormat="1" ht="14.45">
      <c r="A91" s="133">
        <v>90</v>
      </c>
      <c r="B91" s="134" t="s">
        <v>1154</v>
      </c>
      <c r="C91" s="121" t="s">
        <v>175</v>
      </c>
      <c r="D91" s="121" t="s">
        <v>761</v>
      </c>
      <c r="E91" s="121" t="s">
        <v>177</v>
      </c>
      <c r="F91" s="121" t="s">
        <v>922</v>
      </c>
      <c r="G91" s="121">
        <v>1</v>
      </c>
      <c r="H91" s="121" t="s">
        <v>961</v>
      </c>
      <c r="I91" s="121" t="s">
        <v>29</v>
      </c>
      <c r="J91" s="64" t="str">
        <f t="shared" si="8"/>
        <v>RA-RaSIA02:RF-IntlkComp-1:InDig05-Mon</v>
      </c>
      <c r="K91" s="122" t="s">
        <v>795</v>
      </c>
      <c r="L91" s="122" t="s">
        <v>795</v>
      </c>
      <c r="M91" s="65" t="s">
        <v>1155</v>
      </c>
      <c r="N91" s="123" t="s">
        <v>183</v>
      </c>
      <c r="O91" s="123" t="s">
        <v>33</v>
      </c>
      <c r="P91" s="50"/>
      <c r="Q91" s="50"/>
      <c r="R91" s="136" t="s">
        <v>920</v>
      </c>
      <c r="S91" s="65" t="str">
        <f t="shared" si="9"/>
        <v>RA_RASIA02_RF_IntlkComp_1_InDig05Mon</v>
      </c>
      <c r="T91" s="123" t="s">
        <v>665</v>
      </c>
      <c r="U91" s="137" t="s">
        <v>920</v>
      </c>
    </row>
    <row r="92" spans="1:21" s="45" customFormat="1" ht="14.45">
      <c r="A92" s="133">
        <v>91</v>
      </c>
      <c r="B92" s="134" t="s">
        <v>1156</v>
      </c>
      <c r="C92" s="121" t="s">
        <v>175</v>
      </c>
      <c r="D92" s="121" t="s">
        <v>761</v>
      </c>
      <c r="E92" s="121" t="s">
        <v>177</v>
      </c>
      <c r="F92" s="121" t="s">
        <v>922</v>
      </c>
      <c r="G92" s="121">
        <v>1</v>
      </c>
      <c r="H92" s="121" t="s">
        <v>964</v>
      </c>
      <c r="I92" s="121" t="s">
        <v>29</v>
      </c>
      <c r="J92" s="64" t="str">
        <f t="shared" si="8"/>
        <v>RA-RaSIA02:RF-IntlkComp-1:InDig06-Mon</v>
      </c>
      <c r="K92" s="122" t="s">
        <v>795</v>
      </c>
      <c r="L92" s="122" t="s">
        <v>795</v>
      </c>
      <c r="M92" s="65" t="s">
        <v>1157</v>
      </c>
      <c r="N92" s="123" t="s">
        <v>183</v>
      </c>
      <c r="O92" s="123" t="s">
        <v>33</v>
      </c>
      <c r="P92" s="50"/>
      <c r="Q92" s="50"/>
      <c r="R92" s="136" t="s">
        <v>920</v>
      </c>
      <c r="S92" s="65" t="str">
        <f t="shared" si="9"/>
        <v>RA_RASIA02_RF_IntlkComp_1_InDig06Mon</v>
      </c>
      <c r="T92" s="123" t="s">
        <v>665</v>
      </c>
      <c r="U92" s="137" t="s">
        <v>920</v>
      </c>
    </row>
    <row r="93" spans="1:21" s="45" customFormat="1" ht="14.45">
      <c r="A93" s="133">
        <v>92</v>
      </c>
      <c r="B93" s="134" t="s">
        <v>1158</v>
      </c>
      <c r="C93" s="121" t="s">
        <v>175</v>
      </c>
      <c r="D93" s="121" t="s">
        <v>761</v>
      </c>
      <c r="E93" s="121" t="s">
        <v>177</v>
      </c>
      <c r="F93" s="121" t="s">
        <v>922</v>
      </c>
      <c r="G93" s="121">
        <v>1</v>
      </c>
      <c r="H93" s="121" t="s">
        <v>967</v>
      </c>
      <c r="I93" s="121" t="s">
        <v>29</v>
      </c>
      <c r="J93" s="64" t="str">
        <f t="shared" si="8"/>
        <v>RA-RaSIA02:RF-IntlkComp-1:InDig07-Mon</v>
      </c>
      <c r="K93" s="122" t="s">
        <v>795</v>
      </c>
      <c r="L93" s="122" t="s">
        <v>795</v>
      </c>
      <c r="M93" s="65" t="s">
        <v>1159</v>
      </c>
      <c r="N93" s="123" t="s">
        <v>183</v>
      </c>
      <c r="O93" s="123" t="s">
        <v>33</v>
      </c>
      <c r="P93" s="50"/>
      <c r="Q93" s="50"/>
      <c r="R93" s="136" t="s">
        <v>920</v>
      </c>
      <c r="S93" s="65" t="str">
        <f t="shared" si="9"/>
        <v>RA_RASIA02_RF_IntlkComp_1_InDig07Mon</v>
      </c>
      <c r="T93" s="123" t="s">
        <v>665</v>
      </c>
      <c r="U93" s="137" t="s">
        <v>920</v>
      </c>
    </row>
    <row r="94" spans="1:21" s="45" customFormat="1" ht="14.45">
      <c r="A94" s="133">
        <v>93</v>
      </c>
      <c r="B94" s="134" t="s">
        <v>1160</v>
      </c>
      <c r="C94" s="121" t="s">
        <v>175</v>
      </c>
      <c r="D94" s="121" t="s">
        <v>761</v>
      </c>
      <c r="E94" s="121" t="s">
        <v>177</v>
      </c>
      <c r="F94" s="121" t="s">
        <v>922</v>
      </c>
      <c r="G94" s="121">
        <v>1</v>
      </c>
      <c r="H94" s="121" t="s">
        <v>970</v>
      </c>
      <c r="I94" s="121" t="s">
        <v>29</v>
      </c>
      <c r="J94" s="64" t="str">
        <f t="shared" si="8"/>
        <v>RA-RaSIA02:RF-IntlkComp-1:InDig08-Mon</v>
      </c>
      <c r="K94" s="122" t="s">
        <v>795</v>
      </c>
      <c r="L94" s="122" t="s">
        <v>795</v>
      </c>
      <c r="M94" s="65" t="s">
        <v>1161</v>
      </c>
      <c r="N94" s="123" t="s">
        <v>183</v>
      </c>
      <c r="O94" s="123" t="s">
        <v>33</v>
      </c>
      <c r="P94" s="50"/>
      <c r="Q94" s="50"/>
      <c r="R94" s="136" t="s">
        <v>920</v>
      </c>
      <c r="S94" s="65" t="str">
        <f t="shared" si="9"/>
        <v>RA_RASIA02_RF_IntlkComp_1_InDig08Mon</v>
      </c>
      <c r="T94" s="123" t="s">
        <v>665</v>
      </c>
      <c r="U94" s="137" t="s">
        <v>920</v>
      </c>
    </row>
    <row r="95" spans="1:21" s="45" customFormat="1" ht="14.45">
      <c r="A95" s="133">
        <v>94</v>
      </c>
      <c r="B95" s="134" t="s">
        <v>1162</v>
      </c>
      <c r="C95" s="121" t="s">
        <v>175</v>
      </c>
      <c r="D95" s="121" t="s">
        <v>761</v>
      </c>
      <c r="E95" s="121" t="s">
        <v>177</v>
      </c>
      <c r="F95" s="121" t="s">
        <v>922</v>
      </c>
      <c r="G95" s="121">
        <v>1</v>
      </c>
      <c r="H95" s="121" t="s">
        <v>973</v>
      </c>
      <c r="I95" s="121" t="s">
        <v>29</v>
      </c>
      <c r="J95" s="64" t="str">
        <f t="shared" si="8"/>
        <v>RA-RaSIA02:RF-IntlkComp-1:InDig09-Mon</v>
      </c>
      <c r="K95" s="122" t="s">
        <v>795</v>
      </c>
      <c r="L95" s="122" t="s">
        <v>795</v>
      </c>
      <c r="M95" s="65" t="s">
        <v>1163</v>
      </c>
      <c r="N95" s="123" t="s">
        <v>183</v>
      </c>
      <c r="O95" s="123" t="s">
        <v>33</v>
      </c>
      <c r="P95" s="50"/>
      <c r="Q95" s="50"/>
      <c r="R95" s="136" t="s">
        <v>920</v>
      </c>
      <c r="S95" s="65" t="str">
        <f t="shared" si="9"/>
        <v>RA_RASIA02_RF_IntlkComp_1_InDig09Mon</v>
      </c>
      <c r="T95" s="123" t="s">
        <v>665</v>
      </c>
      <c r="U95" s="137" t="s">
        <v>920</v>
      </c>
    </row>
    <row r="96" spans="1:21" s="45" customFormat="1" ht="14.45">
      <c r="A96" s="133">
        <v>95</v>
      </c>
      <c r="B96" s="134" t="s">
        <v>1164</v>
      </c>
      <c r="C96" s="121" t="s">
        <v>175</v>
      </c>
      <c r="D96" s="121" t="s">
        <v>761</v>
      </c>
      <c r="E96" s="121" t="s">
        <v>177</v>
      </c>
      <c r="F96" s="121" t="s">
        <v>922</v>
      </c>
      <c r="G96" s="121">
        <v>1</v>
      </c>
      <c r="H96" s="121" t="s">
        <v>976</v>
      </c>
      <c r="I96" s="121" t="s">
        <v>29</v>
      </c>
      <c r="J96" s="64" t="str">
        <f t="shared" si="8"/>
        <v>RA-RaSIA02:RF-IntlkComp-1:InDig10-Mon</v>
      </c>
      <c r="K96" s="122" t="s">
        <v>795</v>
      </c>
      <c r="L96" s="122" t="s">
        <v>795</v>
      </c>
      <c r="M96" s="65" t="s">
        <v>1165</v>
      </c>
      <c r="N96" s="123" t="s">
        <v>183</v>
      </c>
      <c r="O96" s="123" t="s">
        <v>33</v>
      </c>
      <c r="P96" s="50"/>
      <c r="Q96" s="50"/>
      <c r="R96" s="136" t="s">
        <v>920</v>
      </c>
      <c r="S96" s="65" t="str">
        <f t="shared" si="9"/>
        <v>RA_RASIA02_RF_IntlkComp_1_InDig10Mon</v>
      </c>
      <c r="T96" s="123" t="s">
        <v>665</v>
      </c>
      <c r="U96" s="137" t="s">
        <v>920</v>
      </c>
    </row>
    <row r="97" spans="1:21" s="45" customFormat="1" ht="14.45">
      <c r="A97" s="133">
        <v>96</v>
      </c>
      <c r="B97" s="134" t="s">
        <v>1166</v>
      </c>
      <c r="C97" s="121" t="s">
        <v>175</v>
      </c>
      <c r="D97" s="121" t="s">
        <v>761</v>
      </c>
      <c r="E97" s="121" t="s">
        <v>177</v>
      </c>
      <c r="F97" s="121" t="s">
        <v>922</v>
      </c>
      <c r="G97" s="121">
        <v>1</v>
      </c>
      <c r="H97" s="121" t="s">
        <v>979</v>
      </c>
      <c r="I97" s="121" t="s">
        <v>29</v>
      </c>
      <c r="J97" s="64" t="str">
        <f t="shared" si="8"/>
        <v>RA-RaSIA02:RF-IntlkComp-1:InDig11-Mon</v>
      </c>
      <c r="K97" s="122" t="s">
        <v>795</v>
      </c>
      <c r="L97" s="122" t="s">
        <v>795</v>
      </c>
      <c r="M97" s="65" t="s">
        <v>1167</v>
      </c>
      <c r="N97" s="123" t="s">
        <v>183</v>
      </c>
      <c r="O97" s="123" t="s">
        <v>33</v>
      </c>
      <c r="P97" s="50"/>
      <c r="Q97" s="50"/>
      <c r="R97" s="136" t="s">
        <v>920</v>
      </c>
      <c r="S97" s="65" t="str">
        <f t="shared" si="9"/>
        <v>RA_RASIA02_RF_IntlkComp_1_InDig11Mon</v>
      </c>
      <c r="T97" s="123" t="s">
        <v>665</v>
      </c>
      <c r="U97" s="137" t="s">
        <v>920</v>
      </c>
    </row>
    <row r="98" spans="1:21" s="45" customFormat="1" ht="14.45">
      <c r="A98" s="133">
        <v>97</v>
      </c>
      <c r="B98" s="134" t="s">
        <v>1168</v>
      </c>
      <c r="C98" s="121" t="s">
        <v>175</v>
      </c>
      <c r="D98" s="121" t="s">
        <v>761</v>
      </c>
      <c r="E98" s="121" t="s">
        <v>177</v>
      </c>
      <c r="F98" s="121" t="s">
        <v>922</v>
      </c>
      <c r="G98" s="121">
        <v>1</v>
      </c>
      <c r="H98" s="121" t="s">
        <v>982</v>
      </c>
      <c r="I98" s="121" t="s">
        <v>29</v>
      </c>
      <c r="J98" s="64" t="str">
        <f t="shared" si="8"/>
        <v>RA-RaSIA02:RF-IntlkComp-1:InDig12-Mon</v>
      </c>
      <c r="K98" s="122" t="s">
        <v>795</v>
      </c>
      <c r="L98" s="122" t="s">
        <v>795</v>
      </c>
      <c r="M98" s="65" t="s">
        <v>1169</v>
      </c>
      <c r="N98" s="123" t="s">
        <v>183</v>
      </c>
      <c r="O98" s="123" t="s">
        <v>33</v>
      </c>
      <c r="P98" s="50"/>
      <c r="Q98" s="50"/>
      <c r="R98" s="136" t="s">
        <v>920</v>
      </c>
      <c r="S98" s="65" t="str">
        <f t="shared" si="9"/>
        <v>RA_RASIA02_RF_IntlkComp_1_InDig12Mon</v>
      </c>
      <c r="T98" s="123" t="s">
        <v>665</v>
      </c>
      <c r="U98" s="137" t="s">
        <v>920</v>
      </c>
    </row>
    <row r="99" spans="1:21" s="45" customFormat="1" ht="14.45">
      <c r="A99" s="133">
        <v>98</v>
      </c>
      <c r="B99" s="134" t="s">
        <v>1170</v>
      </c>
      <c r="C99" s="121" t="s">
        <v>175</v>
      </c>
      <c r="D99" s="121" t="s">
        <v>761</v>
      </c>
      <c r="E99" s="121" t="s">
        <v>177</v>
      </c>
      <c r="F99" s="121" t="s">
        <v>922</v>
      </c>
      <c r="G99" s="121">
        <v>1</v>
      </c>
      <c r="H99" s="121" t="s">
        <v>985</v>
      </c>
      <c r="I99" s="121" t="s">
        <v>29</v>
      </c>
      <c r="J99" s="64" t="str">
        <f t="shared" si="8"/>
        <v>RA-RaSIA02:RF-IntlkComp-1:InDig13-Mon</v>
      </c>
      <c r="K99" s="122" t="s">
        <v>795</v>
      </c>
      <c r="L99" s="122" t="s">
        <v>795</v>
      </c>
      <c r="M99" s="65" t="s">
        <v>1171</v>
      </c>
      <c r="N99" s="123" t="s">
        <v>183</v>
      </c>
      <c r="O99" s="123" t="s">
        <v>33</v>
      </c>
      <c r="P99" s="50"/>
      <c r="Q99" s="50"/>
      <c r="R99" s="136" t="s">
        <v>920</v>
      </c>
      <c r="S99" s="65" t="str">
        <f t="shared" si="9"/>
        <v>RA_RASIA02_RF_IntlkComp_1_InDig13Mon</v>
      </c>
      <c r="T99" s="123" t="s">
        <v>665</v>
      </c>
      <c r="U99" s="137" t="s">
        <v>920</v>
      </c>
    </row>
    <row r="100" spans="1:21" s="45" customFormat="1" ht="14.45">
      <c r="A100" s="133">
        <v>99</v>
      </c>
      <c r="B100" s="134" t="s">
        <v>1172</v>
      </c>
      <c r="C100" s="121" t="s">
        <v>175</v>
      </c>
      <c r="D100" s="121" t="s">
        <v>761</v>
      </c>
      <c r="E100" s="121" t="s">
        <v>177</v>
      </c>
      <c r="F100" s="121" t="s">
        <v>922</v>
      </c>
      <c r="G100" s="121">
        <v>1</v>
      </c>
      <c r="H100" s="121" t="s">
        <v>988</v>
      </c>
      <c r="I100" s="121" t="s">
        <v>29</v>
      </c>
      <c r="J100" s="64" t="str">
        <f t="shared" si="8"/>
        <v>RA-RaSIA02:RF-IntlkComp-1:InDig14-Mon</v>
      </c>
      <c r="K100" s="122" t="s">
        <v>795</v>
      </c>
      <c r="L100" s="122" t="s">
        <v>795</v>
      </c>
      <c r="M100" s="65" t="s">
        <v>1173</v>
      </c>
      <c r="N100" s="123" t="s">
        <v>183</v>
      </c>
      <c r="O100" s="123" t="s">
        <v>33</v>
      </c>
      <c r="P100" s="50"/>
      <c r="Q100" s="50"/>
      <c r="R100" s="136" t="s">
        <v>920</v>
      </c>
      <c r="S100" s="65" t="str">
        <f t="shared" si="9"/>
        <v>RA_RASIA02_RF_IntlkComp_1_InDig14Mon</v>
      </c>
      <c r="T100" s="123" t="s">
        <v>665</v>
      </c>
      <c r="U100" s="137" t="s">
        <v>920</v>
      </c>
    </row>
    <row r="101" spans="1:21" s="45" customFormat="1" ht="14.45">
      <c r="A101" s="133">
        <v>100</v>
      </c>
      <c r="B101" s="134" t="s">
        <v>1174</v>
      </c>
      <c r="C101" s="121" t="s">
        <v>175</v>
      </c>
      <c r="D101" s="121" t="s">
        <v>761</v>
      </c>
      <c r="E101" s="121" t="s">
        <v>177</v>
      </c>
      <c r="F101" s="121" t="s">
        <v>922</v>
      </c>
      <c r="G101" s="121">
        <v>1</v>
      </c>
      <c r="H101" s="121" t="s">
        <v>991</v>
      </c>
      <c r="I101" s="121" t="s">
        <v>29</v>
      </c>
      <c r="J101" s="64" t="str">
        <f t="shared" si="8"/>
        <v>RA-RaSIA02:RF-IntlkComp-1:InDig15-Mon</v>
      </c>
      <c r="K101" s="122" t="s">
        <v>795</v>
      </c>
      <c r="L101" s="122" t="s">
        <v>795</v>
      </c>
      <c r="M101" s="65" t="s">
        <v>1175</v>
      </c>
      <c r="N101" s="123" t="s">
        <v>183</v>
      </c>
      <c r="O101" s="123" t="s">
        <v>33</v>
      </c>
      <c r="P101" s="50"/>
      <c r="Q101" s="50"/>
      <c r="R101" s="136" t="s">
        <v>920</v>
      </c>
      <c r="S101" s="65" t="str">
        <f t="shared" si="9"/>
        <v>RA_RASIA02_RF_IntlkComp_1_InDig15Mon</v>
      </c>
      <c r="T101" s="123" t="s">
        <v>665</v>
      </c>
      <c r="U101" s="137" t="s">
        <v>920</v>
      </c>
    </row>
    <row r="102" spans="1:21" s="45" customFormat="1" ht="14.45">
      <c r="A102" s="133">
        <v>101</v>
      </c>
      <c r="B102" s="134" t="s">
        <v>1176</v>
      </c>
      <c r="C102" s="121" t="s">
        <v>175</v>
      </c>
      <c r="D102" s="121" t="s">
        <v>761</v>
      </c>
      <c r="E102" s="121" t="s">
        <v>177</v>
      </c>
      <c r="F102" s="121" t="s">
        <v>922</v>
      </c>
      <c r="G102" s="121">
        <v>1</v>
      </c>
      <c r="H102" s="121" t="s">
        <v>994</v>
      </c>
      <c r="I102" s="121" t="s">
        <v>29</v>
      </c>
      <c r="J102" s="64" t="str">
        <f t="shared" si="8"/>
        <v>RA-RaSIA02:RF-IntlkComp-1:InDig16-Mon</v>
      </c>
      <c r="K102" s="122" t="s">
        <v>795</v>
      </c>
      <c r="L102" s="122" t="s">
        <v>795</v>
      </c>
      <c r="M102" s="65" t="s">
        <v>1177</v>
      </c>
      <c r="N102" s="123" t="s">
        <v>183</v>
      </c>
      <c r="O102" s="123" t="s">
        <v>33</v>
      </c>
      <c r="P102" s="50"/>
      <c r="Q102" s="50"/>
      <c r="R102" s="136" t="s">
        <v>920</v>
      </c>
      <c r="S102" s="65" t="str">
        <f t="shared" si="9"/>
        <v>RA_RASIA02_RF_IntlkComp_1_InDig16Mon</v>
      </c>
      <c r="T102" s="123" t="s">
        <v>665</v>
      </c>
      <c r="U102" s="137" t="s">
        <v>920</v>
      </c>
    </row>
    <row r="103" spans="1:21" s="45" customFormat="1" ht="14.45">
      <c r="A103" s="133">
        <v>102</v>
      </c>
      <c r="B103" s="134" t="s">
        <v>1178</v>
      </c>
      <c r="C103" s="121" t="s">
        <v>175</v>
      </c>
      <c r="D103" s="121" t="s">
        <v>761</v>
      </c>
      <c r="E103" s="121" t="s">
        <v>177</v>
      </c>
      <c r="F103" s="121" t="s">
        <v>922</v>
      </c>
      <c r="G103" s="121">
        <v>1</v>
      </c>
      <c r="H103" s="121" t="s">
        <v>997</v>
      </c>
      <c r="I103" s="121" t="s">
        <v>29</v>
      </c>
      <c r="J103" s="64" t="str">
        <f t="shared" si="8"/>
        <v>RA-RaSIA02:RF-IntlkComp-1:InDig17-Mon</v>
      </c>
      <c r="K103" s="122" t="s">
        <v>795</v>
      </c>
      <c r="L103" s="122" t="s">
        <v>795</v>
      </c>
      <c r="M103" s="65" t="s">
        <v>1179</v>
      </c>
      <c r="N103" s="123" t="s">
        <v>183</v>
      </c>
      <c r="O103" s="123" t="s">
        <v>33</v>
      </c>
      <c r="P103" s="50"/>
      <c r="Q103" s="50"/>
      <c r="R103" s="136" t="s">
        <v>920</v>
      </c>
      <c r="S103" s="65" t="str">
        <f t="shared" si="9"/>
        <v>RA_RASIA02_RF_IntlkComp_1_InDig17Mon</v>
      </c>
      <c r="T103" s="123" t="s">
        <v>665</v>
      </c>
      <c r="U103" s="137" t="s">
        <v>920</v>
      </c>
    </row>
    <row r="104" spans="1:21" s="45" customFormat="1" ht="14.45">
      <c r="A104" s="133">
        <v>103</v>
      </c>
      <c r="B104" s="134" t="s">
        <v>1180</v>
      </c>
      <c r="C104" s="121" t="s">
        <v>175</v>
      </c>
      <c r="D104" s="121" t="s">
        <v>761</v>
      </c>
      <c r="E104" s="121" t="s">
        <v>177</v>
      </c>
      <c r="F104" s="121" t="s">
        <v>922</v>
      </c>
      <c r="G104" s="121">
        <v>1</v>
      </c>
      <c r="H104" s="121" t="s">
        <v>1000</v>
      </c>
      <c r="I104" s="121" t="s">
        <v>29</v>
      </c>
      <c r="J104" s="64" t="str">
        <f t="shared" si="8"/>
        <v>RA-RaSIA02:RF-IntlkComp-1:InDig18-Mon</v>
      </c>
      <c r="K104" s="122" t="s">
        <v>795</v>
      </c>
      <c r="L104" s="122" t="s">
        <v>795</v>
      </c>
      <c r="M104" s="65" t="s">
        <v>1181</v>
      </c>
      <c r="N104" s="123" t="s">
        <v>183</v>
      </c>
      <c r="O104" s="123" t="s">
        <v>33</v>
      </c>
      <c r="P104" s="50"/>
      <c r="Q104" s="50"/>
      <c r="R104" s="136" t="s">
        <v>920</v>
      </c>
      <c r="S104" s="65" t="str">
        <f t="shared" si="9"/>
        <v>RA_RASIA02_RF_IntlkComp_1_InDig18Mon</v>
      </c>
      <c r="T104" s="123" t="s">
        <v>665</v>
      </c>
      <c r="U104" s="137" t="s">
        <v>920</v>
      </c>
    </row>
    <row r="105" spans="1:21" s="45" customFormat="1" ht="14.45">
      <c r="A105" s="133">
        <v>104</v>
      </c>
      <c r="B105" s="134" t="s">
        <v>1182</v>
      </c>
      <c r="C105" s="121" t="s">
        <v>175</v>
      </c>
      <c r="D105" s="121" t="s">
        <v>761</v>
      </c>
      <c r="E105" s="121" t="s">
        <v>177</v>
      </c>
      <c r="F105" s="121" t="s">
        <v>922</v>
      </c>
      <c r="G105" s="121">
        <v>1</v>
      </c>
      <c r="H105" s="121" t="s">
        <v>1003</v>
      </c>
      <c r="I105" s="121" t="s">
        <v>29</v>
      </c>
      <c r="J105" s="64" t="str">
        <f t="shared" si="8"/>
        <v>RA-RaSIA02:RF-IntlkComp-1:InDig19-Mon</v>
      </c>
      <c r="K105" s="122" t="s">
        <v>795</v>
      </c>
      <c r="L105" s="122" t="s">
        <v>795</v>
      </c>
      <c r="M105" s="65" t="s">
        <v>1183</v>
      </c>
      <c r="N105" s="123" t="s">
        <v>183</v>
      </c>
      <c r="O105" s="123" t="s">
        <v>33</v>
      </c>
      <c r="P105" s="50"/>
      <c r="Q105" s="50"/>
      <c r="R105" s="136" t="s">
        <v>920</v>
      </c>
      <c r="S105" s="65" t="str">
        <f t="shared" si="9"/>
        <v>RA_RASIA02_RF_IntlkComp_1_InDig19Mon</v>
      </c>
      <c r="T105" s="123" t="s">
        <v>665</v>
      </c>
      <c r="U105" s="137" t="s">
        <v>920</v>
      </c>
    </row>
    <row r="106" spans="1:21" s="45" customFormat="1" ht="14.45">
      <c r="A106" s="133">
        <v>105</v>
      </c>
      <c r="B106" s="134" t="s">
        <v>1184</v>
      </c>
      <c r="C106" s="121" t="s">
        <v>175</v>
      </c>
      <c r="D106" s="121" t="s">
        <v>761</v>
      </c>
      <c r="E106" s="121" t="s">
        <v>177</v>
      </c>
      <c r="F106" s="121" t="s">
        <v>922</v>
      </c>
      <c r="G106" s="121">
        <v>1</v>
      </c>
      <c r="H106" s="121" t="s">
        <v>1006</v>
      </c>
      <c r="I106" s="121" t="s">
        <v>29</v>
      </c>
      <c r="J106" s="64" t="str">
        <f t="shared" si="8"/>
        <v>RA-RaSIA02:RF-IntlkComp-1:InDig20-Mon</v>
      </c>
      <c r="K106" s="122" t="s">
        <v>795</v>
      </c>
      <c r="L106" s="122" t="s">
        <v>795</v>
      </c>
      <c r="M106" s="65" t="s">
        <v>1185</v>
      </c>
      <c r="N106" s="123" t="s">
        <v>183</v>
      </c>
      <c r="O106" s="123" t="s">
        <v>33</v>
      </c>
      <c r="P106" s="50"/>
      <c r="Q106" s="50"/>
      <c r="R106" s="136" t="s">
        <v>920</v>
      </c>
      <c r="S106" s="65" t="str">
        <f t="shared" si="9"/>
        <v>RA_RASIA02_RF_IntlkComp_1_InDig20Mon</v>
      </c>
      <c r="T106" s="123" t="s">
        <v>665</v>
      </c>
      <c r="U106" s="137" t="s">
        <v>920</v>
      </c>
    </row>
    <row r="107" spans="1:21" s="45" customFormat="1" ht="14.45">
      <c r="A107" s="133">
        <v>106</v>
      </c>
      <c r="B107" s="134" t="s">
        <v>1186</v>
      </c>
      <c r="C107" s="121" t="s">
        <v>175</v>
      </c>
      <c r="D107" s="121" t="s">
        <v>761</v>
      </c>
      <c r="E107" s="121" t="s">
        <v>177</v>
      </c>
      <c r="F107" s="121" t="s">
        <v>922</v>
      </c>
      <c r="G107" s="121">
        <v>1</v>
      </c>
      <c r="H107" s="121" t="s">
        <v>1009</v>
      </c>
      <c r="I107" s="121" t="s">
        <v>29</v>
      </c>
      <c r="J107" s="64" t="str">
        <f t="shared" si="8"/>
        <v>RA-RaSIA02:RF-IntlkComp-1:InDig21-Mon</v>
      </c>
      <c r="K107" s="122" t="s">
        <v>795</v>
      </c>
      <c r="L107" s="122" t="s">
        <v>795</v>
      </c>
      <c r="M107" s="65" t="s">
        <v>1187</v>
      </c>
      <c r="N107" s="123" t="s">
        <v>183</v>
      </c>
      <c r="O107" s="123" t="s">
        <v>33</v>
      </c>
      <c r="P107" s="50"/>
      <c r="Q107" s="50"/>
      <c r="R107" s="136" t="s">
        <v>920</v>
      </c>
      <c r="S107" s="65" t="str">
        <f t="shared" si="9"/>
        <v>RA_RASIA02_RF_IntlkComp_1_InDig21Mon</v>
      </c>
      <c r="T107" s="123" t="s">
        <v>665</v>
      </c>
      <c r="U107" s="137" t="s">
        <v>920</v>
      </c>
    </row>
    <row r="108" spans="1:21" s="45" customFormat="1" ht="14.45">
      <c r="A108" s="133">
        <v>107</v>
      </c>
      <c r="B108" s="134" t="s">
        <v>1188</v>
      </c>
      <c r="C108" s="121" t="s">
        <v>175</v>
      </c>
      <c r="D108" s="121" t="s">
        <v>761</v>
      </c>
      <c r="E108" s="121" t="s">
        <v>177</v>
      </c>
      <c r="F108" s="121" t="s">
        <v>922</v>
      </c>
      <c r="G108" s="121">
        <v>1</v>
      </c>
      <c r="H108" s="121" t="s">
        <v>1012</v>
      </c>
      <c r="I108" s="121" t="s">
        <v>29</v>
      </c>
      <c r="J108" s="64" t="str">
        <f t="shared" si="8"/>
        <v>RA-RaSIA02:RF-IntlkComp-1:InDig22-Mon</v>
      </c>
      <c r="K108" s="122" t="s">
        <v>795</v>
      </c>
      <c r="L108" s="122" t="s">
        <v>795</v>
      </c>
      <c r="M108" s="65" t="s">
        <v>1189</v>
      </c>
      <c r="N108" s="123" t="s">
        <v>183</v>
      </c>
      <c r="O108" s="123" t="s">
        <v>33</v>
      </c>
      <c r="P108" s="50"/>
      <c r="Q108" s="50"/>
      <c r="R108" s="136" t="s">
        <v>920</v>
      </c>
      <c r="S108" s="65" t="str">
        <f t="shared" si="9"/>
        <v>RA_RASIA02_RF_IntlkComp_1_InDig22Mon</v>
      </c>
      <c r="T108" s="123" t="s">
        <v>665</v>
      </c>
      <c r="U108" s="137" t="s">
        <v>920</v>
      </c>
    </row>
    <row r="109" spans="1:21" s="45" customFormat="1" ht="14.45">
      <c r="A109" s="133">
        <v>108</v>
      </c>
      <c r="B109" s="134" t="s">
        <v>1190</v>
      </c>
      <c r="C109" s="121" t="s">
        <v>175</v>
      </c>
      <c r="D109" s="121" t="s">
        <v>761</v>
      </c>
      <c r="E109" s="121" t="s">
        <v>177</v>
      </c>
      <c r="F109" s="121" t="s">
        <v>922</v>
      </c>
      <c r="G109" s="121">
        <v>1</v>
      </c>
      <c r="H109" s="121" t="s">
        <v>1015</v>
      </c>
      <c r="I109" s="121" t="s">
        <v>29</v>
      </c>
      <c r="J109" s="64" t="str">
        <f t="shared" si="8"/>
        <v>RA-RaSIA02:RF-IntlkComp-1:InDig23-Mon</v>
      </c>
      <c r="K109" s="122" t="s">
        <v>795</v>
      </c>
      <c r="L109" s="122" t="s">
        <v>795</v>
      </c>
      <c r="M109" s="65" t="s">
        <v>1191</v>
      </c>
      <c r="N109" s="123" t="s">
        <v>183</v>
      </c>
      <c r="O109" s="123" t="s">
        <v>33</v>
      </c>
      <c r="P109" s="50"/>
      <c r="Q109" s="50"/>
      <c r="R109" s="136" t="s">
        <v>920</v>
      </c>
      <c r="S109" s="65" t="str">
        <f t="shared" si="9"/>
        <v>RA_RASIA02_RF_IntlkComp_1_InDig23Mon</v>
      </c>
      <c r="T109" s="123" t="s">
        <v>665</v>
      </c>
      <c r="U109" s="137" t="s">
        <v>920</v>
      </c>
    </row>
    <row r="110" spans="1:21" s="45" customFormat="1" ht="14.45">
      <c r="A110" s="133">
        <v>109</v>
      </c>
      <c r="B110" s="134" t="s">
        <v>1192</v>
      </c>
      <c r="C110" s="121" t="s">
        <v>175</v>
      </c>
      <c r="D110" s="121" t="s">
        <v>761</v>
      </c>
      <c r="E110" s="121" t="s">
        <v>177</v>
      </c>
      <c r="F110" s="121" t="s">
        <v>922</v>
      </c>
      <c r="G110" s="121">
        <v>1</v>
      </c>
      <c r="H110" s="121" t="s">
        <v>1018</v>
      </c>
      <c r="I110" s="121" t="s">
        <v>29</v>
      </c>
      <c r="J110" s="64" t="str">
        <f t="shared" si="8"/>
        <v>RA-RaSIA02:RF-IntlkComp-1:InDig24-Mon</v>
      </c>
      <c r="K110" s="122" t="s">
        <v>795</v>
      </c>
      <c r="L110" s="122" t="s">
        <v>795</v>
      </c>
      <c r="M110" s="65" t="s">
        <v>1193</v>
      </c>
      <c r="N110" s="123" t="s">
        <v>183</v>
      </c>
      <c r="O110" s="123" t="s">
        <v>33</v>
      </c>
      <c r="P110" s="50"/>
      <c r="Q110" s="50"/>
      <c r="R110" s="136" t="s">
        <v>920</v>
      </c>
      <c r="S110" s="65" t="str">
        <f t="shared" si="9"/>
        <v>RA_RASIA02_RF_IntlkComp_1_InDig24Mon</v>
      </c>
      <c r="T110" s="123" t="s">
        <v>665</v>
      </c>
      <c r="U110" s="137" t="s">
        <v>920</v>
      </c>
    </row>
    <row r="111" spans="1:21" s="45" customFormat="1" ht="14.45">
      <c r="A111" s="133">
        <v>110</v>
      </c>
      <c r="B111" s="134" t="s">
        <v>1194</v>
      </c>
      <c r="C111" s="121" t="s">
        <v>175</v>
      </c>
      <c r="D111" s="121" t="s">
        <v>761</v>
      </c>
      <c r="E111" s="121" t="s">
        <v>177</v>
      </c>
      <c r="F111" s="121" t="s">
        <v>922</v>
      </c>
      <c r="G111" s="121">
        <v>1</v>
      </c>
      <c r="H111" s="121" t="s">
        <v>1021</v>
      </c>
      <c r="I111" s="121" t="s">
        <v>29</v>
      </c>
      <c r="J111" s="64" t="str">
        <f t="shared" si="8"/>
        <v>RA-RaSIA02:RF-IntlkComp-1:InDig25-Mon</v>
      </c>
      <c r="K111" s="122" t="s">
        <v>795</v>
      </c>
      <c r="L111" s="122" t="s">
        <v>795</v>
      </c>
      <c r="M111" s="65" t="s">
        <v>1195</v>
      </c>
      <c r="N111" s="123" t="s">
        <v>183</v>
      </c>
      <c r="O111" s="123" t="s">
        <v>33</v>
      </c>
      <c r="P111" s="50"/>
      <c r="Q111" s="50"/>
      <c r="R111" s="136" t="s">
        <v>920</v>
      </c>
      <c r="S111" s="65" t="str">
        <f t="shared" si="9"/>
        <v>RA_RASIA02_RF_IntlkComp_1_InDig25Mon</v>
      </c>
      <c r="T111" s="123" t="s">
        <v>665</v>
      </c>
      <c r="U111" s="137" t="s">
        <v>920</v>
      </c>
    </row>
    <row r="112" spans="1:21" s="45" customFormat="1" ht="14.45">
      <c r="A112" s="133">
        <v>111</v>
      </c>
      <c r="B112" s="134" t="s">
        <v>1196</v>
      </c>
      <c r="C112" s="121" t="s">
        <v>175</v>
      </c>
      <c r="D112" s="121" t="s">
        <v>761</v>
      </c>
      <c r="E112" s="121" t="s">
        <v>177</v>
      </c>
      <c r="F112" s="121" t="s">
        <v>922</v>
      </c>
      <c r="G112" s="121">
        <v>1</v>
      </c>
      <c r="H112" s="121" t="s">
        <v>1024</v>
      </c>
      <c r="I112" s="121" t="s">
        <v>29</v>
      </c>
      <c r="J112" s="64" t="str">
        <f t="shared" si="8"/>
        <v>RA-RaSIA02:RF-IntlkComp-1:InDig26-Mon</v>
      </c>
      <c r="K112" s="122" t="s">
        <v>795</v>
      </c>
      <c r="L112" s="122" t="s">
        <v>795</v>
      </c>
      <c r="M112" s="65" t="s">
        <v>1197</v>
      </c>
      <c r="N112" s="123" t="s">
        <v>183</v>
      </c>
      <c r="O112" s="123" t="s">
        <v>33</v>
      </c>
      <c r="P112" s="50"/>
      <c r="Q112" s="50"/>
      <c r="R112" s="136" t="s">
        <v>920</v>
      </c>
      <c r="S112" s="65" t="str">
        <f t="shared" si="9"/>
        <v>RA_RASIA02_RF_IntlkComp_1_InDig26Mon</v>
      </c>
      <c r="T112" s="123" t="s">
        <v>665</v>
      </c>
      <c r="U112" s="137" t="s">
        <v>920</v>
      </c>
    </row>
    <row r="113" spans="1:21" s="45" customFormat="1" ht="14.45">
      <c r="A113" s="133">
        <v>112</v>
      </c>
      <c r="B113" s="134" t="s">
        <v>1198</v>
      </c>
      <c r="C113" s="121" t="s">
        <v>175</v>
      </c>
      <c r="D113" s="121" t="s">
        <v>761</v>
      </c>
      <c r="E113" s="121" t="s">
        <v>177</v>
      </c>
      <c r="F113" s="121" t="s">
        <v>922</v>
      </c>
      <c r="G113" s="121">
        <v>1</v>
      </c>
      <c r="H113" s="121" t="s">
        <v>1027</v>
      </c>
      <c r="I113" s="121" t="s">
        <v>29</v>
      </c>
      <c r="J113" s="64" t="str">
        <f t="shared" si="8"/>
        <v>RA-RaSIA02:RF-IntlkComp-1:InDig27-Mon</v>
      </c>
      <c r="K113" s="122" t="s">
        <v>795</v>
      </c>
      <c r="L113" s="122" t="s">
        <v>795</v>
      </c>
      <c r="M113" s="65" t="s">
        <v>1199</v>
      </c>
      <c r="N113" s="123" t="s">
        <v>183</v>
      </c>
      <c r="O113" s="123" t="s">
        <v>33</v>
      </c>
      <c r="P113" s="50"/>
      <c r="Q113" s="50"/>
      <c r="R113" s="136" t="s">
        <v>920</v>
      </c>
      <c r="S113" s="65" t="str">
        <f t="shared" si="9"/>
        <v>RA_RASIA02_RF_IntlkComp_1_InDig27Mon</v>
      </c>
      <c r="T113" s="123" t="s">
        <v>665</v>
      </c>
      <c r="U113" s="137" t="s">
        <v>920</v>
      </c>
    </row>
    <row r="114" spans="1:21" s="45" customFormat="1" ht="14.45">
      <c r="A114" s="133">
        <v>113</v>
      </c>
      <c r="B114" s="134" t="s">
        <v>1200</v>
      </c>
      <c r="C114" s="121" t="s">
        <v>175</v>
      </c>
      <c r="D114" s="121" t="s">
        <v>761</v>
      </c>
      <c r="E114" s="121" t="s">
        <v>177</v>
      </c>
      <c r="F114" s="121" t="s">
        <v>922</v>
      </c>
      <c r="G114" s="121">
        <v>1</v>
      </c>
      <c r="H114" s="121" t="s">
        <v>1030</v>
      </c>
      <c r="I114" s="121" t="s">
        <v>29</v>
      </c>
      <c r="J114" s="64" t="str">
        <f t="shared" si="8"/>
        <v>RA-RaSIA02:RF-IntlkComp-1:InDig28-Mon</v>
      </c>
      <c r="K114" s="122" t="s">
        <v>795</v>
      </c>
      <c r="L114" s="122" t="s">
        <v>795</v>
      </c>
      <c r="M114" s="65" t="s">
        <v>1201</v>
      </c>
      <c r="N114" s="123" t="s">
        <v>183</v>
      </c>
      <c r="O114" s="123" t="s">
        <v>33</v>
      </c>
      <c r="P114" s="50"/>
      <c r="Q114" s="50"/>
      <c r="R114" s="136" t="s">
        <v>920</v>
      </c>
      <c r="S114" s="65" t="str">
        <f t="shared" si="9"/>
        <v>RA_RASIA02_RF_IntlkComp_1_InDig28Mon</v>
      </c>
      <c r="T114" s="123" t="s">
        <v>665</v>
      </c>
      <c r="U114" s="137" t="s">
        <v>920</v>
      </c>
    </row>
    <row r="115" spans="1:21" s="45" customFormat="1" ht="14.45">
      <c r="A115" s="133">
        <v>114</v>
      </c>
      <c r="B115" s="134" t="s">
        <v>1202</v>
      </c>
      <c r="C115" s="121" t="s">
        <v>175</v>
      </c>
      <c r="D115" s="121" t="s">
        <v>761</v>
      </c>
      <c r="E115" s="121" t="s">
        <v>177</v>
      </c>
      <c r="F115" s="121" t="s">
        <v>922</v>
      </c>
      <c r="G115" s="121">
        <v>1</v>
      </c>
      <c r="H115" s="121" t="s">
        <v>1033</v>
      </c>
      <c r="I115" s="121" t="s">
        <v>29</v>
      </c>
      <c r="J115" s="64" t="str">
        <f t="shared" si="8"/>
        <v>RA-RaSIA02:RF-IntlkComp-1:InDig29-Mon</v>
      </c>
      <c r="K115" s="122" t="s">
        <v>795</v>
      </c>
      <c r="L115" s="122" t="s">
        <v>795</v>
      </c>
      <c r="M115" s="65" t="s">
        <v>1203</v>
      </c>
      <c r="N115" s="123" t="s">
        <v>183</v>
      </c>
      <c r="O115" s="123" t="s">
        <v>33</v>
      </c>
      <c r="P115" s="50"/>
      <c r="Q115" s="50"/>
      <c r="R115" s="136" t="s">
        <v>920</v>
      </c>
      <c r="S115" s="65" t="str">
        <f t="shared" si="9"/>
        <v>RA_RASIA02_RF_IntlkComp_1_InDig29Mon</v>
      </c>
      <c r="T115" s="123" t="s">
        <v>665</v>
      </c>
      <c r="U115" s="137" t="s">
        <v>920</v>
      </c>
    </row>
    <row r="116" spans="1:21" s="45" customFormat="1" ht="14.45">
      <c r="A116" s="133">
        <v>115</v>
      </c>
      <c r="B116" s="134" t="s">
        <v>1204</v>
      </c>
      <c r="C116" s="121" t="s">
        <v>175</v>
      </c>
      <c r="D116" s="121" t="s">
        <v>761</v>
      </c>
      <c r="E116" s="121" t="s">
        <v>177</v>
      </c>
      <c r="F116" s="121" t="s">
        <v>922</v>
      </c>
      <c r="G116" s="121">
        <v>1</v>
      </c>
      <c r="H116" s="121" t="s">
        <v>1036</v>
      </c>
      <c r="I116" s="121" t="s">
        <v>29</v>
      </c>
      <c r="J116" s="64" t="str">
        <f t="shared" si="8"/>
        <v>RA-RaSIA02:RF-IntlkComp-1:InDig30-Mon</v>
      </c>
      <c r="K116" s="122" t="s">
        <v>795</v>
      </c>
      <c r="L116" s="122" t="s">
        <v>795</v>
      </c>
      <c r="M116" s="65" t="s">
        <v>1205</v>
      </c>
      <c r="N116" s="123" t="s">
        <v>183</v>
      </c>
      <c r="O116" s="123" t="s">
        <v>33</v>
      </c>
      <c r="P116" s="50"/>
      <c r="Q116" s="50"/>
      <c r="R116" s="136" t="s">
        <v>920</v>
      </c>
      <c r="S116" s="65" t="str">
        <f t="shared" si="9"/>
        <v>RA_RASIA02_RF_IntlkComp_1_InDig30Mon</v>
      </c>
      <c r="T116" s="123" t="s">
        <v>665</v>
      </c>
      <c r="U116" s="137" t="s">
        <v>920</v>
      </c>
    </row>
    <row r="117" spans="1:21" s="45" customFormat="1" ht="14.45">
      <c r="A117" s="133">
        <v>116</v>
      </c>
      <c r="B117" s="134" t="s">
        <v>1206</v>
      </c>
      <c r="C117" s="121" t="s">
        <v>175</v>
      </c>
      <c r="D117" s="121" t="s">
        <v>761</v>
      </c>
      <c r="E117" s="121" t="s">
        <v>177</v>
      </c>
      <c r="F117" s="121" t="s">
        <v>922</v>
      </c>
      <c r="G117" s="121">
        <v>1</v>
      </c>
      <c r="H117" s="121" t="s">
        <v>1039</v>
      </c>
      <c r="I117" s="121" t="s">
        <v>29</v>
      </c>
      <c r="J117" s="64" t="str">
        <f t="shared" si="8"/>
        <v>RA-RaSIA02:RF-IntlkComp-1:InDig31-Mon</v>
      </c>
      <c r="K117" s="122" t="s">
        <v>795</v>
      </c>
      <c r="L117" s="122" t="s">
        <v>795</v>
      </c>
      <c r="M117" s="65" t="s">
        <v>1207</v>
      </c>
      <c r="N117" s="123" t="s">
        <v>183</v>
      </c>
      <c r="O117" s="123" t="s">
        <v>33</v>
      </c>
      <c r="P117" s="50"/>
      <c r="Q117" s="50"/>
      <c r="R117" s="136" t="s">
        <v>920</v>
      </c>
      <c r="S117" s="65" t="str">
        <f t="shared" si="9"/>
        <v>RA_RASIA02_RF_IntlkComp_1_InDig31Mon</v>
      </c>
      <c r="T117" s="123" t="s">
        <v>665</v>
      </c>
      <c r="U117" s="137" t="s">
        <v>920</v>
      </c>
    </row>
    <row r="118" spans="1:21" s="5" customFormat="1" ht="14.45">
      <c r="A118" s="133">
        <v>117</v>
      </c>
      <c r="B118" s="134" t="s">
        <v>1208</v>
      </c>
      <c r="C118" s="121" t="s">
        <v>175</v>
      </c>
      <c r="D118" s="121" t="s">
        <v>761</v>
      </c>
      <c r="E118" s="121" t="s">
        <v>177</v>
      </c>
      <c r="F118" s="121" t="s">
        <v>922</v>
      </c>
      <c r="G118" s="121">
        <v>1</v>
      </c>
      <c r="H118" s="121" t="s">
        <v>1042</v>
      </c>
      <c r="I118" s="121" t="s">
        <v>29</v>
      </c>
      <c r="J118" s="64" t="str">
        <f t="shared" si="8"/>
        <v>RA-RaSIA02:RF-IntlkComp-1:InAng00-Mon</v>
      </c>
      <c r="K118" s="122" t="s">
        <v>795</v>
      </c>
      <c r="L118" s="122" t="s">
        <v>795</v>
      </c>
      <c r="M118" s="65" t="s">
        <v>1209</v>
      </c>
      <c r="N118" s="123" t="s">
        <v>183</v>
      </c>
      <c r="O118" s="123" t="s">
        <v>33</v>
      </c>
      <c r="P118" s="50"/>
      <c r="Q118" s="50"/>
      <c r="R118" s="136" t="s">
        <v>920</v>
      </c>
      <c r="S118" s="65" t="str">
        <f t="shared" si="9"/>
        <v>RA_RASIA02_RF_IntlkComp_1_InAng00Mon</v>
      </c>
      <c r="T118" s="123" t="s">
        <v>665</v>
      </c>
      <c r="U118" s="137" t="s">
        <v>920</v>
      </c>
    </row>
    <row r="119" spans="1:21" s="52" customFormat="1" ht="14.45">
      <c r="A119" s="138">
        <v>118</v>
      </c>
      <c r="B119" s="139" t="s">
        <v>1210</v>
      </c>
      <c r="C119" s="113" t="s">
        <v>175</v>
      </c>
      <c r="D119" s="113" t="s">
        <v>761</v>
      </c>
      <c r="E119" s="113" t="s">
        <v>177</v>
      </c>
      <c r="F119" s="113" t="s">
        <v>922</v>
      </c>
      <c r="G119" s="113">
        <v>1</v>
      </c>
      <c r="H119" s="113" t="s">
        <v>1045</v>
      </c>
      <c r="I119" s="113" t="s">
        <v>29</v>
      </c>
      <c r="J119" s="107" t="str">
        <f t="shared" si="8"/>
        <v>RA-RaSIA02:RF-IntlkComp-1:InAng01-Mon</v>
      </c>
      <c r="K119" s="104" t="s">
        <v>795</v>
      </c>
      <c r="L119" s="104" t="s">
        <v>795</v>
      </c>
      <c r="M119" s="108" t="s">
        <v>1211</v>
      </c>
      <c r="N119" s="115" t="s">
        <v>183</v>
      </c>
      <c r="O119" s="115" t="s">
        <v>33</v>
      </c>
      <c r="P119" s="50"/>
      <c r="Q119" s="50"/>
      <c r="R119" s="141" t="s">
        <v>920</v>
      </c>
      <c r="S119" s="108" t="str">
        <f t="shared" si="9"/>
        <v>RA_RASIA02_RF_IntlkComp_1_InAng01Mon</v>
      </c>
      <c r="T119" s="115" t="s">
        <v>665</v>
      </c>
      <c r="U119" s="142" t="s">
        <v>920</v>
      </c>
    </row>
    <row r="120" spans="1:21" s="5" customFormat="1" ht="14.45">
      <c r="A120" s="133">
        <v>119</v>
      </c>
      <c r="B120" s="134" t="s">
        <v>1212</v>
      </c>
      <c r="C120" s="121" t="s">
        <v>175</v>
      </c>
      <c r="D120" s="121" t="s">
        <v>761</v>
      </c>
      <c r="E120" s="121" t="s">
        <v>177</v>
      </c>
      <c r="F120" s="121" t="s">
        <v>922</v>
      </c>
      <c r="G120" s="121">
        <v>1</v>
      </c>
      <c r="H120" s="121" t="s">
        <v>1048</v>
      </c>
      <c r="I120" s="121" t="s">
        <v>29</v>
      </c>
      <c r="J120" s="64" t="str">
        <f t="shared" si="8"/>
        <v>RA-RaSIA02:RF-IntlkComp-1:InAng02-Mon</v>
      </c>
      <c r="K120" s="122" t="s">
        <v>795</v>
      </c>
      <c r="L120" s="122" t="s">
        <v>795</v>
      </c>
      <c r="M120" s="65" t="s">
        <v>1213</v>
      </c>
      <c r="N120" s="123" t="s">
        <v>183</v>
      </c>
      <c r="O120" s="123" t="s">
        <v>33</v>
      </c>
      <c r="P120" s="50"/>
      <c r="Q120" s="50"/>
      <c r="R120" s="136" t="s">
        <v>920</v>
      </c>
      <c r="S120" s="65" t="str">
        <f t="shared" si="9"/>
        <v>RA_RASIA02_RF_IntlkComp_1_InAng02Mon</v>
      </c>
      <c r="T120" s="123" t="s">
        <v>665</v>
      </c>
      <c r="U120" s="137" t="s">
        <v>920</v>
      </c>
    </row>
    <row r="121" spans="1:21" s="5" customFormat="1" ht="14.45">
      <c r="A121" s="133">
        <v>120</v>
      </c>
      <c r="B121" s="134" t="s">
        <v>1214</v>
      </c>
      <c r="C121" s="121" t="s">
        <v>175</v>
      </c>
      <c r="D121" s="121" t="s">
        <v>761</v>
      </c>
      <c r="E121" s="121" t="s">
        <v>177</v>
      </c>
      <c r="F121" s="121" t="s">
        <v>922</v>
      </c>
      <c r="G121" s="121">
        <v>1</v>
      </c>
      <c r="H121" s="121" t="s">
        <v>1051</v>
      </c>
      <c r="I121" s="121" t="s">
        <v>29</v>
      </c>
      <c r="J121" s="64" t="str">
        <f t="shared" si="8"/>
        <v>RA-RaSIA02:RF-IntlkComp-1:InAng03-Mon</v>
      </c>
      <c r="K121" s="122" t="s">
        <v>795</v>
      </c>
      <c r="L121" s="122" t="s">
        <v>795</v>
      </c>
      <c r="M121" s="65" t="s">
        <v>1215</v>
      </c>
      <c r="N121" s="123" t="s">
        <v>183</v>
      </c>
      <c r="O121" s="123" t="s">
        <v>33</v>
      </c>
      <c r="P121" s="50"/>
      <c r="Q121" s="50"/>
      <c r="R121" s="136" t="s">
        <v>920</v>
      </c>
      <c r="S121" s="65" t="str">
        <f t="shared" si="9"/>
        <v>RA_RASIA02_RF_IntlkComp_1_InAng03Mon</v>
      </c>
      <c r="T121" s="123" t="s">
        <v>665</v>
      </c>
      <c r="U121" s="137" t="s">
        <v>920</v>
      </c>
    </row>
    <row r="122" spans="1:21" s="5" customFormat="1" ht="14.45">
      <c r="A122" s="133">
        <v>121</v>
      </c>
      <c r="B122" s="134" t="s">
        <v>1216</v>
      </c>
      <c r="C122" s="121" t="s">
        <v>175</v>
      </c>
      <c r="D122" s="121" t="s">
        <v>761</v>
      </c>
      <c r="E122" s="121" t="s">
        <v>177</v>
      </c>
      <c r="F122" s="121" t="s">
        <v>922</v>
      </c>
      <c r="G122" s="121">
        <v>1</v>
      </c>
      <c r="H122" s="121" t="s">
        <v>1054</v>
      </c>
      <c r="I122" s="121" t="s">
        <v>29</v>
      </c>
      <c r="J122" s="64" t="str">
        <f t="shared" si="8"/>
        <v>RA-RaSIA02:RF-IntlkComp-1:InAng04-Mon</v>
      </c>
      <c r="K122" s="122" t="s">
        <v>795</v>
      </c>
      <c r="L122" s="122" t="s">
        <v>795</v>
      </c>
      <c r="M122" s="65" t="s">
        <v>1217</v>
      </c>
      <c r="N122" s="123" t="s">
        <v>183</v>
      </c>
      <c r="O122" s="123" t="s">
        <v>33</v>
      </c>
      <c r="P122" s="50"/>
      <c r="Q122" s="50"/>
      <c r="R122" s="136" t="s">
        <v>920</v>
      </c>
      <c r="S122" s="65" t="str">
        <f t="shared" si="9"/>
        <v>RA_RASIA02_RF_IntlkComp_1_InAng04Mon</v>
      </c>
      <c r="T122" s="123" t="s">
        <v>665</v>
      </c>
      <c r="U122" s="137" t="s">
        <v>920</v>
      </c>
    </row>
    <row r="123" spans="1:21" s="5" customFormat="1" ht="14.45">
      <c r="A123" s="133">
        <v>122</v>
      </c>
      <c r="B123" s="134" t="s">
        <v>1218</v>
      </c>
      <c r="C123" s="121" t="s">
        <v>175</v>
      </c>
      <c r="D123" s="121" t="s">
        <v>761</v>
      </c>
      <c r="E123" s="121" t="s">
        <v>177</v>
      </c>
      <c r="F123" s="121" t="s">
        <v>922</v>
      </c>
      <c r="G123" s="121">
        <v>1</v>
      </c>
      <c r="H123" s="121" t="s">
        <v>1057</v>
      </c>
      <c r="I123" s="121" t="s">
        <v>29</v>
      </c>
      <c r="J123" s="64" t="str">
        <f t="shared" si="8"/>
        <v>RA-RaSIA02:RF-IntlkComp-1:InAng05-Mon</v>
      </c>
      <c r="K123" s="122" t="s">
        <v>795</v>
      </c>
      <c r="L123" s="122" t="s">
        <v>795</v>
      </c>
      <c r="M123" s="65" t="s">
        <v>1219</v>
      </c>
      <c r="N123" s="123" t="s">
        <v>183</v>
      </c>
      <c r="O123" s="123" t="s">
        <v>33</v>
      </c>
      <c r="P123" s="50"/>
      <c r="Q123" s="50"/>
      <c r="R123" s="136" t="s">
        <v>920</v>
      </c>
      <c r="S123" s="65" t="str">
        <f t="shared" si="9"/>
        <v>RA_RASIA02_RF_IntlkComp_1_InAng05Mon</v>
      </c>
      <c r="T123" s="123" t="s">
        <v>665</v>
      </c>
      <c r="U123" s="137" t="s">
        <v>920</v>
      </c>
    </row>
    <row r="124" spans="1:21" s="5" customFormat="1" ht="14.45">
      <c r="A124" s="133">
        <v>123</v>
      </c>
      <c r="B124" s="134" t="s">
        <v>1220</v>
      </c>
      <c r="C124" s="121" t="s">
        <v>175</v>
      </c>
      <c r="D124" s="121" t="s">
        <v>761</v>
      </c>
      <c r="E124" s="121" t="s">
        <v>177</v>
      </c>
      <c r="F124" s="121" t="s">
        <v>922</v>
      </c>
      <c r="G124" s="121">
        <v>1</v>
      </c>
      <c r="H124" s="121" t="s">
        <v>1060</v>
      </c>
      <c r="I124" s="121" t="s">
        <v>29</v>
      </c>
      <c r="J124" s="64" t="str">
        <f t="shared" si="8"/>
        <v>RA-RaSIA02:RF-IntlkComp-1:InAng06-Mon</v>
      </c>
      <c r="K124" s="122" t="s">
        <v>795</v>
      </c>
      <c r="L124" s="122" t="s">
        <v>795</v>
      </c>
      <c r="M124" s="65" t="s">
        <v>1221</v>
      </c>
      <c r="N124" s="123" t="s">
        <v>183</v>
      </c>
      <c r="O124" s="123" t="s">
        <v>33</v>
      </c>
      <c r="P124" s="50"/>
      <c r="Q124" s="50"/>
      <c r="R124" s="136" t="s">
        <v>920</v>
      </c>
      <c r="S124" s="65" t="str">
        <f t="shared" si="9"/>
        <v>RA_RASIA02_RF_IntlkComp_1_InAng06Mon</v>
      </c>
      <c r="T124" s="123" t="s">
        <v>665</v>
      </c>
      <c r="U124" s="137" t="s">
        <v>920</v>
      </c>
    </row>
    <row r="125" spans="1:21" s="5" customFormat="1" ht="14.45">
      <c r="A125" s="133">
        <v>124</v>
      </c>
      <c r="B125" s="134" t="s">
        <v>1222</v>
      </c>
      <c r="C125" s="121" t="s">
        <v>175</v>
      </c>
      <c r="D125" s="121" t="s">
        <v>761</v>
      </c>
      <c r="E125" s="121" t="s">
        <v>177</v>
      </c>
      <c r="F125" s="121" t="s">
        <v>922</v>
      </c>
      <c r="G125" s="121">
        <v>1</v>
      </c>
      <c r="H125" s="121" t="s">
        <v>1063</v>
      </c>
      <c r="I125" s="121" t="s">
        <v>29</v>
      </c>
      <c r="J125" s="64" t="str">
        <f t="shared" si="8"/>
        <v>RA-RaSIA02:RF-IntlkComp-1:InAng07-Mon</v>
      </c>
      <c r="K125" s="122" t="s">
        <v>795</v>
      </c>
      <c r="L125" s="122" t="s">
        <v>795</v>
      </c>
      <c r="M125" s="65" t="s">
        <v>1223</v>
      </c>
      <c r="N125" s="123" t="s">
        <v>183</v>
      </c>
      <c r="O125" s="123" t="s">
        <v>33</v>
      </c>
      <c r="P125" s="50"/>
      <c r="Q125" s="50"/>
      <c r="R125" s="136" t="s">
        <v>920</v>
      </c>
      <c r="S125" s="65" t="str">
        <f t="shared" si="9"/>
        <v>RA_RASIA02_RF_IntlkComp_1_InAng07Mon</v>
      </c>
      <c r="T125" s="123" t="s">
        <v>665</v>
      </c>
      <c r="U125" s="137" t="s">
        <v>920</v>
      </c>
    </row>
    <row r="126" spans="1:21" s="5" customFormat="1" ht="14.45">
      <c r="A126" s="133">
        <v>125</v>
      </c>
      <c r="B126" s="134" t="s">
        <v>1224</v>
      </c>
      <c r="C126" s="121" t="s">
        <v>175</v>
      </c>
      <c r="D126" s="121" t="s">
        <v>761</v>
      </c>
      <c r="E126" s="121" t="s">
        <v>177</v>
      </c>
      <c r="F126" s="121" t="s">
        <v>922</v>
      </c>
      <c r="G126" s="121">
        <v>1</v>
      </c>
      <c r="H126" s="121" t="s">
        <v>1066</v>
      </c>
      <c r="I126" s="121" t="s">
        <v>29</v>
      </c>
      <c r="J126" s="64" t="str">
        <f t="shared" si="8"/>
        <v>RA-RaSIA02:RF-IntlkComp-1:InAng08-Mon</v>
      </c>
      <c r="K126" s="122" t="s">
        <v>795</v>
      </c>
      <c r="L126" s="122" t="s">
        <v>795</v>
      </c>
      <c r="M126" s="65" t="s">
        <v>1225</v>
      </c>
      <c r="N126" s="123" t="s">
        <v>183</v>
      </c>
      <c r="O126" s="123" t="s">
        <v>33</v>
      </c>
      <c r="P126" s="50"/>
      <c r="Q126" s="50"/>
      <c r="R126" s="136" t="s">
        <v>920</v>
      </c>
      <c r="S126" s="65" t="str">
        <f t="shared" si="9"/>
        <v>RA_RASIA02_RF_IntlkComp_1_InAng08Mon</v>
      </c>
      <c r="T126" s="123" t="s">
        <v>665</v>
      </c>
      <c r="U126" s="137" t="s">
        <v>920</v>
      </c>
    </row>
    <row r="127" spans="1:21" s="5" customFormat="1" ht="14.45">
      <c r="A127" s="133">
        <v>126</v>
      </c>
      <c r="B127" s="134" t="s">
        <v>1226</v>
      </c>
      <c r="C127" s="121" t="s">
        <v>175</v>
      </c>
      <c r="D127" s="121" t="s">
        <v>761</v>
      </c>
      <c r="E127" s="121" t="s">
        <v>177</v>
      </c>
      <c r="F127" s="121" t="s">
        <v>922</v>
      </c>
      <c r="G127" s="121">
        <v>1</v>
      </c>
      <c r="H127" s="121" t="s">
        <v>1069</v>
      </c>
      <c r="I127" s="121" t="s">
        <v>29</v>
      </c>
      <c r="J127" s="64" t="str">
        <f t="shared" si="8"/>
        <v>RA-RaSIA02:RF-IntlkComp-1:InAng09-Mon</v>
      </c>
      <c r="K127" s="122" t="s">
        <v>795</v>
      </c>
      <c r="L127" s="122" t="s">
        <v>795</v>
      </c>
      <c r="M127" s="65" t="s">
        <v>1227</v>
      </c>
      <c r="N127" s="123" t="s">
        <v>183</v>
      </c>
      <c r="O127" s="123" t="s">
        <v>33</v>
      </c>
      <c r="P127" s="50"/>
      <c r="Q127" s="50"/>
      <c r="R127" s="136" t="s">
        <v>920</v>
      </c>
      <c r="S127" s="65" t="str">
        <f t="shared" si="9"/>
        <v>RA_RASIA02_RF_IntlkComp_1_InAng09Mon</v>
      </c>
      <c r="T127" s="123" t="s">
        <v>665</v>
      </c>
      <c r="U127" s="137" t="s">
        <v>920</v>
      </c>
    </row>
    <row r="128" spans="1:21" s="5" customFormat="1" ht="14.45">
      <c r="A128" s="133">
        <v>127</v>
      </c>
      <c r="B128" s="134" t="s">
        <v>1228</v>
      </c>
      <c r="C128" s="121" t="s">
        <v>175</v>
      </c>
      <c r="D128" s="121" t="s">
        <v>761</v>
      </c>
      <c r="E128" s="121" t="s">
        <v>177</v>
      </c>
      <c r="F128" s="121" t="s">
        <v>922</v>
      </c>
      <c r="G128" s="121">
        <v>1</v>
      </c>
      <c r="H128" s="121" t="s">
        <v>1072</v>
      </c>
      <c r="I128" s="121" t="s">
        <v>29</v>
      </c>
      <c r="J128" s="64" t="str">
        <f t="shared" si="8"/>
        <v>RA-RaSIA02:RF-IntlkComp-1:InAng10-Mon</v>
      </c>
      <c r="K128" s="122" t="s">
        <v>795</v>
      </c>
      <c r="L128" s="122" t="s">
        <v>795</v>
      </c>
      <c r="M128" s="65" t="s">
        <v>1229</v>
      </c>
      <c r="N128" s="123" t="s">
        <v>183</v>
      </c>
      <c r="O128" s="123" t="s">
        <v>33</v>
      </c>
      <c r="P128" s="50"/>
      <c r="Q128" s="50"/>
      <c r="R128" s="136" t="s">
        <v>920</v>
      </c>
      <c r="S128" s="65" t="str">
        <f t="shared" si="9"/>
        <v>RA_RASIA02_RF_IntlkComp_1_InAng10Mon</v>
      </c>
      <c r="T128" s="123" t="s">
        <v>665</v>
      </c>
      <c r="U128" s="137" t="s">
        <v>920</v>
      </c>
    </row>
    <row r="129" spans="1:21" s="5" customFormat="1" ht="14.45">
      <c r="A129" s="133">
        <v>128</v>
      </c>
      <c r="B129" s="134" t="s">
        <v>1230</v>
      </c>
      <c r="C129" s="121" t="s">
        <v>175</v>
      </c>
      <c r="D129" s="121" t="s">
        <v>761</v>
      </c>
      <c r="E129" s="121" t="s">
        <v>177</v>
      </c>
      <c r="F129" s="121" t="s">
        <v>922</v>
      </c>
      <c r="G129" s="121">
        <v>1</v>
      </c>
      <c r="H129" s="121" t="s">
        <v>1075</v>
      </c>
      <c r="I129" s="121" t="s">
        <v>29</v>
      </c>
      <c r="J129" s="64" t="str">
        <f t="shared" si="8"/>
        <v>RA-RaSIA02:RF-IntlkComp-1:InAng11-Mon</v>
      </c>
      <c r="K129" s="122" t="s">
        <v>795</v>
      </c>
      <c r="L129" s="122" t="s">
        <v>795</v>
      </c>
      <c r="M129" s="65" t="s">
        <v>1231</v>
      </c>
      <c r="N129" s="123" t="s">
        <v>183</v>
      </c>
      <c r="O129" s="123" t="s">
        <v>33</v>
      </c>
      <c r="P129" s="50"/>
      <c r="Q129" s="50"/>
      <c r="R129" s="136" t="s">
        <v>920</v>
      </c>
      <c r="S129" s="65" t="str">
        <f t="shared" si="9"/>
        <v>RA_RASIA02_RF_IntlkComp_1_InAng11Mon</v>
      </c>
      <c r="T129" s="123" t="s">
        <v>665</v>
      </c>
      <c r="U129" s="137" t="s">
        <v>920</v>
      </c>
    </row>
    <row r="130" spans="1:21" s="5" customFormat="1" ht="14.45">
      <c r="A130" s="133">
        <v>129</v>
      </c>
      <c r="B130" s="134" t="s">
        <v>1232</v>
      </c>
      <c r="C130" s="121" t="s">
        <v>175</v>
      </c>
      <c r="D130" s="121" t="s">
        <v>761</v>
      </c>
      <c r="E130" s="121" t="s">
        <v>177</v>
      </c>
      <c r="F130" s="121" t="s">
        <v>922</v>
      </c>
      <c r="G130" s="121">
        <v>1</v>
      </c>
      <c r="H130" s="121" t="s">
        <v>1233</v>
      </c>
      <c r="I130" s="121" t="s">
        <v>29</v>
      </c>
      <c r="J130" s="64" t="str">
        <f t="shared" ref="J130:J193" si="10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122" t="s">
        <v>795</v>
      </c>
      <c r="L130" s="122" t="s">
        <v>795</v>
      </c>
      <c r="M130" s="65" t="s">
        <v>1234</v>
      </c>
      <c r="N130" s="123" t="s">
        <v>183</v>
      </c>
      <c r="O130" s="123" t="s">
        <v>33</v>
      </c>
      <c r="P130" s="50"/>
      <c r="Q130" s="50"/>
      <c r="R130" s="136" t="s">
        <v>920</v>
      </c>
      <c r="S130" s="65" t="str">
        <f t="shared" si="9"/>
        <v>RA_RASIA02_RF_IntlkComp_1_InAng12Mon</v>
      </c>
      <c r="T130" s="123" t="s">
        <v>665</v>
      </c>
      <c r="U130" s="137" t="s">
        <v>920</v>
      </c>
    </row>
    <row r="131" spans="1:21" s="5" customFormat="1" ht="14.45">
      <c r="A131" s="133">
        <v>130</v>
      </c>
      <c r="B131" s="134" t="s">
        <v>1235</v>
      </c>
      <c r="C131" s="121" t="s">
        <v>175</v>
      </c>
      <c r="D131" s="121" t="s">
        <v>761</v>
      </c>
      <c r="E131" s="121" t="s">
        <v>177</v>
      </c>
      <c r="F131" s="121" t="s">
        <v>922</v>
      </c>
      <c r="G131" s="121">
        <v>1</v>
      </c>
      <c r="H131" s="121" t="s">
        <v>1236</v>
      </c>
      <c r="I131" s="121" t="s">
        <v>29</v>
      </c>
      <c r="J131" s="64" t="str">
        <f t="shared" si="10"/>
        <v>RA-RaSIA02:RF-IntlkComp-1:InAng13-Mon</v>
      </c>
      <c r="K131" s="122" t="s">
        <v>795</v>
      </c>
      <c r="L131" s="122" t="s">
        <v>795</v>
      </c>
      <c r="M131" s="65" t="s">
        <v>1237</v>
      </c>
      <c r="N131" s="123" t="s">
        <v>183</v>
      </c>
      <c r="O131" s="123" t="s">
        <v>33</v>
      </c>
      <c r="P131" s="50"/>
      <c r="Q131" s="50"/>
      <c r="R131" s="136" t="s">
        <v>920</v>
      </c>
      <c r="S131" s="65" t="str">
        <f t="shared" si="9"/>
        <v>RA_RASIA02_RF_IntlkComp_1_InAng13Mon</v>
      </c>
      <c r="T131" s="123" t="s">
        <v>665</v>
      </c>
      <c r="U131" s="137" t="s">
        <v>920</v>
      </c>
    </row>
    <row r="132" spans="1:21" s="5" customFormat="1" ht="14.45">
      <c r="A132" s="133">
        <v>131</v>
      </c>
      <c r="B132" s="134" t="s">
        <v>1238</v>
      </c>
      <c r="C132" s="121" t="s">
        <v>175</v>
      </c>
      <c r="D132" s="121" t="s">
        <v>761</v>
      </c>
      <c r="E132" s="121" t="s">
        <v>177</v>
      </c>
      <c r="F132" s="121" t="s">
        <v>922</v>
      </c>
      <c r="G132" s="121">
        <v>1</v>
      </c>
      <c r="H132" s="121" t="s">
        <v>1239</v>
      </c>
      <c r="I132" s="121" t="s">
        <v>29</v>
      </c>
      <c r="J132" s="64" t="str">
        <f t="shared" si="10"/>
        <v>RA-RaSIA02:RF-IntlkComp-1:InAng14-Mon</v>
      </c>
      <c r="K132" s="122" t="s">
        <v>795</v>
      </c>
      <c r="L132" s="122" t="s">
        <v>795</v>
      </c>
      <c r="M132" s="65" t="s">
        <v>1240</v>
      </c>
      <c r="N132" s="123" t="s">
        <v>183</v>
      </c>
      <c r="O132" s="123" t="s">
        <v>33</v>
      </c>
      <c r="P132" s="50"/>
      <c r="Q132" s="50"/>
      <c r="R132" s="136" t="s">
        <v>920</v>
      </c>
      <c r="S132" s="65" t="str">
        <f t="shared" si="9"/>
        <v>RA_RASIA02_RF_IntlkComp_1_InAng14Mon</v>
      </c>
      <c r="T132" s="123" t="s">
        <v>665</v>
      </c>
      <c r="U132" s="137" t="s">
        <v>920</v>
      </c>
    </row>
    <row r="133" spans="1:21" s="5" customFormat="1" ht="14.45">
      <c r="A133" s="133">
        <v>132</v>
      </c>
      <c r="B133" s="134" t="s">
        <v>1241</v>
      </c>
      <c r="C133" s="121" t="s">
        <v>175</v>
      </c>
      <c r="D133" s="121" t="s">
        <v>761</v>
      </c>
      <c r="E133" s="121" t="s">
        <v>177</v>
      </c>
      <c r="F133" s="121" t="s">
        <v>922</v>
      </c>
      <c r="G133" s="121">
        <v>1</v>
      </c>
      <c r="H133" s="121" t="s">
        <v>1242</v>
      </c>
      <c r="I133" s="121" t="s">
        <v>29</v>
      </c>
      <c r="J133" s="64" t="str">
        <f t="shared" si="10"/>
        <v>RA-RaSIA02:RF-IntlkComp-1:InAng15-Mon</v>
      </c>
      <c r="K133" s="122" t="s">
        <v>795</v>
      </c>
      <c r="L133" s="122" t="s">
        <v>795</v>
      </c>
      <c r="M133" s="65" t="s">
        <v>1243</v>
      </c>
      <c r="N133" s="123" t="s">
        <v>183</v>
      </c>
      <c r="O133" s="123" t="s">
        <v>33</v>
      </c>
      <c r="P133" s="50"/>
      <c r="Q133" s="50"/>
      <c r="R133" s="136" t="s">
        <v>920</v>
      </c>
      <c r="S133" s="65" t="str">
        <f t="shared" si="9"/>
        <v>RA_RASIA02_RF_IntlkComp_1_InAng15Mon</v>
      </c>
      <c r="T133" s="123" t="s">
        <v>665</v>
      </c>
      <c r="U133" s="137" t="s">
        <v>920</v>
      </c>
    </row>
    <row r="134" spans="1:21" s="5" customFormat="1" ht="14.45">
      <c r="A134" s="133">
        <v>133</v>
      </c>
      <c r="B134" s="134" t="s">
        <v>1244</v>
      </c>
      <c r="C134" s="121" t="s">
        <v>175</v>
      </c>
      <c r="D134" s="121" t="s">
        <v>761</v>
      </c>
      <c r="E134" s="121" t="s">
        <v>177</v>
      </c>
      <c r="F134" s="121" t="s">
        <v>922</v>
      </c>
      <c r="G134" s="121">
        <v>1</v>
      </c>
      <c r="H134" s="121" t="s">
        <v>1245</v>
      </c>
      <c r="I134" s="121" t="s">
        <v>29</v>
      </c>
      <c r="J134" s="64" t="str">
        <f t="shared" si="10"/>
        <v>RA-RaSIA02:RF-IntlkComp-1:InAng16-Mon</v>
      </c>
      <c r="K134" s="122" t="s">
        <v>795</v>
      </c>
      <c r="L134" s="122" t="s">
        <v>795</v>
      </c>
      <c r="M134" s="65" t="s">
        <v>1246</v>
      </c>
      <c r="N134" s="123" t="s">
        <v>183</v>
      </c>
      <c r="O134" s="123" t="s">
        <v>33</v>
      </c>
      <c r="P134" s="50"/>
      <c r="Q134" s="50"/>
      <c r="R134" s="136" t="s">
        <v>920</v>
      </c>
      <c r="S134" s="65" t="str">
        <f t="shared" si="9"/>
        <v>RA_RASIA02_RF_IntlkComp_1_InAng16Mon</v>
      </c>
      <c r="T134" s="123" t="s">
        <v>665</v>
      </c>
      <c r="U134" s="137" t="s">
        <v>920</v>
      </c>
    </row>
    <row r="135" spans="1:21" s="5" customFormat="1" ht="14.45">
      <c r="A135" s="133">
        <v>134</v>
      </c>
      <c r="B135" s="134" t="s">
        <v>1247</v>
      </c>
      <c r="C135" s="121" t="s">
        <v>175</v>
      </c>
      <c r="D135" s="121" t="s">
        <v>761</v>
      </c>
      <c r="E135" s="121" t="s">
        <v>177</v>
      </c>
      <c r="F135" s="121" t="s">
        <v>922</v>
      </c>
      <c r="G135" s="121">
        <v>1</v>
      </c>
      <c r="H135" s="121" t="s">
        <v>1248</v>
      </c>
      <c r="I135" s="121" t="s">
        <v>29</v>
      </c>
      <c r="J135" s="64" t="str">
        <f t="shared" si="10"/>
        <v>RA-RaSIA02:RF-IntlkComp-1:InAng17-Mon</v>
      </c>
      <c r="K135" s="122" t="s">
        <v>795</v>
      </c>
      <c r="L135" s="122" t="s">
        <v>795</v>
      </c>
      <c r="M135" s="65" t="s">
        <v>1249</v>
      </c>
      <c r="N135" s="123" t="s">
        <v>183</v>
      </c>
      <c r="O135" s="123" t="s">
        <v>33</v>
      </c>
      <c r="P135" s="50"/>
      <c r="Q135" s="50"/>
      <c r="R135" s="136" t="s">
        <v>920</v>
      </c>
      <c r="S135" s="65" t="str">
        <f t="shared" si="9"/>
        <v>RA_RASIA02_RF_IntlkComp_1_InAng17Mon</v>
      </c>
      <c r="T135" s="123" t="s">
        <v>665</v>
      </c>
      <c r="U135" s="137" t="s">
        <v>920</v>
      </c>
    </row>
    <row r="136" spans="1:21" s="5" customFormat="1" ht="14.45">
      <c r="A136" s="133">
        <v>135</v>
      </c>
      <c r="B136" s="134" t="s">
        <v>1250</v>
      </c>
      <c r="C136" s="121" t="s">
        <v>175</v>
      </c>
      <c r="D136" s="121" t="s">
        <v>761</v>
      </c>
      <c r="E136" s="121" t="s">
        <v>177</v>
      </c>
      <c r="F136" s="121" t="s">
        <v>922</v>
      </c>
      <c r="G136" s="121">
        <v>1</v>
      </c>
      <c r="H136" s="121" t="s">
        <v>1251</v>
      </c>
      <c r="I136" s="121" t="s">
        <v>29</v>
      </c>
      <c r="J136" s="64" t="str">
        <f t="shared" si="10"/>
        <v>RA-RaSIA02:RF-IntlkComp-1:InAng18-Mon</v>
      </c>
      <c r="K136" s="122" t="s">
        <v>795</v>
      </c>
      <c r="L136" s="122" t="s">
        <v>795</v>
      </c>
      <c r="M136" s="65" t="s">
        <v>1252</v>
      </c>
      <c r="N136" s="123" t="s">
        <v>183</v>
      </c>
      <c r="O136" s="123" t="s">
        <v>33</v>
      </c>
      <c r="P136" s="50"/>
      <c r="Q136" s="50"/>
      <c r="R136" s="136" t="s">
        <v>920</v>
      </c>
      <c r="S136" s="65" t="str">
        <f t="shared" si="9"/>
        <v>RA_RASIA02_RF_IntlkComp_1_InAng18Mon</v>
      </c>
      <c r="T136" s="123" t="s">
        <v>665</v>
      </c>
      <c r="U136" s="137" t="s">
        <v>920</v>
      </c>
    </row>
    <row r="137" spans="1:21" s="5" customFormat="1" ht="14.45">
      <c r="A137" s="133">
        <v>136</v>
      </c>
      <c r="B137" s="134" t="s">
        <v>1253</v>
      </c>
      <c r="C137" s="121" t="s">
        <v>175</v>
      </c>
      <c r="D137" s="121" t="s">
        <v>761</v>
      </c>
      <c r="E137" s="121" t="s">
        <v>177</v>
      </c>
      <c r="F137" s="121" t="s">
        <v>922</v>
      </c>
      <c r="G137" s="121">
        <v>1</v>
      </c>
      <c r="H137" s="121" t="s">
        <v>1254</v>
      </c>
      <c r="I137" s="121" t="s">
        <v>29</v>
      </c>
      <c r="J137" s="64" t="str">
        <f t="shared" si="10"/>
        <v>RA-RaSIA02:RF-IntlkComp-1:InAng19-Mon</v>
      </c>
      <c r="K137" s="122" t="s">
        <v>795</v>
      </c>
      <c r="L137" s="122" t="s">
        <v>795</v>
      </c>
      <c r="M137" s="65" t="s">
        <v>1255</v>
      </c>
      <c r="N137" s="123" t="s">
        <v>183</v>
      </c>
      <c r="O137" s="123" t="s">
        <v>33</v>
      </c>
      <c r="P137" s="50"/>
      <c r="Q137" s="50"/>
      <c r="R137" s="136" t="s">
        <v>920</v>
      </c>
      <c r="S137" s="65" t="str">
        <f t="shared" si="9"/>
        <v>RA_RASIA02_RF_IntlkComp_1_InAng19Mon</v>
      </c>
      <c r="T137" s="123" t="s">
        <v>665</v>
      </c>
      <c r="U137" s="137" t="s">
        <v>920</v>
      </c>
    </row>
    <row r="138" spans="1:21" s="5" customFormat="1" ht="14.45">
      <c r="A138" s="133">
        <v>137</v>
      </c>
      <c r="B138" s="134" t="s">
        <v>1256</v>
      </c>
      <c r="C138" s="121" t="s">
        <v>175</v>
      </c>
      <c r="D138" s="121" t="s">
        <v>761</v>
      </c>
      <c r="E138" s="121" t="s">
        <v>177</v>
      </c>
      <c r="F138" s="121" t="s">
        <v>922</v>
      </c>
      <c r="G138" s="121">
        <v>1</v>
      </c>
      <c r="H138" s="121" t="s">
        <v>1078</v>
      </c>
      <c r="I138" s="121" t="s">
        <v>29</v>
      </c>
      <c r="J138" s="64" t="str">
        <f t="shared" si="10"/>
        <v>RA-RaSIA02:RF-IntlkComp-1:OutDig00-Mon</v>
      </c>
      <c r="K138" s="122" t="s">
        <v>795</v>
      </c>
      <c r="L138" s="122" t="s">
        <v>795</v>
      </c>
      <c r="M138" s="65" t="s">
        <v>1257</v>
      </c>
      <c r="N138" s="123" t="s">
        <v>183</v>
      </c>
      <c r="O138" s="123" t="s">
        <v>33</v>
      </c>
      <c r="P138" s="50"/>
      <c r="Q138" s="50"/>
      <c r="R138" s="136" t="s">
        <v>920</v>
      </c>
      <c r="S138" s="65" t="str">
        <f t="shared" ref="S138:S201" si="11">M138</f>
        <v>RA_RASIA02_RF_IntlkComp_1_OutDig00Mon</v>
      </c>
      <c r="T138" s="123" t="s">
        <v>665</v>
      </c>
      <c r="U138" s="137" t="s">
        <v>920</v>
      </c>
    </row>
    <row r="139" spans="1:21" s="5" customFormat="1" ht="14.45">
      <c r="A139" s="133">
        <v>138</v>
      </c>
      <c r="B139" s="134" t="s">
        <v>1258</v>
      </c>
      <c r="C139" s="121" t="s">
        <v>175</v>
      </c>
      <c r="D139" s="121" t="s">
        <v>761</v>
      </c>
      <c r="E139" s="121" t="s">
        <v>177</v>
      </c>
      <c r="F139" s="121" t="s">
        <v>922</v>
      </c>
      <c r="G139" s="121">
        <v>1</v>
      </c>
      <c r="H139" s="121" t="s">
        <v>1081</v>
      </c>
      <c r="I139" s="121" t="s">
        <v>29</v>
      </c>
      <c r="J139" s="64" t="str">
        <f t="shared" si="10"/>
        <v>RA-RaSIA02:RF-IntlkComp-1:OutDig01-Mon</v>
      </c>
      <c r="K139" s="122" t="s">
        <v>795</v>
      </c>
      <c r="L139" s="122" t="s">
        <v>795</v>
      </c>
      <c r="M139" s="65" t="s">
        <v>1259</v>
      </c>
      <c r="N139" s="123" t="s">
        <v>183</v>
      </c>
      <c r="O139" s="123" t="s">
        <v>33</v>
      </c>
      <c r="P139" s="50"/>
      <c r="Q139" s="50"/>
      <c r="R139" s="136" t="s">
        <v>920</v>
      </c>
      <c r="S139" s="65" t="str">
        <f t="shared" si="11"/>
        <v>RA_RASIA02_RF_IntlkComp_1_OutDig01Mon</v>
      </c>
      <c r="T139" s="123" t="s">
        <v>665</v>
      </c>
      <c r="U139" s="137" t="s">
        <v>920</v>
      </c>
    </row>
    <row r="140" spans="1:21" s="5" customFormat="1" ht="14.45">
      <c r="A140" s="133">
        <v>139</v>
      </c>
      <c r="B140" s="134" t="s">
        <v>1260</v>
      </c>
      <c r="C140" s="121" t="s">
        <v>175</v>
      </c>
      <c r="D140" s="121" t="s">
        <v>761</v>
      </c>
      <c r="E140" s="121" t="s">
        <v>177</v>
      </c>
      <c r="F140" s="121" t="s">
        <v>922</v>
      </c>
      <c r="G140" s="121">
        <v>1</v>
      </c>
      <c r="H140" s="121" t="s">
        <v>1084</v>
      </c>
      <c r="I140" s="121" t="s">
        <v>29</v>
      </c>
      <c r="J140" s="64" t="str">
        <f t="shared" si="10"/>
        <v>RA-RaSIA02:RF-IntlkComp-1:OutDig02-Mon</v>
      </c>
      <c r="K140" s="122" t="s">
        <v>795</v>
      </c>
      <c r="L140" s="122" t="s">
        <v>795</v>
      </c>
      <c r="M140" s="65" t="s">
        <v>1261</v>
      </c>
      <c r="N140" s="123" t="s">
        <v>183</v>
      </c>
      <c r="O140" s="123" t="s">
        <v>33</v>
      </c>
      <c r="P140" s="50"/>
      <c r="Q140" s="50"/>
      <c r="R140" s="136" t="s">
        <v>920</v>
      </c>
      <c r="S140" s="65" t="str">
        <f t="shared" si="11"/>
        <v>RA_RASIA02_RF_IntlkComp_1_OutDig02Mon</v>
      </c>
      <c r="T140" s="123" t="s">
        <v>665</v>
      </c>
      <c r="U140" s="137" t="s">
        <v>920</v>
      </c>
    </row>
    <row r="141" spans="1:21" s="5" customFormat="1" ht="14.45">
      <c r="A141" s="133">
        <v>140</v>
      </c>
      <c r="B141" s="134" t="s">
        <v>1262</v>
      </c>
      <c r="C141" s="121" t="s">
        <v>175</v>
      </c>
      <c r="D141" s="121" t="s">
        <v>761</v>
      </c>
      <c r="E141" s="121" t="s">
        <v>177</v>
      </c>
      <c r="F141" s="121" t="s">
        <v>922</v>
      </c>
      <c r="G141" s="121">
        <v>1</v>
      </c>
      <c r="H141" s="121" t="s">
        <v>1087</v>
      </c>
      <c r="I141" s="121" t="s">
        <v>29</v>
      </c>
      <c r="J141" s="64" t="str">
        <f t="shared" si="10"/>
        <v>RA-RaSIA02:RF-IntlkComp-1:OutDig03-Mon</v>
      </c>
      <c r="K141" s="122" t="s">
        <v>795</v>
      </c>
      <c r="L141" s="122" t="s">
        <v>795</v>
      </c>
      <c r="M141" s="65" t="s">
        <v>1263</v>
      </c>
      <c r="N141" s="123" t="s">
        <v>183</v>
      </c>
      <c r="O141" s="123" t="s">
        <v>33</v>
      </c>
      <c r="P141" s="50"/>
      <c r="Q141" s="50"/>
      <c r="R141" s="136" t="s">
        <v>920</v>
      </c>
      <c r="S141" s="65" t="str">
        <f t="shared" si="11"/>
        <v>RA_RASIA02_RF_IntlkComp_1_OutDig03Mon</v>
      </c>
      <c r="T141" s="123" t="s">
        <v>665</v>
      </c>
      <c r="U141" s="137" t="s">
        <v>920</v>
      </c>
    </row>
    <row r="142" spans="1:21" s="5" customFormat="1" ht="14.45">
      <c r="A142" s="133">
        <v>141</v>
      </c>
      <c r="B142" s="134" t="s">
        <v>1264</v>
      </c>
      <c r="C142" s="121" t="s">
        <v>175</v>
      </c>
      <c r="D142" s="121" t="s">
        <v>761</v>
      </c>
      <c r="E142" s="121" t="s">
        <v>177</v>
      </c>
      <c r="F142" s="121" t="s">
        <v>922</v>
      </c>
      <c r="G142" s="121">
        <v>1</v>
      </c>
      <c r="H142" s="121" t="s">
        <v>1090</v>
      </c>
      <c r="I142" s="121" t="s">
        <v>29</v>
      </c>
      <c r="J142" s="64" t="str">
        <f t="shared" si="10"/>
        <v>RA-RaSIA02:RF-IntlkComp-1:OutDig04-Mon</v>
      </c>
      <c r="K142" s="122" t="s">
        <v>795</v>
      </c>
      <c r="L142" s="122" t="s">
        <v>795</v>
      </c>
      <c r="M142" s="65" t="s">
        <v>1265</v>
      </c>
      <c r="N142" s="123" t="s">
        <v>183</v>
      </c>
      <c r="O142" s="123" t="s">
        <v>33</v>
      </c>
      <c r="P142" s="50"/>
      <c r="Q142" s="50"/>
      <c r="R142" s="136" t="s">
        <v>920</v>
      </c>
      <c r="S142" s="65" t="str">
        <f t="shared" si="11"/>
        <v>RA_RASIA02_RF_IntlkComp_1_OutDig04Mon</v>
      </c>
      <c r="T142" s="123" t="s">
        <v>665</v>
      </c>
      <c r="U142" s="137" t="s">
        <v>920</v>
      </c>
    </row>
    <row r="143" spans="1:21" s="5" customFormat="1" ht="14.45">
      <c r="A143" s="133">
        <v>142</v>
      </c>
      <c r="B143" s="134" t="s">
        <v>1266</v>
      </c>
      <c r="C143" s="121" t="s">
        <v>175</v>
      </c>
      <c r="D143" s="121" t="s">
        <v>761</v>
      </c>
      <c r="E143" s="121" t="s">
        <v>177</v>
      </c>
      <c r="F143" s="121" t="s">
        <v>922</v>
      </c>
      <c r="G143" s="121">
        <v>1</v>
      </c>
      <c r="H143" s="121" t="s">
        <v>1093</v>
      </c>
      <c r="I143" s="121" t="s">
        <v>29</v>
      </c>
      <c r="J143" s="64" t="str">
        <f t="shared" si="10"/>
        <v>RA-RaSIA02:RF-IntlkComp-1:OutDig05-Mon</v>
      </c>
      <c r="K143" s="122" t="s">
        <v>795</v>
      </c>
      <c r="L143" s="122" t="s">
        <v>795</v>
      </c>
      <c r="M143" s="65" t="s">
        <v>1267</v>
      </c>
      <c r="N143" s="123" t="s">
        <v>183</v>
      </c>
      <c r="O143" s="123" t="s">
        <v>33</v>
      </c>
      <c r="P143" s="50"/>
      <c r="Q143" s="50"/>
      <c r="R143" s="136" t="s">
        <v>920</v>
      </c>
      <c r="S143" s="65" t="str">
        <f t="shared" si="11"/>
        <v>RA_RASIA02_RF_IntlkComp_1_OutDig05Mon</v>
      </c>
      <c r="T143" s="123" t="s">
        <v>665</v>
      </c>
      <c r="U143" s="137" t="s">
        <v>920</v>
      </c>
    </row>
    <row r="144" spans="1:21" s="5" customFormat="1" ht="14.45">
      <c r="A144" s="133">
        <v>143</v>
      </c>
      <c r="B144" s="134" t="s">
        <v>1268</v>
      </c>
      <c r="C144" s="121" t="s">
        <v>175</v>
      </c>
      <c r="D144" s="121" t="s">
        <v>761</v>
      </c>
      <c r="E144" s="121" t="s">
        <v>177</v>
      </c>
      <c r="F144" s="121" t="s">
        <v>922</v>
      </c>
      <c r="G144" s="121">
        <v>1</v>
      </c>
      <c r="H144" s="121" t="s">
        <v>1096</v>
      </c>
      <c r="I144" s="121" t="s">
        <v>29</v>
      </c>
      <c r="J144" s="64" t="str">
        <f t="shared" si="10"/>
        <v>RA-RaSIA02:RF-IntlkComp-1:OutDig06-Mon</v>
      </c>
      <c r="K144" s="122" t="s">
        <v>795</v>
      </c>
      <c r="L144" s="122" t="s">
        <v>795</v>
      </c>
      <c r="M144" s="65" t="s">
        <v>1269</v>
      </c>
      <c r="N144" s="123" t="s">
        <v>183</v>
      </c>
      <c r="O144" s="123" t="s">
        <v>33</v>
      </c>
      <c r="P144" s="50"/>
      <c r="Q144" s="50"/>
      <c r="R144" s="136" t="s">
        <v>920</v>
      </c>
      <c r="S144" s="65" t="str">
        <f t="shared" si="11"/>
        <v>RA_RASIA02_RF_IntlkComp_1_OutDig06Mon</v>
      </c>
      <c r="T144" s="123" t="s">
        <v>665</v>
      </c>
      <c r="U144" s="137" t="s">
        <v>920</v>
      </c>
    </row>
    <row r="145" spans="1:21" s="5" customFormat="1" ht="14.45">
      <c r="A145" s="133">
        <v>144</v>
      </c>
      <c r="B145" s="134" t="s">
        <v>1270</v>
      </c>
      <c r="C145" s="121" t="s">
        <v>175</v>
      </c>
      <c r="D145" s="121" t="s">
        <v>761</v>
      </c>
      <c r="E145" s="121" t="s">
        <v>177</v>
      </c>
      <c r="F145" s="121" t="s">
        <v>922</v>
      </c>
      <c r="G145" s="121">
        <v>1</v>
      </c>
      <c r="H145" s="121" t="s">
        <v>1099</v>
      </c>
      <c r="I145" s="121" t="s">
        <v>29</v>
      </c>
      <c r="J145" s="64" t="str">
        <f t="shared" si="10"/>
        <v>RA-RaSIA02:RF-IntlkComp-1:OutDig07-Mon</v>
      </c>
      <c r="K145" s="122" t="s">
        <v>795</v>
      </c>
      <c r="L145" s="122" t="s">
        <v>795</v>
      </c>
      <c r="M145" s="65" t="s">
        <v>1271</v>
      </c>
      <c r="N145" s="123" t="s">
        <v>183</v>
      </c>
      <c r="O145" s="123" t="s">
        <v>33</v>
      </c>
      <c r="P145" s="50"/>
      <c r="Q145" s="50"/>
      <c r="R145" s="136" t="s">
        <v>920</v>
      </c>
      <c r="S145" s="65" t="str">
        <f t="shared" si="11"/>
        <v>RA_RASIA02_RF_IntlkComp_1_OutDig07Mon</v>
      </c>
      <c r="T145" s="123" t="s">
        <v>665</v>
      </c>
      <c r="U145" s="137" t="s">
        <v>920</v>
      </c>
    </row>
    <row r="146" spans="1:21" s="5" customFormat="1" ht="14.45">
      <c r="A146" s="133">
        <v>145</v>
      </c>
      <c r="B146" s="134" t="s">
        <v>1272</v>
      </c>
      <c r="C146" s="121" t="s">
        <v>175</v>
      </c>
      <c r="D146" s="121" t="s">
        <v>761</v>
      </c>
      <c r="E146" s="121" t="s">
        <v>177</v>
      </c>
      <c r="F146" s="121" t="s">
        <v>922</v>
      </c>
      <c r="G146" s="121">
        <v>1</v>
      </c>
      <c r="H146" s="121" t="s">
        <v>1102</v>
      </c>
      <c r="I146" s="121" t="s">
        <v>29</v>
      </c>
      <c r="J146" s="64" t="str">
        <f t="shared" si="10"/>
        <v>RA-RaSIA02:RF-IntlkComp-1:OutDig08-Mon</v>
      </c>
      <c r="K146" s="122" t="s">
        <v>795</v>
      </c>
      <c r="L146" s="122" t="s">
        <v>795</v>
      </c>
      <c r="M146" s="65" t="s">
        <v>1273</v>
      </c>
      <c r="N146" s="123" t="s">
        <v>183</v>
      </c>
      <c r="O146" s="123" t="s">
        <v>33</v>
      </c>
      <c r="P146" s="50"/>
      <c r="Q146" s="50"/>
      <c r="R146" s="136" t="s">
        <v>920</v>
      </c>
      <c r="S146" s="65" t="str">
        <f t="shared" si="11"/>
        <v>RA_RASIA02_RF_IntlkComp_1_OutDig08Mon</v>
      </c>
      <c r="T146" s="123" t="s">
        <v>665</v>
      </c>
      <c r="U146" s="137" t="s">
        <v>920</v>
      </c>
    </row>
    <row r="147" spans="1:21" s="5" customFormat="1" ht="14.45">
      <c r="A147" s="133">
        <v>146</v>
      </c>
      <c r="B147" s="134" t="s">
        <v>1274</v>
      </c>
      <c r="C147" s="121" t="s">
        <v>175</v>
      </c>
      <c r="D147" s="121" t="s">
        <v>761</v>
      </c>
      <c r="E147" s="121" t="s">
        <v>177</v>
      </c>
      <c r="F147" s="121" t="s">
        <v>922</v>
      </c>
      <c r="G147" s="121">
        <v>1</v>
      </c>
      <c r="H147" s="121" t="s">
        <v>1105</v>
      </c>
      <c r="I147" s="121" t="s">
        <v>29</v>
      </c>
      <c r="J147" s="64" t="str">
        <f t="shared" si="10"/>
        <v>RA-RaSIA02:RF-IntlkComp-1:OutDig09-Mon</v>
      </c>
      <c r="K147" s="122" t="s">
        <v>795</v>
      </c>
      <c r="L147" s="122" t="s">
        <v>795</v>
      </c>
      <c r="M147" s="65" t="s">
        <v>1275</v>
      </c>
      <c r="N147" s="123" t="s">
        <v>183</v>
      </c>
      <c r="O147" s="123" t="s">
        <v>33</v>
      </c>
      <c r="P147" s="50"/>
      <c r="Q147" s="50"/>
      <c r="R147" s="136" t="s">
        <v>920</v>
      </c>
      <c r="S147" s="65" t="str">
        <f t="shared" si="11"/>
        <v>RA_RASIA02_RF_IntlkComp_1_OutDig09Mon</v>
      </c>
      <c r="T147" s="123" t="s">
        <v>665</v>
      </c>
      <c r="U147" s="137" t="s">
        <v>920</v>
      </c>
    </row>
    <row r="148" spans="1:21" s="5" customFormat="1" ht="14.45">
      <c r="A148" s="133">
        <v>147</v>
      </c>
      <c r="B148" s="134" t="s">
        <v>1276</v>
      </c>
      <c r="C148" s="121" t="s">
        <v>175</v>
      </c>
      <c r="D148" s="121" t="s">
        <v>761</v>
      </c>
      <c r="E148" s="121" t="s">
        <v>177</v>
      </c>
      <c r="F148" s="121" t="s">
        <v>922</v>
      </c>
      <c r="G148" s="121">
        <v>1</v>
      </c>
      <c r="H148" s="121" t="s">
        <v>1108</v>
      </c>
      <c r="I148" s="121" t="s">
        <v>29</v>
      </c>
      <c r="J148" s="64" t="str">
        <f t="shared" si="10"/>
        <v>RA-RaSIA02:RF-IntlkComp-1:OutDig10-Mon</v>
      </c>
      <c r="K148" s="122" t="s">
        <v>795</v>
      </c>
      <c r="L148" s="122" t="s">
        <v>795</v>
      </c>
      <c r="M148" s="65" t="s">
        <v>1277</v>
      </c>
      <c r="N148" s="123" t="s">
        <v>183</v>
      </c>
      <c r="O148" s="123" t="s">
        <v>33</v>
      </c>
      <c r="P148" s="50"/>
      <c r="Q148" s="50"/>
      <c r="R148" s="136" t="s">
        <v>920</v>
      </c>
      <c r="S148" s="65" t="str">
        <f t="shared" si="11"/>
        <v>RA_RASIA02_RF_IntlkComp_1_OutDig10Mon</v>
      </c>
      <c r="T148" s="123" t="s">
        <v>665</v>
      </c>
      <c r="U148" s="137" t="s">
        <v>920</v>
      </c>
    </row>
    <row r="149" spans="1:21" s="5" customFormat="1" ht="14.45">
      <c r="A149" s="133">
        <v>148</v>
      </c>
      <c r="B149" s="134" t="s">
        <v>1278</v>
      </c>
      <c r="C149" s="121" t="s">
        <v>175</v>
      </c>
      <c r="D149" s="121" t="s">
        <v>761</v>
      </c>
      <c r="E149" s="121" t="s">
        <v>177</v>
      </c>
      <c r="F149" s="121" t="s">
        <v>922</v>
      </c>
      <c r="G149" s="121">
        <v>1</v>
      </c>
      <c r="H149" s="121" t="s">
        <v>1111</v>
      </c>
      <c r="I149" s="121" t="s">
        <v>29</v>
      </c>
      <c r="J149" s="64" t="str">
        <f t="shared" si="10"/>
        <v>RA-RaSIA02:RF-IntlkComp-1:OutDig11-Mon</v>
      </c>
      <c r="K149" s="122" t="s">
        <v>795</v>
      </c>
      <c r="L149" s="122" t="s">
        <v>795</v>
      </c>
      <c r="M149" s="65" t="s">
        <v>1279</v>
      </c>
      <c r="N149" s="123" t="s">
        <v>183</v>
      </c>
      <c r="O149" s="123" t="s">
        <v>33</v>
      </c>
      <c r="P149" s="50"/>
      <c r="Q149" s="50"/>
      <c r="R149" s="136" t="s">
        <v>920</v>
      </c>
      <c r="S149" s="65" t="str">
        <f t="shared" si="11"/>
        <v>RA_RASIA02_RF_IntlkComp_1_OutDig11Mon</v>
      </c>
      <c r="T149" s="123" t="s">
        <v>665</v>
      </c>
      <c r="U149" s="137" t="s">
        <v>920</v>
      </c>
    </row>
    <row r="150" spans="1:21" s="5" customFormat="1" ht="14.45">
      <c r="A150" s="133">
        <v>149</v>
      </c>
      <c r="B150" s="134" t="s">
        <v>1280</v>
      </c>
      <c r="C150" s="121" t="s">
        <v>175</v>
      </c>
      <c r="D150" s="121" t="s">
        <v>761</v>
      </c>
      <c r="E150" s="121" t="s">
        <v>177</v>
      </c>
      <c r="F150" s="121" t="s">
        <v>922</v>
      </c>
      <c r="G150" s="121">
        <v>1</v>
      </c>
      <c r="H150" s="121" t="s">
        <v>1114</v>
      </c>
      <c r="I150" s="121" t="s">
        <v>29</v>
      </c>
      <c r="J150" s="64" t="str">
        <f t="shared" si="10"/>
        <v>RA-RaSIA02:RF-IntlkComp-1:OutDig12-Mon</v>
      </c>
      <c r="K150" s="122" t="s">
        <v>795</v>
      </c>
      <c r="L150" s="122" t="s">
        <v>795</v>
      </c>
      <c r="M150" s="65" t="s">
        <v>1281</v>
      </c>
      <c r="N150" s="123" t="s">
        <v>183</v>
      </c>
      <c r="O150" s="123" t="s">
        <v>33</v>
      </c>
      <c r="P150" s="50"/>
      <c r="Q150" s="50"/>
      <c r="R150" s="136" t="s">
        <v>920</v>
      </c>
      <c r="S150" s="65" t="str">
        <f t="shared" si="11"/>
        <v>RA_RASIA02_RF_IntlkComp_1_OutDig12Mon</v>
      </c>
      <c r="T150" s="123" t="s">
        <v>665</v>
      </c>
      <c r="U150" s="137" t="s">
        <v>920</v>
      </c>
    </row>
    <row r="151" spans="1:21" s="5" customFormat="1" ht="14.45">
      <c r="A151" s="133">
        <v>150</v>
      </c>
      <c r="B151" s="134" t="s">
        <v>1282</v>
      </c>
      <c r="C151" s="121" t="s">
        <v>175</v>
      </c>
      <c r="D151" s="121" t="s">
        <v>761</v>
      </c>
      <c r="E151" s="121" t="s">
        <v>177</v>
      </c>
      <c r="F151" s="121" t="s">
        <v>922</v>
      </c>
      <c r="G151" s="121">
        <v>1</v>
      </c>
      <c r="H151" s="121" t="s">
        <v>1117</v>
      </c>
      <c r="I151" s="121" t="s">
        <v>29</v>
      </c>
      <c r="J151" s="64" t="str">
        <f t="shared" si="10"/>
        <v>RA-RaSIA02:RF-IntlkComp-1:OutDig13-Mon</v>
      </c>
      <c r="K151" s="122" t="s">
        <v>795</v>
      </c>
      <c r="L151" s="122" t="s">
        <v>795</v>
      </c>
      <c r="M151" s="65" t="s">
        <v>1283</v>
      </c>
      <c r="N151" s="123" t="s">
        <v>183</v>
      </c>
      <c r="O151" s="123" t="s">
        <v>33</v>
      </c>
      <c r="P151" s="50"/>
      <c r="Q151" s="50"/>
      <c r="R151" s="136" t="s">
        <v>920</v>
      </c>
      <c r="S151" s="65" t="str">
        <f t="shared" si="11"/>
        <v>RA_RASIA02_RF_IntlkComp_1_OutDig13Mon</v>
      </c>
      <c r="T151" s="123" t="s">
        <v>665</v>
      </c>
      <c r="U151" s="137" t="s">
        <v>920</v>
      </c>
    </row>
    <row r="152" spans="1:21" s="5" customFormat="1" ht="14.45">
      <c r="A152" s="133">
        <v>151</v>
      </c>
      <c r="B152" s="134" t="s">
        <v>1284</v>
      </c>
      <c r="C152" s="121" t="s">
        <v>175</v>
      </c>
      <c r="D152" s="121" t="s">
        <v>761</v>
      </c>
      <c r="E152" s="121" t="s">
        <v>177</v>
      </c>
      <c r="F152" s="121" t="s">
        <v>922</v>
      </c>
      <c r="G152" s="121">
        <v>1</v>
      </c>
      <c r="H152" s="121" t="s">
        <v>1120</v>
      </c>
      <c r="I152" s="121" t="s">
        <v>29</v>
      </c>
      <c r="J152" s="64" t="str">
        <f t="shared" si="10"/>
        <v>RA-RaSIA02:RF-IntlkComp-1:OutDig14-Mon</v>
      </c>
      <c r="K152" s="122" t="s">
        <v>795</v>
      </c>
      <c r="L152" s="122" t="s">
        <v>795</v>
      </c>
      <c r="M152" s="65" t="s">
        <v>1285</v>
      </c>
      <c r="N152" s="123" t="s">
        <v>183</v>
      </c>
      <c r="O152" s="123" t="s">
        <v>33</v>
      </c>
      <c r="P152" s="50"/>
      <c r="Q152" s="50"/>
      <c r="R152" s="136" t="s">
        <v>920</v>
      </c>
      <c r="S152" s="65" t="str">
        <f t="shared" si="11"/>
        <v>RA_RASIA02_RF_IntlkComp_1_OutDig14Mon</v>
      </c>
      <c r="T152" s="123" t="s">
        <v>665</v>
      </c>
      <c r="U152" s="137" t="s">
        <v>920</v>
      </c>
    </row>
    <row r="153" spans="1:21" s="5" customFormat="1" ht="14.45">
      <c r="A153" s="133">
        <v>152</v>
      </c>
      <c r="B153" s="134" t="s">
        <v>1286</v>
      </c>
      <c r="C153" s="121" t="s">
        <v>175</v>
      </c>
      <c r="D153" s="121" t="s">
        <v>761</v>
      </c>
      <c r="E153" s="121" t="s">
        <v>177</v>
      </c>
      <c r="F153" s="121" t="s">
        <v>922</v>
      </c>
      <c r="G153" s="121">
        <v>1</v>
      </c>
      <c r="H153" s="121" t="s">
        <v>1123</v>
      </c>
      <c r="I153" s="121" t="s">
        <v>29</v>
      </c>
      <c r="J153" s="64" t="str">
        <f t="shared" si="10"/>
        <v>RA-RaSIA02:RF-IntlkComp-1:OutDig15-Mon</v>
      </c>
      <c r="K153" s="122" t="s">
        <v>795</v>
      </c>
      <c r="L153" s="122" t="s">
        <v>795</v>
      </c>
      <c r="M153" s="65" t="s">
        <v>1287</v>
      </c>
      <c r="N153" s="123" t="s">
        <v>183</v>
      </c>
      <c r="O153" s="123" t="s">
        <v>33</v>
      </c>
      <c r="P153" s="50"/>
      <c r="Q153" s="50"/>
      <c r="R153" s="136" t="s">
        <v>920</v>
      </c>
      <c r="S153" s="65" t="str">
        <f t="shared" si="11"/>
        <v>RA_RASIA02_RF_IntlkComp_1_OutDig15Mon</v>
      </c>
      <c r="T153" s="123" t="s">
        <v>665</v>
      </c>
      <c r="U153" s="137" t="s">
        <v>920</v>
      </c>
    </row>
    <row r="154" spans="1:21" s="52" customFormat="1" ht="14.45">
      <c r="A154" s="138">
        <v>153</v>
      </c>
      <c r="B154" s="139" t="s">
        <v>1288</v>
      </c>
      <c r="C154" s="113" t="s">
        <v>175</v>
      </c>
      <c r="D154" s="113" t="s">
        <v>761</v>
      </c>
      <c r="E154" s="113" t="s">
        <v>177</v>
      </c>
      <c r="F154" s="113" t="s">
        <v>922</v>
      </c>
      <c r="G154" s="113">
        <v>2</v>
      </c>
      <c r="H154" s="113" t="s">
        <v>928</v>
      </c>
      <c r="I154" s="113" t="s">
        <v>29</v>
      </c>
      <c r="J154" s="107" t="str">
        <f t="shared" si="10"/>
        <v>RA-RaSIA02:RF-IntlkComp-2:IB1601Fault-Mon</v>
      </c>
      <c r="K154" s="104" t="s">
        <v>795</v>
      </c>
      <c r="L154" s="104" t="s">
        <v>795</v>
      </c>
      <c r="M154" s="108" t="s">
        <v>1289</v>
      </c>
      <c r="N154" s="115" t="s">
        <v>183</v>
      </c>
      <c r="O154" s="115" t="s">
        <v>33</v>
      </c>
      <c r="P154" s="50"/>
      <c r="Q154" s="50"/>
      <c r="R154" s="141" t="s">
        <v>920</v>
      </c>
      <c r="S154" s="108" t="str">
        <f t="shared" si="11"/>
        <v>RA_RASIA02_RF_IntlkComp_2_IB1601FaultMon</v>
      </c>
      <c r="T154" s="115" t="s">
        <v>665</v>
      </c>
      <c r="U154" s="142" t="s">
        <v>920</v>
      </c>
    </row>
    <row r="155" spans="1:21" s="52" customFormat="1" ht="14.45">
      <c r="A155" s="138">
        <v>154</v>
      </c>
      <c r="B155" s="139" t="s">
        <v>1290</v>
      </c>
      <c r="C155" s="113" t="s">
        <v>175</v>
      </c>
      <c r="D155" s="113" t="s">
        <v>761</v>
      </c>
      <c r="E155" s="113" t="s">
        <v>177</v>
      </c>
      <c r="F155" s="113" t="s">
        <v>922</v>
      </c>
      <c r="G155" s="113">
        <v>2</v>
      </c>
      <c r="H155" s="113" t="s">
        <v>931</v>
      </c>
      <c r="I155" s="113" t="s">
        <v>29</v>
      </c>
      <c r="J155" s="107" t="str">
        <f t="shared" si="10"/>
        <v>RA-RaSIA02:RF-IntlkComp-2:IB1602Fault-Mon</v>
      </c>
      <c r="K155" s="104" t="s">
        <v>795</v>
      </c>
      <c r="L155" s="104" t="s">
        <v>795</v>
      </c>
      <c r="M155" s="108" t="s">
        <v>1291</v>
      </c>
      <c r="N155" s="115" t="s">
        <v>183</v>
      </c>
      <c r="O155" s="115" t="s">
        <v>33</v>
      </c>
      <c r="P155" s="50"/>
      <c r="Q155" s="50"/>
      <c r="R155" s="141" t="s">
        <v>920</v>
      </c>
      <c r="S155" s="108" t="str">
        <f t="shared" si="11"/>
        <v>RA_RASIA02_RF_IntlkComp_2_IB1602FaultMon</v>
      </c>
      <c r="T155" s="115" t="s">
        <v>665</v>
      </c>
      <c r="U155" s="142" t="s">
        <v>920</v>
      </c>
    </row>
    <row r="156" spans="1:21" s="52" customFormat="1" ht="14.45">
      <c r="A156" s="138">
        <v>155</v>
      </c>
      <c r="B156" s="139" t="s">
        <v>1292</v>
      </c>
      <c r="C156" s="113" t="s">
        <v>175</v>
      </c>
      <c r="D156" s="113" t="s">
        <v>761</v>
      </c>
      <c r="E156" s="113" t="s">
        <v>177</v>
      </c>
      <c r="F156" s="113" t="s">
        <v>922</v>
      </c>
      <c r="G156" s="113">
        <v>2</v>
      </c>
      <c r="H156" s="113" t="s">
        <v>934</v>
      </c>
      <c r="I156" s="113" t="s">
        <v>29</v>
      </c>
      <c r="J156" s="107" t="str">
        <f t="shared" si="10"/>
        <v>RA-RaSIA02:RF-IntlkComp-2:IY403Fault-Mon</v>
      </c>
      <c r="K156" s="104" t="s">
        <v>795</v>
      </c>
      <c r="L156" s="104" t="s">
        <v>795</v>
      </c>
      <c r="M156" s="108" t="s">
        <v>1293</v>
      </c>
      <c r="N156" s="115" t="s">
        <v>183</v>
      </c>
      <c r="O156" s="115" t="s">
        <v>33</v>
      </c>
      <c r="P156" s="50"/>
      <c r="Q156" s="50"/>
      <c r="R156" s="141" t="s">
        <v>920</v>
      </c>
      <c r="S156" s="108" t="str">
        <f t="shared" si="11"/>
        <v>RA_RASIA02_RF_IntlkComp_2_IY403FaultMon</v>
      </c>
      <c r="T156" s="115" t="s">
        <v>665</v>
      </c>
      <c r="U156" s="142" t="s">
        <v>920</v>
      </c>
    </row>
    <row r="157" spans="1:21" s="52" customFormat="1" ht="14.45">
      <c r="A157" s="138">
        <v>156</v>
      </c>
      <c r="B157" s="139" t="s">
        <v>1294</v>
      </c>
      <c r="C157" s="113" t="s">
        <v>175</v>
      </c>
      <c r="D157" s="113" t="s">
        <v>761</v>
      </c>
      <c r="E157" s="113" t="s">
        <v>177</v>
      </c>
      <c r="F157" s="113" t="s">
        <v>922</v>
      </c>
      <c r="G157" s="113">
        <v>2</v>
      </c>
      <c r="H157" s="113" t="s">
        <v>937</v>
      </c>
      <c r="I157" s="113" t="s">
        <v>29</v>
      </c>
      <c r="J157" s="107" t="str">
        <f t="shared" si="10"/>
        <v>RA-RaSIA02:RF-IntlkComp-2:IY404Fault-Mon</v>
      </c>
      <c r="K157" s="104" t="s">
        <v>795</v>
      </c>
      <c r="L157" s="104" t="s">
        <v>795</v>
      </c>
      <c r="M157" s="108" t="s">
        <v>1295</v>
      </c>
      <c r="N157" s="115" t="s">
        <v>183</v>
      </c>
      <c r="O157" s="115" t="s">
        <v>33</v>
      </c>
      <c r="P157" s="50"/>
      <c r="Q157" s="50"/>
      <c r="R157" s="141" t="s">
        <v>920</v>
      </c>
      <c r="S157" s="108" t="str">
        <f t="shared" si="11"/>
        <v>RA_RASIA02_RF_IntlkComp_2_IY404FaultMon</v>
      </c>
      <c r="T157" s="115" t="s">
        <v>665</v>
      </c>
      <c r="U157" s="142" t="s">
        <v>920</v>
      </c>
    </row>
    <row r="158" spans="1:21" s="52" customFormat="1" ht="14.45">
      <c r="A158" s="138">
        <v>157</v>
      </c>
      <c r="B158" s="139" t="s">
        <v>1296</v>
      </c>
      <c r="C158" s="113" t="s">
        <v>175</v>
      </c>
      <c r="D158" s="113" t="s">
        <v>761</v>
      </c>
      <c r="E158" s="113" t="s">
        <v>177</v>
      </c>
      <c r="F158" s="113" t="s">
        <v>922</v>
      </c>
      <c r="G158" s="113">
        <v>2</v>
      </c>
      <c r="H158" s="113" t="s">
        <v>940</v>
      </c>
      <c r="I158" s="113" t="s">
        <v>29</v>
      </c>
      <c r="J158" s="107" t="str">
        <f t="shared" si="10"/>
        <v>RA-RaSIA02:RF-IntlkComp-2:IY405Fault-Mon</v>
      </c>
      <c r="K158" s="104" t="s">
        <v>795</v>
      </c>
      <c r="L158" s="104" t="s">
        <v>795</v>
      </c>
      <c r="M158" s="108" t="s">
        <v>1297</v>
      </c>
      <c r="N158" s="115" t="s">
        <v>183</v>
      </c>
      <c r="O158" s="115" t="s">
        <v>33</v>
      </c>
      <c r="P158" s="50"/>
      <c r="Q158" s="50"/>
      <c r="R158" s="141" t="s">
        <v>920</v>
      </c>
      <c r="S158" s="108" t="str">
        <f t="shared" si="11"/>
        <v>RA_RASIA02_RF_IntlkComp_2_IY405FaultMon</v>
      </c>
      <c r="T158" s="115" t="s">
        <v>665</v>
      </c>
      <c r="U158" s="142" t="s">
        <v>920</v>
      </c>
    </row>
    <row r="159" spans="1:21" s="52" customFormat="1" ht="14.45">
      <c r="A159" s="138">
        <v>158</v>
      </c>
      <c r="B159" s="139" t="s">
        <v>1298</v>
      </c>
      <c r="C159" s="113" t="s">
        <v>175</v>
      </c>
      <c r="D159" s="113" t="s">
        <v>761</v>
      </c>
      <c r="E159" s="113" t="s">
        <v>177</v>
      </c>
      <c r="F159" s="113" t="s">
        <v>922</v>
      </c>
      <c r="G159" s="113">
        <v>2</v>
      </c>
      <c r="H159" s="113" t="s">
        <v>1136</v>
      </c>
      <c r="I159" s="113" t="s">
        <v>29</v>
      </c>
      <c r="J159" s="107" t="str">
        <f t="shared" si="10"/>
        <v>RA-RaSIA02:RF-IntlkComp-2:IY406Fault-Mon</v>
      </c>
      <c r="K159" s="104" t="s">
        <v>795</v>
      </c>
      <c r="L159" s="104" t="s">
        <v>795</v>
      </c>
      <c r="M159" s="108" t="s">
        <v>1299</v>
      </c>
      <c r="N159" s="115" t="s">
        <v>183</v>
      </c>
      <c r="O159" s="115" t="s">
        <v>33</v>
      </c>
      <c r="P159" s="50"/>
      <c r="Q159" s="50"/>
      <c r="R159" s="141" t="s">
        <v>920</v>
      </c>
      <c r="S159" s="108" t="str">
        <f t="shared" si="11"/>
        <v>RA_RASIA02_RF_IntlkComp_2_IY406FaultMon</v>
      </c>
      <c r="T159" s="115" t="s">
        <v>665</v>
      </c>
      <c r="U159" s="142" t="s">
        <v>920</v>
      </c>
    </row>
    <row r="160" spans="1:21" s="52" customFormat="1" ht="14.45">
      <c r="A160" s="138">
        <v>159</v>
      </c>
      <c r="B160" s="139" t="s">
        <v>1300</v>
      </c>
      <c r="C160" s="113" t="s">
        <v>175</v>
      </c>
      <c r="D160" s="113" t="s">
        <v>761</v>
      </c>
      <c r="E160" s="113" t="s">
        <v>177</v>
      </c>
      <c r="F160" s="113" t="s">
        <v>922</v>
      </c>
      <c r="G160" s="113">
        <v>2</v>
      </c>
      <c r="H160" s="113" t="s">
        <v>1139</v>
      </c>
      <c r="I160" s="113" t="s">
        <v>29</v>
      </c>
      <c r="J160" s="107" t="str">
        <f t="shared" si="10"/>
        <v>RA-RaSIA02:RF-IntlkComp-2:IY407Fault-Mon</v>
      </c>
      <c r="K160" s="104" t="s">
        <v>795</v>
      </c>
      <c r="L160" s="104" t="s">
        <v>795</v>
      </c>
      <c r="M160" s="108" t="s">
        <v>1301</v>
      </c>
      <c r="N160" s="115" t="s">
        <v>183</v>
      </c>
      <c r="O160" s="115" t="s">
        <v>33</v>
      </c>
      <c r="P160" s="50"/>
      <c r="Q160" s="50"/>
      <c r="R160" s="141" t="s">
        <v>920</v>
      </c>
      <c r="S160" s="108" t="str">
        <f t="shared" si="11"/>
        <v>RA_RASIA02_RF_IntlkComp_2_IY407FaultMon</v>
      </c>
      <c r="T160" s="115" t="s">
        <v>665</v>
      </c>
      <c r="U160" s="142" t="s">
        <v>920</v>
      </c>
    </row>
    <row r="161" spans="1:21" s="52" customFormat="1" ht="14.45">
      <c r="A161" s="138">
        <v>160</v>
      </c>
      <c r="B161" s="139" t="s">
        <v>1302</v>
      </c>
      <c r="C161" s="113" t="s">
        <v>175</v>
      </c>
      <c r="D161" s="113" t="s">
        <v>761</v>
      </c>
      <c r="E161" s="113" t="s">
        <v>177</v>
      </c>
      <c r="F161" s="113" t="s">
        <v>922</v>
      </c>
      <c r="G161" s="113">
        <v>2</v>
      </c>
      <c r="H161" s="113" t="s">
        <v>1142</v>
      </c>
      <c r="I161" s="113" t="s">
        <v>29</v>
      </c>
      <c r="J161" s="107" t="str">
        <f t="shared" si="10"/>
        <v>RA-RaSIA02:RF-IntlkComp-2:OB1608Fault-Mon</v>
      </c>
      <c r="K161" s="104" t="s">
        <v>795</v>
      </c>
      <c r="L161" s="104" t="s">
        <v>795</v>
      </c>
      <c r="M161" s="108" t="s">
        <v>1303</v>
      </c>
      <c r="N161" s="115" t="s">
        <v>183</v>
      </c>
      <c r="O161" s="115" t="s">
        <v>33</v>
      </c>
      <c r="P161" s="50"/>
      <c r="Q161" s="50"/>
      <c r="R161" s="141" t="s">
        <v>920</v>
      </c>
      <c r="S161" s="108" t="str">
        <f t="shared" si="11"/>
        <v>RA_RASIA02_RF_IntlkComp_2_OB1608FaultMon</v>
      </c>
      <c r="T161" s="115" t="s">
        <v>665</v>
      </c>
      <c r="U161" s="142" t="s">
        <v>920</v>
      </c>
    </row>
    <row r="162" spans="1:21" s="52" customFormat="1" ht="14.45">
      <c r="A162" s="138">
        <v>161</v>
      </c>
      <c r="B162" s="139" t="s">
        <v>1304</v>
      </c>
      <c r="C162" s="113" t="s">
        <v>175</v>
      </c>
      <c r="D162" s="113" t="s">
        <v>761</v>
      </c>
      <c r="E162" s="113" t="s">
        <v>177</v>
      </c>
      <c r="F162" s="113" t="s">
        <v>922</v>
      </c>
      <c r="G162" s="113">
        <v>2</v>
      </c>
      <c r="H162" s="113" t="s">
        <v>946</v>
      </c>
      <c r="I162" s="113" t="s">
        <v>29</v>
      </c>
      <c r="J162" s="107" t="str">
        <f t="shared" si="10"/>
        <v>RA-RaSIA02:RF-IntlkComp-2:InDig00-Mon</v>
      </c>
      <c r="K162" s="104" t="s">
        <v>795</v>
      </c>
      <c r="L162" s="104" t="s">
        <v>795</v>
      </c>
      <c r="M162" s="108" t="s">
        <v>1305</v>
      </c>
      <c r="N162" s="115" t="s">
        <v>183</v>
      </c>
      <c r="O162" s="115" t="s">
        <v>33</v>
      </c>
      <c r="P162" s="50"/>
      <c r="Q162" s="50"/>
      <c r="R162" s="141" t="s">
        <v>920</v>
      </c>
      <c r="S162" s="108" t="str">
        <f t="shared" si="11"/>
        <v>RA_RASIA02_RF_IntlkComp_2_InDig00Mon</v>
      </c>
      <c r="T162" s="115" t="s">
        <v>665</v>
      </c>
      <c r="U162" s="142" t="s">
        <v>920</v>
      </c>
    </row>
    <row r="163" spans="1:21" s="5" customFormat="1" ht="14.45">
      <c r="A163" s="133">
        <v>162</v>
      </c>
      <c r="B163" s="134" t="s">
        <v>1306</v>
      </c>
      <c r="C163" s="121" t="s">
        <v>175</v>
      </c>
      <c r="D163" s="121" t="s">
        <v>761</v>
      </c>
      <c r="E163" s="121" t="s">
        <v>177</v>
      </c>
      <c r="F163" s="121" t="s">
        <v>922</v>
      </c>
      <c r="G163" s="121">
        <v>2</v>
      </c>
      <c r="H163" s="121" t="s">
        <v>949</v>
      </c>
      <c r="I163" s="121" t="s">
        <v>29</v>
      </c>
      <c r="J163" s="64" t="str">
        <f t="shared" si="10"/>
        <v>RA-RaSIA02:RF-IntlkComp-2:InDig01-Mon</v>
      </c>
      <c r="K163" s="122" t="s">
        <v>795</v>
      </c>
      <c r="L163" s="122" t="s">
        <v>795</v>
      </c>
      <c r="M163" s="65" t="s">
        <v>1307</v>
      </c>
      <c r="N163" s="123" t="s">
        <v>183</v>
      </c>
      <c r="O163" s="123" t="s">
        <v>33</v>
      </c>
      <c r="P163" s="50"/>
      <c r="Q163" s="50"/>
      <c r="R163" s="136" t="s">
        <v>920</v>
      </c>
      <c r="S163" s="65" t="str">
        <f t="shared" si="11"/>
        <v>RA_RASIA02_RF_IntlkComp_2_InDig01Mon</v>
      </c>
      <c r="T163" s="123" t="s">
        <v>665</v>
      </c>
      <c r="U163" s="137" t="s">
        <v>920</v>
      </c>
    </row>
    <row r="164" spans="1:21" s="5" customFormat="1" ht="14.45">
      <c r="A164" s="133">
        <v>163</v>
      </c>
      <c r="B164" s="134" t="s">
        <v>1308</v>
      </c>
      <c r="C164" s="121" t="s">
        <v>175</v>
      </c>
      <c r="D164" s="121" t="s">
        <v>761</v>
      </c>
      <c r="E164" s="121" t="s">
        <v>177</v>
      </c>
      <c r="F164" s="121" t="s">
        <v>922</v>
      </c>
      <c r="G164" s="121">
        <v>2</v>
      </c>
      <c r="H164" s="121" t="s">
        <v>952</v>
      </c>
      <c r="I164" s="121" t="s">
        <v>29</v>
      </c>
      <c r="J164" s="64" t="str">
        <f t="shared" si="10"/>
        <v>RA-RaSIA02:RF-IntlkComp-2:InDig02-Mon</v>
      </c>
      <c r="K164" s="122" t="s">
        <v>795</v>
      </c>
      <c r="L164" s="122" t="s">
        <v>795</v>
      </c>
      <c r="M164" s="65" t="s">
        <v>1309</v>
      </c>
      <c r="N164" s="123" t="s">
        <v>183</v>
      </c>
      <c r="O164" s="123" t="s">
        <v>33</v>
      </c>
      <c r="P164" s="50"/>
      <c r="Q164" s="50"/>
      <c r="R164" s="136" t="s">
        <v>920</v>
      </c>
      <c r="S164" s="65" t="str">
        <f t="shared" si="11"/>
        <v>RA_RASIA02_RF_IntlkComp_2_InDig02Mon</v>
      </c>
      <c r="T164" s="123" t="s">
        <v>665</v>
      </c>
      <c r="U164" s="137" t="s">
        <v>920</v>
      </c>
    </row>
    <row r="165" spans="1:21" s="5" customFormat="1" ht="14.45">
      <c r="A165" s="133">
        <v>164</v>
      </c>
      <c r="B165" s="134" t="s">
        <v>1310</v>
      </c>
      <c r="C165" s="121" t="s">
        <v>175</v>
      </c>
      <c r="D165" s="121" t="s">
        <v>761</v>
      </c>
      <c r="E165" s="121" t="s">
        <v>177</v>
      </c>
      <c r="F165" s="121" t="s">
        <v>922</v>
      </c>
      <c r="G165" s="121">
        <v>2</v>
      </c>
      <c r="H165" s="121" t="s">
        <v>955</v>
      </c>
      <c r="I165" s="121" t="s">
        <v>29</v>
      </c>
      <c r="J165" s="64" t="str">
        <f t="shared" si="10"/>
        <v>RA-RaSIA02:RF-IntlkComp-2:InDig03-Mon</v>
      </c>
      <c r="K165" s="122" t="s">
        <v>795</v>
      </c>
      <c r="L165" s="122" t="s">
        <v>795</v>
      </c>
      <c r="M165" s="65" t="s">
        <v>1311</v>
      </c>
      <c r="N165" s="123" t="s">
        <v>183</v>
      </c>
      <c r="O165" s="123" t="s">
        <v>33</v>
      </c>
      <c r="P165" s="50"/>
      <c r="Q165" s="50"/>
      <c r="R165" s="136" t="s">
        <v>920</v>
      </c>
      <c r="S165" s="65" t="str">
        <f t="shared" si="11"/>
        <v>RA_RASIA02_RF_IntlkComp_2_InDig03Mon</v>
      </c>
      <c r="T165" s="123" t="s">
        <v>665</v>
      </c>
      <c r="U165" s="137" t="s">
        <v>920</v>
      </c>
    </row>
    <row r="166" spans="1:21" s="5" customFormat="1" ht="14.45">
      <c r="A166" s="133">
        <v>165</v>
      </c>
      <c r="B166" s="134" t="s">
        <v>1312</v>
      </c>
      <c r="C166" s="121" t="s">
        <v>175</v>
      </c>
      <c r="D166" s="121" t="s">
        <v>761</v>
      </c>
      <c r="E166" s="121" t="s">
        <v>177</v>
      </c>
      <c r="F166" s="121" t="s">
        <v>922</v>
      </c>
      <c r="G166" s="121">
        <v>2</v>
      </c>
      <c r="H166" s="121" t="s">
        <v>958</v>
      </c>
      <c r="I166" s="121" t="s">
        <v>29</v>
      </c>
      <c r="J166" s="64" t="str">
        <f t="shared" si="10"/>
        <v>RA-RaSIA02:RF-IntlkComp-2:InDig04-Mon</v>
      </c>
      <c r="K166" s="122" t="s">
        <v>795</v>
      </c>
      <c r="L166" s="122" t="s">
        <v>795</v>
      </c>
      <c r="M166" s="65" t="s">
        <v>1313</v>
      </c>
      <c r="N166" s="123" t="s">
        <v>183</v>
      </c>
      <c r="O166" s="123" t="s">
        <v>33</v>
      </c>
      <c r="P166" s="50"/>
      <c r="Q166" s="50"/>
      <c r="R166" s="136" t="s">
        <v>920</v>
      </c>
      <c r="S166" s="65" t="str">
        <f t="shared" si="11"/>
        <v>RA_RASIA02_RF_IntlkComp_2_InDig04Mon</v>
      </c>
      <c r="T166" s="123" t="s">
        <v>665</v>
      </c>
      <c r="U166" s="137" t="s">
        <v>920</v>
      </c>
    </row>
    <row r="167" spans="1:21" s="5" customFormat="1" ht="14.45">
      <c r="A167" s="133">
        <v>166</v>
      </c>
      <c r="B167" s="134" t="s">
        <v>1314</v>
      </c>
      <c r="C167" s="121" t="s">
        <v>175</v>
      </c>
      <c r="D167" s="121" t="s">
        <v>761</v>
      </c>
      <c r="E167" s="121" t="s">
        <v>177</v>
      </c>
      <c r="F167" s="121" t="s">
        <v>922</v>
      </c>
      <c r="G167" s="121">
        <v>2</v>
      </c>
      <c r="H167" s="121" t="s">
        <v>961</v>
      </c>
      <c r="I167" s="121" t="s">
        <v>29</v>
      </c>
      <c r="J167" s="64" t="str">
        <f t="shared" si="10"/>
        <v>RA-RaSIA02:RF-IntlkComp-2:InDig05-Mon</v>
      </c>
      <c r="K167" s="122" t="s">
        <v>795</v>
      </c>
      <c r="L167" s="122" t="s">
        <v>795</v>
      </c>
      <c r="M167" s="65" t="s">
        <v>1315</v>
      </c>
      <c r="N167" s="123" t="s">
        <v>183</v>
      </c>
      <c r="O167" s="123" t="s">
        <v>33</v>
      </c>
      <c r="P167" s="50"/>
      <c r="Q167" s="50"/>
      <c r="R167" s="136" t="s">
        <v>920</v>
      </c>
      <c r="S167" s="65" t="str">
        <f t="shared" si="11"/>
        <v>RA_RASIA02_RF_IntlkComp_2_InDig05Mon</v>
      </c>
      <c r="T167" s="123" t="s">
        <v>665</v>
      </c>
      <c r="U167" s="137" t="s">
        <v>920</v>
      </c>
    </row>
    <row r="168" spans="1:21" s="5" customFormat="1" ht="14.45">
      <c r="A168" s="133">
        <v>167</v>
      </c>
      <c r="B168" s="134" t="s">
        <v>1316</v>
      </c>
      <c r="C168" s="121" t="s">
        <v>175</v>
      </c>
      <c r="D168" s="121" t="s">
        <v>761</v>
      </c>
      <c r="E168" s="121" t="s">
        <v>177</v>
      </c>
      <c r="F168" s="121" t="s">
        <v>922</v>
      </c>
      <c r="G168" s="121">
        <v>2</v>
      </c>
      <c r="H168" s="121" t="s">
        <v>964</v>
      </c>
      <c r="I168" s="121" t="s">
        <v>29</v>
      </c>
      <c r="J168" s="64" t="str">
        <f t="shared" si="10"/>
        <v>RA-RaSIA02:RF-IntlkComp-2:InDig06-Mon</v>
      </c>
      <c r="K168" s="122" t="s">
        <v>795</v>
      </c>
      <c r="L168" s="122" t="s">
        <v>795</v>
      </c>
      <c r="M168" s="65" t="s">
        <v>1317</v>
      </c>
      <c r="N168" s="123" t="s">
        <v>183</v>
      </c>
      <c r="O168" s="123" t="s">
        <v>33</v>
      </c>
      <c r="P168" s="50"/>
      <c r="Q168" s="50"/>
      <c r="R168" s="136" t="s">
        <v>920</v>
      </c>
      <c r="S168" s="65" t="str">
        <f t="shared" si="11"/>
        <v>RA_RASIA02_RF_IntlkComp_2_InDig06Mon</v>
      </c>
      <c r="T168" s="123" t="s">
        <v>665</v>
      </c>
      <c r="U168" s="137" t="s">
        <v>920</v>
      </c>
    </row>
    <row r="169" spans="1:21" s="5" customFormat="1" ht="14.45">
      <c r="A169" s="133">
        <v>168</v>
      </c>
      <c r="B169" s="134" t="s">
        <v>1318</v>
      </c>
      <c r="C169" s="121" t="s">
        <v>175</v>
      </c>
      <c r="D169" s="121" t="s">
        <v>761</v>
      </c>
      <c r="E169" s="121" t="s">
        <v>177</v>
      </c>
      <c r="F169" s="121" t="s">
        <v>922</v>
      </c>
      <c r="G169" s="121">
        <v>2</v>
      </c>
      <c r="H169" s="121" t="s">
        <v>967</v>
      </c>
      <c r="I169" s="121" t="s">
        <v>29</v>
      </c>
      <c r="J169" s="64" t="str">
        <f t="shared" si="10"/>
        <v>RA-RaSIA02:RF-IntlkComp-2:InDig07-Mon</v>
      </c>
      <c r="K169" s="122" t="s">
        <v>795</v>
      </c>
      <c r="L169" s="122" t="s">
        <v>795</v>
      </c>
      <c r="M169" s="65" t="s">
        <v>1319</v>
      </c>
      <c r="N169" s="123" t="s">
        <v>183</v>
      </c>
      <c r="O169" s="123" t="s">
        <v>33</v>
      </c>
      <c r="P169" s="50"/>
      <c r="Q169" s="50"/>
      <c r="R169" s="136" t="s">
        <v>920</v>
      </c>
      <c r="S169" s="65" t="str">
        <f t="shared" si="11"/>
        <v>RA_RASIA02_RF_IntlkComp_2_InDig07Mon</v>
      </c>
      <c r="T169" s="123" t="s">
        <v>665</v>
      </c>
      <c r="U169" s="137" t="s">
        <v>920</v>
      </c>
    </row>
    <row r="170" spans="1:21" s="5" customFormat="1" ht="14.45">
      <c r="A170" s="133">
        <v>169</v>
      </c>
      <c r="B170" s="134" t="s">
        <v>1320</v>
      </c>
      <c r="C170" s="121" t="s">
        <v>175</v>
      </c>
      <c r="D170" s="121" t="s">
        <v>761</v>
      </c>
      <c r="E170" s="121" t="s">
        <v>177</v>
      </c>
      <c r="F170" s="121" t="s">
        <v>922</v>
      </c>
      <c r="G170" s="121">
        <v>2</v>
      </c>
      <c r="H170" s="121" t="s">
        <v>970</v>
      </c>
      <c r="I170" s="121" t="s">
        <v>29</v>
      </c>
      <c r="J170" s="64" t="str">
        <f t="shared" si="10"/>
        <v>RA-RaSIA02:RF-IntlkComp-2:InDig08-Mon</v>
      </c>
      <c r="K170" s="122" t="s">
        <v>795</v>
      </c>
      <c r="L170" s="122" t="s">
        <v>795</v>
      </c>
      <c r="M170" s="65" t="s">
        <v>1321</v>
      </c>
      <c r="N170" s="123" t="s">
        <v>183</v>
      </c>
      <c r="O170" s="123" t="s">
        <v>33</v>
      </c>
      <c r="P170" s="50"/>
      <c r="Q170" s="50"/>
      <c r="R170" s="136" t="s">
        <v>920</v>
      </c>
      <c r="S170" s="65" t="str">
        <f t="shared" si="11"/>
        <v>RA_RASIA02_RF_IntlkComp_2_InDig08Mon</v>
      </c>
      <c r="T170" s="123" t="s">
        <v>665</v>
      </c>
      <c r="U170" s="137" t="s">
        <v>920</v>
      </c>
    </row>
    <row r="171" spans="1:21" s="5" customFormat="1" ht="14.45">
      <c r="A171" s="133">
        <v>170</v>
      </c>
      <c r="B171" s="134" t="s">
        <v>1322</v>
      </c>
      <c r="C171" s="121" t="s">
        <v>175</v>
      </c>
      <c r="D171" s="121" t="s">
        <v>761</v>
      </c>
      <c r="E171" s="121" t="s">
        <v>177</v>
      </c>
      <c r="F171" s="121" t="s">
        <v>922</v>
      </c>
      <c r="G171" s="121">
        <v>2</v>
      </c>
      <c r="H171" s="121" t="s">
        <v>973</v>
      </c>
      <c r="I171" s="121" t="s">
        <v>29</v>
      </c>
      <c r="J171" s="64" t="str">
        <f t="shared" si="10"/>
        <v>RA-RaSIA02:RF-IntlkComp-2:InDig09-Mon</v>
      </c>
      <c r="K171" s="122" t="s">
        <v>795</v>
      </c>
      <c r="L171" s="122" t="s">
        <v>795</v>
      </c>
      <c r="M171" s="65" t="s">
        <v>1323</v>
      </c>
      <c r="N171" s="123" t="s">
        <v>183</v>
      </c>
      <c r="O171" s="123" t="s">
        <v>33</v>
      </c>
      <c r="P171" s="50"/>
      <c r="Q171" s="50"/>
      <c r="R171" s="136" t="s">
        <v>920</v>
      </c>
      <c r="S171" s="65" t="str">
        <f t="shared" si="11"/>
        <v>RA_RASIA02_RF_IntlkComp_2_InDig09Mon</v>
      </c>
      <c r="T171" s="123" t="s">
        <v>665</v>
      </c>
      <c r="U171" s="137" t="s">
        <v>920</v>
      </c>
    </row>
    <row r="172" spans="1:21" s="5" customFormat="1" ht="14.45">
      <c r="A172" s="133">
        <v>171</v>
      </c>
      <c r="B172" s="134" t="s">
        <v>1324</v>
      </c>
      <c r="C172" s="121" t="s">
        <v>175</v>
      </c>
      <c r="D172" s="121" t="s">
        <v>761</v>
      </c>
      <c r="E172" s="121" t="s">
        <v>177</v>
      </c>
      <c r="F172" s="121" t="s">
        <v>922</v>
      </c>
      <c r="G172" s="121">
        <v>2</v>
      </c>
      <c r="H172" s="121" t="s">
        <v>976</v>
      </c>
      <c r="I172" s="121" t="s">
        <v>29</v>
      </c>
      <c r="J172" s="64" t="str">
        <f t="shared" si="10"/>
        <v>RA-RaSIA02:RF-IntlkComp-2:InDig10-Mon</v>
      </c>
      <c r="K172" s="122" t="s">
        <v>795</v>
      </c>
      <c r="L172" s="122" t="s">
        <v>795</v>
      </c>
      <c r="M172" s="65" t="s">
        <v>1325</v>
      </c>
      <c r="N172" s="123" t="s">
        <v>183</v>
      </c>
      <c r="O172" s="123" t="s">
        <v>33</v>
      </c>
      <c r="P172" s="50"/>
      <c r="Q172" s="50"/>
      <c r="R172" s="136" t="s">
        <v>920</v>
      </c>
      <c r="S172" s="65" t="str">
        <f t="shared" si="11"/>
        <v>RA_RASIA02_RF_IntlkComp_2_InDig10Mon</v>
      </c>
      <c r="T172" s="123" t="s">
        <v>665</v>
      </c>
      <c r="U172" s="137" t="s">
        <v>920</v>
      </c>
    </row>
    <row r="173" spans="1:21" s="5" customFormat="1" ht="14.45">
      <c r="A173" s="133">
        <v>172</v>
      </c>
      <c r="B173" s="134" t="s">
        <v>1326</v>
      </c>
      <c r="C173" s="121" t="s">
        <v>175</v>
      </c>
      <c r="D173" s="121" t="s">
        <v>761</v>
      </c>
      <c r="E173" s="121" t="s">
        <v>177</v>
      </c>
      <c r="F173" s="121" t="s">
        <v>922</v>
      </c>
      <c r="G173" s="121">
        <v>2</v>
      </c>
      <c r="H173" s="121" t="s">
        <v>979</v>
      </c>
      <c r="I173" s="121" t="s">
        <v>29</v>
      </c>
      <c r="J173" s="64" t="str">
        <f t="shared" si="10"/>
        <v>RA-RaSIA02:RF-IntlkComp-2:InDig11-Mon</v>
      </c>
      <c r="K173" s="122" t="s">
        <v>795</v>
      </c>
      <c r="L173" s="122" t="s">
        <v>795</v>
      </c>
      <c r="M173" s="65" t="s">
        <v>1327</v>
      </c>
      <c r="N173" s="123" t="s">
        <v>183</v>
      </c>
      <c r="O173" s="123" t="s">
        <v>33</v>
      </c>
      <c r="P173" s="50"/>
      <c r="Q173" s="50"/>
      <c r="R173" s="136" t="s">
        <v>920</v>
      </c>
      <c r="S173" s="65" t="str">
        <f t="shared" si="11"/>
        <v>RA_RASIA02_RF_IntlkComp_2_InDig11Mon</v>
      </c>
      <c r="T173" s="123" t="s">
        <v>665</v>
      </c>
      <c r="U173" s="137" t="s">
        <v>920</v>
      </c>
    </row>
    <row r="174" spans="1:21" s="5" customFormat="1" ht="14.45">
      <c r="A174" s="133">
        <v>173</v>
      </c>
      <c r="B174" s="134" t="s">
        <v>1328</v>
      </c>
      <c r="C174" s="121" t="s">
        <v>175</v>
      </c>
      <c r="D174" s="121" t="s">
        <v>761</v>
      </c>
      <c r="E174" s="121" t="s">
        <v>177</v>
      </c>
      <c r="F174" s="121" t="s">
        <v>922</v>
      </c>
      <c r="G174" s="121">
        <v>2</v>
      </c>
      <c r="H174" s="121" t="s">
        <v>982</v>
      </c>
      <c r="I174" s="121" t="s">
        <v>29</v>
      </c>
      <c r="J174" s="64" t="str">
        <f t="shared" si="10"/>
        <v>RA-RaSIA02:RF-IntlkComp-2:InDig12-Mon</v>
      </c>
      <c r="K174" s="122" t="s">
        <v>795</v>
      </c>
      <c r="L174" s="122" t="s">
        <v>795</v>
      </c>
      <c r="M174" s="65" t="s">
        <v>1329</v>
      </c>
      <c r="N174" s="123" t="s">
        <v>183</v>
      </c>
      <c r="O174" s="123" t="s">
        <v>33</v>
      </c>
      <c r="P174" s="50"/>
      <c r="Q174" s="50"/>
      <c r="R174" s="136" t="s">
        <v>920</v>
      </c>
      <c r="S174" s="65" t="str">
        <f t="shared" si="11"/>
        <v>RA_RASIA02_RF_IntlkComp_2_InDig12Mon</v>
      </c>
      <c r="T174" s="123" t="s">
        <v>665</v>
      </c>
      <c r="U174" s="137" t="s">
        <v>920</v>
      </c>
    </row>
    <row r="175" spans="1:21" s="5" customFormat="1" ht="14.45">
      <c r="A175" s="133">
        <v>174</v>
      </c>
      <c r="B175" s="134" t="s">
        <v>1330</v>
      </c>
      <c r="C175" s="121" t="s">
        <v>175</v>
      </c>
      <c r="D175" s="121" t="s">
        <v>761</v>
      </c>
      <c r="E175" s="121" t="s">
        <v>177</v>
      </c>
      <c r="F175" s="121" t="s">
        <v>922</v>
      </c>
      <c r="G175" s="121">
        <v>2</v>
      </c>
      <c r="H175" s="121" t="s">
        <v>985</v>
      </c>
      <c r="I175" s="121" t="s">
        <v>29</v>
      </c>
      <c r="J175" s="64" t="str">
        <f t="shared" si="10"/>
        <v>RA-RaSIA02:RF-IntlkComp-2:InDig13-Mon</v>
      </c>
      <c r="K175" s="122" t="s">
        <v>795</v>
      </c>
      <c r="L175" s="122" t="s">
        <v>795</v>
      </c>
      <c r="M175" s="65" t="s">
        <v>1331</v>
      </c>
      <c r="N175" s="123" t="s">
        <v>183</v>
      </c>
      <c r="O175" s="123" t="s">
        <v>33</v>
      </c>
      <c r="P175" s="50"/>
      <c r="Q175" s="50"/>
      <c r="R175" s="136" t="s">
        <v>920</v>
      </c>
      <c r="S175" s="65" t="str">
        <f t="shared" si="11"/>
        <v>RA_RASIA02_RF_IntlkComp_2_InDig13Mon</v>
      </c>
      <c r="T175" s="123" t="s">
        <v>665</v>
      </c>
      <c r="U175" s="137" t="s">
        <v>920</v>
      </c>
    </row>
    <row r="176" spans="1:21" s="5" customFormat="1" ht="14.45">
      <c r="A176" s="133">
        <v>175</v>
      </c>
      <c r="B176" s="134" t="s">
        <v>1332</v>
      </c>
      <c r="C176" s="121" t="s">
        <v>175</v>
      </c>
      <c r="D176" s="121" t="s">
        <v>761</v>
      </c>
      <c r="E176" s="121" t="s">
        <v>177</v>
      </c>
      <c r="F176" s="121" t="s">
        <v>922</v>
      </c>
      <c r="G176" s="121">
        <v>2</v>
      </c>
      <c r="H176" s="121" t="s">
        <v>988</v>
      </c>
      <c r="I176" s="121" t="s">
        <v>29</v>
      </c>
      <c r="J176" s="64" t="str">
        <f t="shared" si="10"/>
        <v>RA-RaSIA02:RF-IntlkComp-2:InDig14-Mon</v>
      </c>
      <c r="K176" s="122" t="s">
        <v>795</v>
      </c>
      <c r="L176" s="122" t="s">
        <v>795</v>
      </c>
      <c r="M176" s="65" t="s">
        <v>1333</v>
      </c>
      <c r="N176" s="123" t="s">
        <v>183</v>
      </c>
      <c r="O176" s="123" t="s">
        <v>33</v>
      </c>
      <c r="P176" s="50"/>
      <c r="Q176" s="50"/>
      <c r="R176" s="136" t="s">
        <v>920</v>
      </c>
      <c r="S176" s="65" t="str">
        <f t="shared" si="11"/>
        <v>RA_RASIA02_RF_IntlkComp_2_InDig14Mon</v>
      </c>
      <c r="T176" s="123" t="s">
        <v>665</v>
      </c>
      <c r="U176" s="137" t="s">
        <v>920</v>
      </c>
    </row>
    <row r="177" spans="1:21" s="5" customFormat="1" ht="14.45">
      <c r="A177" s="133">
        <v>176</v>
      </c>
      <c r="B177" s="134" t="s">
        <v>1334</v>
      </c>
      <c r="C177" s="121" t="s">
        <v>175</v>
      </c>
      <c r="D177" s="121" t="s">
        <v>761</v>
      </c>
      <c r="E177" s="121" t="s">
        <v>177</v>
      </c>
      <c r="F177" s="121" t="s">
        <v>922</v>
      </c>
      <c r="G177" s="121">
        <v>2</v>
      </c>
      <c r="H177" s="121" t="s">
        <v>991</v>
      </c>
      <c r="I177" s="121" t="s">
        <v>29</v>
      </c>
      <c r="J177" s="64" t="str">
        <f t="shared" si="10"/>
        <v>RA-RaSIA02:RF-IntlkComp-2:InDig15-Mon</v>
      </c>
      <c r="K177" s="122" t="s">
        <v>795</v>
      </c>
      <c r="L177" s="122" t="s">
        <v>795</v>
      </c>
      <c r="M177" s="65" t="s">
        <v>1335</v>
      </c>
      <c r="N177" s="123" t="s">
        <v>183</v>
      </c>
      <c r="O177" s="123" t="s">
        <v>33</v>
      </c>
      <c r="P177" s="50"/>
      <c r="Q177" s="50"/>
      <c r="R177" s="136" t="s">
        <v>920</v>
      </c>
      <c r="S177" s="65" t="str">
        <f t="shared" si="11"/>
        <v>RA_RASIA02_RF_IntlkComp_2_InDig15Mon</v>
      </c>
      <c r="T177" s="123" t="s">
        <v>665</v>
      </c>
      <c r="U177" s="137" t="s">
        <v>920</v>
      </c>
    </row>
    <row r="178" spans="1:21" s="5" customFormat="1" ht="14.45">
      <c r="A178" s="133">
        <v>177</v>
      </c>
      <c r="B178" s="134" t="s">
        <v>1336</v>
      </c>
      <c r="C178" s="121" t="s">
        <v>175</v>
      </c>
      <c r="D178" s="121" t="s">
        <v>761</v>
      </c>
      <c r="E178" s="121" t="s">
        <v>177</v>
      </c>
      <c r="F178" s="121" t="s">
        <v>922</v>
      </c>
      <c r="G178" s="121">
        <v>2</v>
      </c>
      <c r="H178" s="121" t="s">
        <v>994</v>
      </c>
      <c r="I178" s="121" t="s">
        <v>29</v>
      </c>
      <c r="J178" s="64" t="str">
        <f t="shared" si="10"/>
        <v>RA-RaSIA02:RF-IntlkComp-2:InDig16-Mon</v>
      </c>
      <c r="K178" s="122" t="s">
        <v>795</v>
      </c>
      <c r="L178" s="122" t="s">
        <v>795</v>
      </c>
      <c r="M178" s="65" t="s">
        <v>1337</v>
      </c>
      <c r="N178" s="123" t="s">
        <v>183</v>
      </c>
      <c r="O178" s="123" t="s">
        <v>33</v>
      </c>
      <c r="P178" s="50"/>
      <c r="Q178" s="50"/>
      <c r="R178" s="136" t="s">
        <v>920</v>
      </c>
      <c r="S178" s="65" t="str">
        <f t="shared" si="11"/>
        <v>RA_RASIA02_RF_IntlkComp_2_InDig16Mon</v>
      </c>
      <c r="T178" s="123" t="s">
        <v>665</v>
      </c>
      <c r="U178" s="137" t="s">
        <v>920</v>
      </c>
    </row>
    <row r="179" spans="1:21" s="5" customFormat="1" ht="14.45">
      <c r="A179" s="133">
        <v>178</v>
      </c>
      <c r="B179" s="134" t="s">
        <v>1338</v>
      </c>
      <c r="C179" s="121" t="s">
        <v>175</v>
      </c>
      <c r="D179" s="121" t="s">
        <v>761</v>
      </c>
      <c r="E179" s="121" t="s">
        <v>177</v>
      </c>
      <c r="F179" s="121" t="s">
        <v>922</v>
      </c>
      <c r="G179" s="121">
        <v>2</v>
      </c>
      <c r="H179" s="121" t="s">
        <v>997</v>
      </c>
      <c r="I179" s="121" t="s">
        <v>29</v>
      </c>
      <c r="J179" s="64" t="str">
        <f t="shared" si="10"/>
        <v>RA-RaSIA02:RF-IntlkComp-2:InDig17-Mon</v>
      </c>
      <c r="K179" s="122" t="s">
        <v>795</v>
      </c>
      <c r="L179" s="122" t="s">
        <v>795</v>
      </c>
      <c r="M179" s="65" t="s">
        <v>1339</v>
      </c>
      <c r="N179" s="123" t="s">
        <v>183</v>
      </c>
      <c r="O179" s="123" t="s">
        <v>33</v>
      </c>
      <c r="P179" s="50"/>
      <c r="Q179" s="50"/>
      <c r="R179" s="136" t="s">
        <v>920</v>
      </c>
      <c r="S179" s="65" t="str">
        <f t="shared" si="11"/>
        <v>RA_RASIA02_RF_IntlkComp_2_InDig17Mon</v>
      </c>
      <c r="T179" s="123" t="s">
        <v>665</v>
      </c>
      <c r="U179" s="137" t="s">
        <v>920</v>
      </c>
    </row>
    <row r="180" spans="1:21" s="5" customFormat="1" ht="14.45">
      <c r="A180" s="133">
        <v>179</v>
      </c>
      <c r="B180" s="134" t="s">
        <v>1340</v>
      </c>
      <c r="C180" s="121" t="s">
        <v>175</v>
      </c>
      <c r="D180" s="121" t="s">
        <v>761</v>
      </c>
      <c r="E180" s="121" t="s">
        <v>177</v>
      </c>
      <c r="F180" s="121" t="s">
        <v>922</v>
      </c>
      <c r="G180" s="121">
        <v>2</v>
      </c>
      <c r="H180" s="121" t="s">
        <v>1000</v>
      </c>
      <c r="I180" s="121" t="s">
        <v>29</v>
      </c>
      <c r="J180" s="64" t="str">
        <f t="shared" si="10"/>
        <v>RA-RaSIA02:RF-IntlkComp-2:InDig18-Mon</v>
      </c>
      <c r="K180" s="122" t="s">
        <v>795</v>
      </c>
      <c r="L180" s="122" t="s">
        <v>795</v>
      </c>
      <c r="M180" s="65" t="s">
        <v>1341</v>
      </c>
      <c r="N180" s="123" t="s">
        <v>183</v>
      </c>
      <c r="O180" s="123" t="s">
        <v>33</v>
      </c>
      <c r="P180" s="50"/>
      <c r="Q180" s="50"/>
      <c r="R180" s="136" t="s">
        <v>920</v>
      </c>
      <c r="S180" s="65" t="str">
        <f t="shared" si="11"/>
        <v>RA_RASIA02_RF_IntlkComp_2_InDig18Mon</v>
      </c>
      <c r="T180" s="123" t="s">
        <v>665</v>
      </c>
      <c r="U180" s="137" t="s">
        <v>920</v>
      </c>
    </row>
    <row r="181" spans="1:21" s="5" customFormat="1" ht="14.45">
      <c r="A181" s="133">
        <v>180</v>
      </c>
      <c r="B181" s="134" t="s">
        <v>1342</v>
      </c>
      <c r="C181" s="121" t="s">
        <v>175</v>
      </c>
      <c r="D181" s="121" t="s">
        <v>761</v>
      </c>
      <c r="E181" s="121" t="s">
        <v>177</v>
      </c>
      <c r="F181" s="121" t="s">
        <v>922</v>
      </c>
      <c r="G181" s="121">
        <v>2</v>
      </c>
      <c r="H181" s="121" t="s">
        <v>1003</v>
      </c>
      <c r="I181" s="121" t="s">
        <v>29</v>
      </c>
      <c r="J181" s="64" t="str">
        <f t="shared" si="10"/>
        <v>RA-RaSIA02:RF-IntlkComp-2:InDig19-Mon</v>
      </c>
      <c r="K181" s="122" t="s">
        <v>795</v>
      </c>
      <c r="L181" s="122" t="s">
        <v>795</v>
      </c>
      <c r="M181" s="65" t="s">
        <v>1343</v>
      </c>
      <c r="N181" s="123" t="s">
        <v>183</v>
      </c>
      <c r="O181" s="123" t="s">
        <v>33</v>
      </c>
      <c r="P181" s="50"/>
      <c r="Q181" s="50"/>
      <c r="R181" s="136" t="s">
        <v>920</v>
      </c>
      <c r="S181" s="65" t="str">
        <f t="shared" si="11"/>
        <v>RA_RASIA02_RF_IntlkComp_2_InDig19Mon</v>
      </c>
      <c r="T181" s="123" t="s">
        <v>665</v>
      </c>
      <c r="U181" s="137" t="s">
        <v>920</v>
      </c>
    </row>
    <row r="182" spans="1:21" s="5" customFormat="1" ht="14.45">
      <c r="A182" s="133">
        <v>181</v>
      </c>
      <c r="B182" s="134" t="s">
        <v>1344</v>
      </c>
      <c r="C182" s="121" t="s">
        <v>175</v>
      </c>
      <c r="D182" s="121" t="s">
        <v>761</v>
      </c>
      <c r="E182" s="121" t="s">
        <v>177</v>
      </c>
      <c r="F182" s="121" t="s">
        <v>922</v>
      </c>
      <c r="G182" s="121">
        <v>2</v>
      </c>
      <c r="H182" s="121" t="s">
        <v>1006</v>
      </c>
      <c r="I182" s="121" t="s">
        <v>29</v>
      </c>
      <c r="J182" s="64" t="str">
        <f t="shared" si="10"/>
        <v>RA-RaSIA02:RF-IntlkComp-2:InDig20-Mon</v>
      </c>
      <c r="K182" s="122" t="s">
        <v>795</v>
      </c>
      <c r="L182" s="122" t="s">
        <v>795</v>
      </c>
      <c r="M182" s="65" t="s">
        <v>1345</v>
      </c>
      <c r="N182" s="123" t="s">
        <v>183</v>
      </c>
      <c r="O182" s="123" t="s">
        <v>33</v>
      </c>
      <c r="P182" s="50"/>
      <c r="Q182" s="50"/>
      <c r="R182" s="136" t="s">
        <v>920</v>
      </c>
      <c r="S182" s="65" t="str">
        <f t="shared" si="11"/>
        <v>RA_RASIA02_RF_IntlkComp_2_InDig20Mon</v>
      </c>
      <c r="T182" s="123" t="s">
        <v>665</v>
      </c>
      <c r="U182" s="137" t="s">
        <v>920</v>
      </c>
    </row>
    <row r="183" spans="1:21" s="5" customFormat="1" ht="14.45">
      <c r="A183" s="133">
        <v>182</v>
      </c>
      <c r="B183" s="134" t="s">
        <v>1346</v>
      </c>
      <c r="C183" s="121" t="s">
        <v>175</v>
      </c>
      <c r="D183" s="121" t="s">
        <v>761</v>
      </c>
      <c r="E183" s="121" t="s">
        <v>177</v>
      </c>
      <c r="F183" s="121" t="s">
        <v>922</v>
      </c>
      <c r="G183" s="121">
        <v>2</v>
      </c>
      <c r="H183" s="121" t="s">
        <v>1009</v>
      </c>
      <c r="I183" s="121" t="s">
        <v>29</v>
      </c>
      <c r="J183" s="64" t="str">
        <f t="shared" si="10"/>
        <v>RA-RaSIA02:RF-IntlkComp-2:InDig21-Mon</v>
      </c>
      <c r="K183" s="122" t="s">
        <v>795</v>
      </c>
      <c r="L183" s="122" t="s">
        <v>795</v>
      </c>
      <c r="M183" s="65" t="s">
        <v>1347</v>
      </c>
      <c r="N183" s="123" t="s">
        <v>183</v>
      </c>
      <c r="O183" s="123" t="s">
        <v>33</v>
      </c>
      <c r="P183" s="50"/>
      <c r="Q183" s="50"/>
      <c r="R183" s="136" t="s">
        <v>920</v>
      </c>
      <c r="S183" s="65" t="str">
        <f t="shared" si="11"/>
        <v>RA_RASIA02_RF_IntlkComp_2_InDig21Mon</v>
      </c>
      <c r="T183" s="123" t="s">
        <v>665</v>
      </c>
      <c r="U183" s="137" t="s">
        <v>920</v>
      </c>
    </row>
    <row r="184" spans="1:21" s="5" customFormat="1" ht="14.45">
      <c r="A184" s="133">
        <v>183</v>
      </c>
      <c r="B184" s="134" t="s">
        <v>1348</v>
      </c>
      <c r="C184" s="121" t="s">
        <v>175</v>
      </c>
      <c r="D184" s="121" t="s">
        <v>761</v>
      </c>
      <c r="E184" s="121" t="s">
        <v>177</v>
      </c>
      <c r="F184" s="121" t="s">
        <v>922</v>
      </c>
      <c r="G184" s="121">
        <v>2</v>
      </c>
      <c r="H184" s="121" t="s">
        <v>1012</v>
      </c>
      <c r="I184" s="121" t="s">
        <v>29</v>
      </c>
      <c r="J184" s="64" t="str">
        <f t="shared" si="10"/>
        <v>RA-RaSIA02:RF-IntlkComp-2:InDig22-Mon</v>
      </c>
      <c r="K184" s="122" t="s">
        <v>795</v>
      </c>
      <c r="L184" s="122" t="s">
        <v>795</v>
      </c>
      <c r="M184" s="65" t="s">
        <v>1349</v>
      </c>
      <c r="N184" s="123" t="s">
        <v>183</v>
      </c>
      <c r="O184" s="123" t="s">
        <v>33</v>
      </c>
      <c r="P184" s="50"/>
      <c r="Q184" s="50"/>
      <c r="R184" s="136" t="s">
        <v>920</v>
      </c>
      <c r="S184" s="65" t="str">
        <f t="shared" si="11"/>
        <v>RA_RASIA02_RF_IntlkComp_2_InDig22Mon</v>
      </c>
      <c r="T184" s="123" t="s">
        <v>665</v>
      </c>
      <c r="U184" s="137" t="s">
        <v>920</v>
      </c>
    </row>
    <row r="185" spans="1:21" s="5" customFormat="1" ht="14.45">
      <c r="A185" s="133">
        <v>184</v>
      </c>
      <c r="B185" s="134" t="s">
        <v>1350</v>
      </c>
      <c r="C185" s="121" t="s">
        <v>175</v>
      </c>
      <c r="D185" s="121" t="s">
        <v>761</v>
      </c>
      <c r="E185" s="121" t="s">
        <v>177</v>
      </c>
      <c r="F185" s="121" t="s">
        <v>922</v>
      </c>
      <c r="G185" s="121">
        <v>2</v>
      </c>
      <c r="H185" s="121" t="s">
        <v>1015</v>
      </c>
      <c r="I185" s="121" t="s">
        <v>29</v>
      </c>
      <c r="J185" s="64" t="str">
        <f t="shared" si="10"/>
        <v>RA-RaSIA02:RF-IntlkComp-2:InDig23-Mon</v>
      </c>
      <c r="K185" s="122" t="s">
        <v>795</v>
      </c>
      <c r="L185" s="122" t="s">
        <v>795</v>
      </c>
      <c r="M185" s="65" t="s">
        <v>1351</v>
      </c>
      <c r="N185" s="123" t="s">
        <v>183</v>
      </c>
      <c r="O185" s="123" t="s">
        <v>33</v>
      </c>
      <c r="P185" s="50"/>
      <c r="Q185" s="50"/>
      <c r="R185" s="136" t="s">
        <v>920</v>
      </c>
      <c r="S185" s="65" t="str">
        <f t="shared" si="11"/>
        <v>RA_RASIA02_RF_IntlkComp_2_InDig23Mon</v>
      </c>
      <c r="T185" s="123" t="s">
        <v>665</v>
      </c>
      <c r="U185" s="137" t="s">
        <v>920</v>
      </c>
    </row>
    <row r="186" spans="1:21" s="5" customFormat="1" ht="14.45">
      <c r="A186" s="133">
        <v>185</v>
      </c>
      <c r="B186" s="134" t="s">
        <v>1352</v>
      </c>
      <c r="C186" s="121" t="s">
        <v>175</v>
      </c>
      <c r="D186" s="121" t="s">
        <v>761</v>
      </c>
      <c r="E186" s="121" t="s">
        <v>177</v>
      </c>
      <c r="F186" s="121" t="s">
        <v>922</v>
      </c>
      <c r="G186" s="121">
        <v>2</v>
      </c>
      <c r="H186" s="121" t="s">
        <v>1018</v>
      </c>
      <c r="I186" s="121" t="s">
        <v>29</v>
      </c>
      <c r="J186" s="64" t="str">
        <f t="shared" si="10"/>
        <v>RA-RaSIA02:RF-IntlkComp-2:InDig24-Mon</v>
      </c>
      <c r="K186" s="122" t="s">
        <v>795</v>
      </c>
      <c r="L186" s="122" t="s">
        <v>795</v>
      </c>
      <c r="M186" s="65" t="s">
        <v>1353</v>
      </c>
      <c r="N186" s="123" t="s">
        <v>183</v>
      </c>
      <c r="O186" s="123" t="s">
        <v>33</v>
      </c>
      <c r="P186" s="50"/>
      <c r="Q186" s="50"/>
      <c r="R186" s="136" t="s">
        <v>920</v>
      </c>
      <c r="S186" s="65" t="str">
        <f t="shared" si="11"/>
        <v>RA_RASIA02_RF_IntlkComp_2_InDig24Mon</v>
      </c>
      <c r="T186" s="123" t="s">
        <v>665</v>
      </c>
      <c r="U186" s="137" t="s">
        <v>920</v>
      </c>
    </row>
    <row r="187" spans="1:21" s="5" customFormat="1" ht="14.45">
      <c r="A187" s="133">
        <v>186</v>
      </c>
      <c r="B187" s="134" t="s">
        <v>1354</v>
      </c>
      <c r="C187" s="121" t="s">
        <v>175</v>
      </c>
      <c r="D187" s="121" t="s">
        <v>761</v>
      </c>
      <c r="E187" s="121" t="s">
        <v>177</v>
      </c>
      <c r="F187" s="121" t="s">
        <v>922</v>
      </c>
      <c r="G187" s="121">
        <v>2</v>
      </c>
      <c r="H187" s="121" t="s">
        <v>1021</v>
      </c>
      <c r="I187" s="121" t="s">
        <v>29</v>
      </c>
      <c r="J187" s="64" t="str">
        <f t="shared" si="10"/>
        <v>RA-RaSIA02:RF-IntlkComp-2:InDig25-Mon</v>
      </c>
      <c r="K187" s="122" t="s">
        <v>795</v>
      </c>
      <c r="L187" s="122" t="s">
        <v>795</v>
      </c>
      <c r="M187" s="65" t="s">
        <v>1355</v>
      </c>
      <c r="N187" s="123" t="s">
        <v>183</v>
      </c>
      <c r="O187" s="123" t="s">
        <v>33</v>
      </c>
      <c r="P187" s="50"/>
      <c r="Q187" s="50"/>
      <c r="R187" s="136" t="s">
        <v>920</v>
      </c>
      <c r="S187" s="65" t="str">
        <f t="shared" si="11"/>
        <v>RA_RASIA02_RF_IntlkComp_2_InDig25Mon</v>
      </c>
      <c r="T187" s="123" t="s">
        <v>665</v>
      </c>
      <c r="U187" s="137" t="s">
        <v>920</v>
      </c>
    </row>
    <row r="188" spans="1:21" s="5" customFormat="1" ht="14.45">
      <c r="A188" s="133">
        <v>187</v>
      </c>
      <c r="B188" s="134" t="s">
        <v>1356</v>
      </c>
      <c r="C188" s="121" t="s">
        <v>175</v>
      </c>
      <c r="D188" s="121" t="s">
        <v>761</v>
      </c>
      <c r="E188" s="121" t="s">
        <v>177</v>
      </c>
      <c r="F188" s="121" t="s">
        <v>922</v>
      </c>
      <c r="G188" s="121">
        <v>2</v>
      </c>
      <c r="H188" s="121" t="s">
        <v>1024</v>
      </c>
      <c r="I188" s="121" t="s">
        <v>29</v>
      </c>
      <c r="J188" s="64" t="str">
        <f t="shared" si="10"/>
        <v>RA-RaSIA02:RF-IntlkComp-2:InDig26-Mon</v>
      </c>
      <c r="K188" s="122" t="s">
        <v>795</v>
      </c>
      <c r="L188" s="122" t="s">
        <v>795</v>
      </c>
      <c r="M188" s="65" t="s">
        <v>1357</v>
      </c>
      <c r="N188" s="123" t="s">
        <v>183</v>
      </c>
      <c r="O188" s="123" t="s">
        <v>33</v>
      </c>
      <c r="P188" s="50"/>
      <c r="Q188" s="50"/>
      <c r="R188" s="136" t="s">
        <v>920</v>
      </c>
      <c r="S188" s="65" t="str">
        <f t="shared" si="11"/>
        <v>RA_RASIA02_RF_IntlkComp_2_InDig26Mon</v>
      </c>
      <c r="T188" s="123" t="s">
        <v>665</v>
      </c>
      <c r="U188" s="137" t="s">
        <v>920</v>
      </c>
    </row>
    <row r="189" spans="1:21" s="5" customFormat="1" ht="14.45">
      <c r="A189" s="133">
        <v>188</v>
      </c>
      <c r="B189" s="134" t="s">
        <v>1358</v>
      </c>
      <c r="C189" s="121" t="s">
        <v>175</v>
      </c>
      <c r="D189" s="121" t="s">
        <v>761</v>
      </c>
      <c r="E189" s="121" t="s">
        <v>177</v>
      </c>
      <c r="F189" s="121" t="s">
        <v>922</v>
      </c>
      <c r="G189" s="121">
        <v>2</v>
      </c>
      <c r="H189" s="121" t="s">
        <v>1027</v>
      </c>
      <c r="I189" s="121" t="s">
        <v>29</v>
      </c>
      <c r="J189" s="64" t="str">
        <f t="shared" si="10"/>
        <v>RA-RaSIA02:RF-IntlkComp-2:InDig27-Mon</v>
      </c>
      <c r="K189" s="122" t="s">
        <v>795</v>
      </c>
      <c r="L189" s="122" t="s">
        <v>795</v>
      </c>
      <c r="M189" s="65" t="s">
        <v>1359</v>
      </c>
      <c r="N189" s="123" t="s">
        <v>183</v>
      </c>
      <c r="O189" s="123" t="s">
        <v>33</v>
      </c>
      <c r="P189" s="50"/>
      <c r="Q189" s="50"/>
      <c r="R189" s="136" t="s">
        <v>920</v>
      </c>
      <c r="S189" s="65" t="str">
        <f t="shared" si="11"/>
        <v>RA_RASIA02_RF_IntlkComp_2_InDig27Mon</v>
      </c>
      <c r="T189" s="123" t="s">
        <v>665</v>
      </c>
      <c r="U189" s="137" t="s">
        <v>920</v>
      </c>
    </row>
    <row r="190" spans="1:21" s="5" customFormat="1" ht="14.45">
      <c r="A190" s="133">
        <v>189</v>
      </c>
      <c r="B190" s="134" t="s">
        <v>1360</v>
      </c>
      <c r="C190" s="121" t="s">
        <v>175</v>
      </c>
      <c r="D190" s="121" t="s">
        <v>761</v>
      </c>
      <c r="E190" s="121" t="s">
        <v>177</v>
      </c>
      <c r="F190" s="121" t="s">
        <v>922</v>
      </c>
      <c r="G190" s="121">
        <v>2</v>
      </c>
      <c r="H190" s="121" t="s">
        <v>1030</v>
      </c>
      <c r="I190" s="121" t="s">
        <v>29</v>
      </c>
      <c r="J190" s="64" t="str">
        <f t="shared" si="10"/>
        <v>RA-RaSIA02:RF-IntlkComp-2:InDig28-Mon</v>
      </c>
      <c r="K190" s="122" t="s">
        <v>795</v>
      </c>
      <c r="L190" s="122" t="s">
        <v>795</v>
      </c>
      <c r="M190" s="65" t="s">
        <v>1361</v>
      </c>
      <c r="N190" s="123" t="s">
        <v>183</v>
      </c>
      <c r="O190" s="123" t="s">
        <v>33</v>
      </c>
      <c r="P190" s="50"/>
      <c r="Q190" s="50"/>
      <c r="R190" s="136" t="s">
        <v>920</v>
      </c>
      <c r="S190" s="65" t="str">
        <f t="shared" si="11"/>
        <v>RA_RASIA02_RF_IntlkComp_2_InDig28Mon</v>
      </c>
      <c r="T190" s="123" t="s">
        <v>665</v>
      </c>
      <c r="U190" s="137" t="s">
        <v>920</v>
      </c>
    </row>
    <row r="191" spans="1:21" s="5" customFormat="1" ht="14.45">
      <c r="A191" s="133">
        <v>190</v>
      </c>
      <c r="B191" s="134" t="s">
        <v>1362</v>
      </c>
      <c r="C191" s="121" t="s">
        <v>175</v>
      </c>
      <c r="D191" s="121" t="s">
        <v>761</v>
      </c>
      <c r="E191" s="121" t="s">
        <v>177</v>
      </c>
      <c r="F191" s="121" t="s">
        <v>922</v>
      </c>
      <c r="G191" s="121">
        <v>2</v>
      </c>
      <c r="H191" s="121" t="s">
        <v>1033</v>
      </c>
      <c r="I191" s="121" t="s">
        <v>29</v>
      </c>
      <c r="J191" s="64" t="str">
        <f t="shared" si="10"/>
        <v>RA-RaSIA02:RF-IntlkComp-2:InDig29-Mon</v>
      </c>
      <c r="K191" s="122" t="s">
        <v>795</v>
      </c>
      <c r="L191" s="122" t="s">
        <v>795</v>
      </c>
      <c r="M191" s="65" t="s">
        <v>1363</v>
      </c>
      <c r="N191" s="123" t="s">
        <v>183</v>
      </c>
      <c r="O191" s="123" t="s">
        <v>33</v>
      </c>
      <c r="P191" s="50"/>
      <c r="Q191" s="50"/>
      <c r="R191" s="136" t="s">
        <v>920</v>
      </c>
      <c r="S191" s="65" t="str">
        <f t="shared" si="11"/>
        <v>RA_RASIA02_RF_IntlkComp_2_InDig29Mon</v>
      </c>
      <c r="T191" s="123" t="s">
        <v>665</v>
      </c>
      <c r="U191" s="137" t="s">
        <v>920</v>
      </c>
    </row>
    <row r="192" spans="1:21" s="5" customFormat="1" ht="14.45">
      <c r="A192" s="133">
        <v>191</v>
      </c>
      <c r="B192" s="134" t="s">
        <v>1364</v>
      </c>
      <c r="C192" s="121" t="s">
        <v>175</v>
      </c>
      <c r="D192" s="121" t="s">
        <v>761</v>
      </c>
      <c r="E192" s="121" t="s">
        <v>177</v>
      </c>
      <c r="F192" s="121" t="s">
        <v>922</v>
      </c>
      <c r="G192" s="121">
        <v>2</v>
      </c>
      <c r="H192" s="121" t="s">
        <v>1036</v>
      </c>
      <c r="I192" s="121" t="s">
        <v>29</v>
      </c>
      <c r="J192" s="64" t="str">
        <f t="shared" si="10"/>
        <v>RA-RaSIA02:RF-IntlkComp-2:InDig30-Mon</v>
      </c>
      <c r="K192" s="122" t="s">
        <v>795</v>
      </c>
      <c r="L192" s="122" t="s">
        <v>795</v>
      </c>
      <c r="M192" s="65" t="s">
        <v>1365</v>
      </c>
      <c r="N192" s="123" t="s">
        <v>183</v>
      </c>
      <c r="O192" s="123" t="s">
        <v>33</v>
      </c>
      <c r="P192" s="50"/>
      <c r="Q192" s="50"/>
      <c r="R192" s="136" t="s">
        <v>920</v>
      </c>
      <c r="S192" s="65" t="str">
        <f t="shared" si="11"/>
        <v>RA_RASIA02_RF_IntlkComp_2_InDig30Mon</v>
      </c>
      <c r="T192" s="123" t="s">
        <v>665</v>
      </c>
      <c r="U192" s="137" t="s">
        <v>920</v>
      </c>
    </row>
    <row r="193" spans="1:21" s="5" customFormat="1" ht="14.45">
      <c r="A193" s="133">
        <v>192</v>
      </c>
      <c r="B193" s="134" t="s">
        <v>1366</v>
      </c>
      <c r="C193" s="121" t="s">
        <v>175</v>
      </c>
      <c r="D193" s="121" t="s">
        <v>761</v>
      </c>
      <c r="E193" s="121" t="s">
        <v>177</v>
      </c>
      <c r="F193" s="121" t="s">
        <v>922</v>
      </c>
      <c r="G193" s="121">
        <v>2</v>
      </c>
      <c r="H193" s="121" t="s">
        <v>1039</v>
      </c>
      <c r="I193" s="121" t="s">
        <v>29</v>
      </c>
      <c r="J193" s="64" t="str">
        <f t="shared" si="10"/>
        <v>RA-RaSIA02:RF-IntlkComp-2:InDig31-Mon</v>
      </c>
      <c r="K193" s="122" t="s">
        <v>795</v>
      </c>
      <c r="L193" s="122" t="s">
        <v>795</v>
      </c>
      <c r="M193" s="65" t="s">
        <v>1367</v>
      </c>
      <c r="N193" s="123" t="s">
        <v>183</v>
      </c>
      <c r="O193" s="123" t="s">
        <v>33</v>
      </c>
      <c r="P193" s="50"/>
      <c r="Q193" s="50"/>
      <c r="R193" s="136" t="s">
        <v>920</v>
      </c>
      <c r="S193" s="65" t="str">
        <f t="shared" si="11"/>
        <v>RA_RASIA02_RF_IntlkComp_2_InDig31Mon</v>
      </c>
      <c r="T193" s="123" t="s">
        <v>665</v>
      </c>
      <c r="U193" s="137" t="s">
        <v>920</v>
      </c>
    </row>
    <row r="194" spans="1:21" s="5" customFormat="1" ht="14.45">
      <c r="A194" s="133">
        <v>193</v>
      </c>
      <c r="B194" s="134" t="s">
        <v>1368</v>
      </c>
      <c r="C194" s="121" t="s">
        <v>175</v>
      </c>
      <c r="D194" s="121" t="s">
        <v>761</v>
      </c>
      <c r="E194" s="121" t="s">
        <v>177</v>
      </c>
      <c r="F194" s="121" t="s">
        <v>922</v>
      </c>
      <c r="G194" s="121">
        <v>2</v>
      </c>
      <c r="H194" s="121" t="s">
        <v>1042</v>
      </c>
      <c r="I194" s="121" t="s">
        <v>29</v>
      </c>
      <c r="J194" s="64" t="str">
        <f t="shared" ref="J194:J229" si="12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122" t="s">
        <v>795</v>
      </c>
      <c r="L194" s="122" t="s">
        <v>795</v>
      </c>
      <c r="M194" s="65" t="s">
        <v>1369</v>
      </c>
      <c r="N194" s="123" t="s">
        <v>183</v>
      </c>
      <c r="O194" s="123" t="s">
        <v>33</v>
      </c>
      <c r="P194" s="50"/>
      <c r="Q194" s="50"/>
      <c r="R194" s="136" t="s">
        <v>920</v>
      </c>
      <c r="S194" s="65" t="str">
        <f t="shared" si="11"/>
        <v>RA_RASIA02_RF_IntlkComp_2_InAng00Mon</v>
      </c>
      <c r="T194" s="123" t="s">
        <v>665</v>
      </c>
      <c r="U194" s="137" t="s">
        <v>920</v>
      </c>
    </row>
    <row r="195" spans="1:21" s="52" customFormat="1" ht="14.45">
      <c r="A195" s="138">
        <v>194</v>
      </c>
      <c r="B195" s="139" t="s">
        <v>1370</v>
      </c>
      <c r="C195" s="113" t="s">
        <v>175</v>
      </c>
      <c r="D195" s="113" t="s">
        <v>761</v>
      </c>
      <c r="E195" s="113" t="s">
        <v>177</v>
      </c>
      <c r="F195" s="113" t="s">
        <v>922</v>
      </c>
      <c r="G195" s="113">
        <v>2</v>
      </c>
      <c r="H195" s="113" t="s">
        <v>1045</v>
      </c>
      <c r="I195" s="113" t="s">
        <v>29</v>
      </c>
      <c r="J195" s="107" t="str">
        <f t="shared" si="12"/>
        <v>RA-RaSIA02:RF-IntlkComp-2:InAng01-Mon</v>
      </c>
      <c r="K195" s="104" t="s">
        <v>795</v>
      </c>
      <c r="L195" s="104" t="s">
        <v>795</v>
      </c>
      <c r="M195" s="108" t="s">
        <v>1371</v>
      </c>
      <c r="N195" s="115" t="s">
        <v>183</v>
      </c>
      <c r="O195" s="115" t="s">
        <v>33</v>
      </c>
      <c r="P195" s="50"/>
      <c r="Q195" s="50"/>
      <c r="R195" s="141" t="s">
        <v>920</v>
      </c>
      <c r="S195" s="108" t="str">
        <f t="shared" si="11"/>
        <v>RA_RASIA02_RF_IntlkComp_2_InAng01Mon</v>
      </c>
      <c r="T195" s="115" t="s">
        <v>665</v>
      </c>
      <c r="U195" s="142" t="s">
        <v>920</v>
      </c>
    </row>
    <row r="196" spans="1:21" s="5" customFormat="1" ht="14.45">
      <c r="A196" s="133">
        <v>195</v>
      </c>
      <c r="B196" s="134" t="s">
        <v>1372</v>
      </c>
      <c r="C196" s="121" t="s">
        <v>175</v>
      </c>
      <c r="D196" s="121" t="s">
        <v>761</v>
      </c>
      <c r="E196" s="121" t="s">
        <v>177</v>
      </c>
      <c r="F196" s="121" t="s">
        <v>922</v>
      </c>
      <c r="G196" s="121">
        <v>2</v>
      </c>
      <c r="H196" s="121" t="s">
        <v>1048</v>
      </c>
      <c r="I196" s="121" t="s">
        <v>29</v>
      </c>
      <c r="J196" s="64" t="str">
        <f t="shared" si="12"/>
        <v>RA-RaSIA02:RF-IntlkComp-2:InAng02-Mon</v>
      </c>
      <c r="K196" s="122" t="s">
        <v>795</v>
      </c>
      <c r="L196" s="122" t="s">
        <v>795</v>
      </c>
      <c r="M196" s="65" t="s">
        <v>1373</v>
      </c>
      <c r="N196" s="123" t="s">
        <v>183</v>
      </c>
      <c r="O196" s="123" t="s">
        <v>33</v>
      </c>
      <c r="P196" s="50"/>
      <c r="Q196" s="50"/>
      <c r="R196" s="136" t="s">
        <v>920</v>
      </c>
      <c r="S196" s="65" t="str">
        <f t="shared" si="11"/>
        <v>RA_RASIA02_RF_IntlkComp_2_InAng02Mon</v>
      </c>
      <c r="T196" s="123" t="s">
        <v>665</v>
      </c>
      <c r="U196" s="137" t="s">
        <v>920</v>
      </c>
    </row>
    <row r="197" spans="1:21" s="5" customFormat="1" ht="14.45">
      <c r="A197" s="133">
        <v>196</v>
      </c>
      <c r="B197" s="134" t="s">
        <v>1374</v>
      </c>
      <c r="C197" s="121" t="s">
        <v>175</v>
      </c>
      <c r="D197" s="121" t="s">
        <v>761</v>
      </c>
      <c r="E197" s="121" t="s">
        <v>177</v>
      </c>
      <c r="F197" s="121" t="s">
        <v>922</v>
      </c>
      <c r="G197" s="121">
        <v>2</v>
      </c>
      <c r="H197" s="121" t="s">
        <v>1051</v>
      </c>
      <c r="I197" s="121" t="s">
        <v>29</v>
      </c>
      <c r="J197" s="64" t="str">
        <f t="shared" si="12"/>
        <v>RA-RaSIA02:RF-IntlkComp-2:InAng03-Mon</v>
      </c>
      <c r="K197" s="122" t="s">
        <v>795</v>
      </c>
      <c r="L197" s="122" t="s">
        <v>795</v>
      </c>
      <c r="M197" s="65" t="s">
        <v>1375</v>
      </c>
      <c r="N197" s="123" t="s">
        <v>183</v>
      </c>
      <c r="O197" s="123" t="s">
        <v>33</v>
      </c>
      <c r="P197" s="50"/>
      <c r="Q197" s="50"/>
      <c r="R197" s="136" t="s">
        <v>920</v>
      </c>
      <c r="S197" s="65" t="str">
        <f t="shared" si="11"/>
        <v>RA_RASIA02_RF_IntlkComp_2_InAng03Mon</v>
      </c>
      <c r="T197" s="123" t="s">
        <v>665</v>
      </c>
      <c r="U197" s="137" t="s">
        <v>920</v>
      </c>
    </row>
    <row r="198" spans="1:21" s="5" customFormat="1" ht="14.45">
      <c r="A198" s="133">
        <v>197</v>
      </c>
      <c r="B198" s="134" t="s">
        <v>1376</v>
      </c>
      <c r="C198" s="121" t="s">
        <v>175</v>
      </c>
      <c r="D198" s="121" t="s">
        <v>761</v>
      </c>
      <c r="E198" s="121" t="s">
        <v>177</v>
      </c>
      <c r="F198" s="121" t="s">
        <v>922</v>
      </c>
      <c r="G198" s="121">
        <v>2</v>
      </c>
      <c r="H198" s="121" t="s">
        <v>1054</v>
      </c>
      <c r="I198" s="121" t="s">
        <v>29</v>
      </c>
      <c r="J198" s="64" t="str">
        <f t="shared" si="12"/>
        <v>RA-RaSIA02:RF-IntlkComp-2:InAng04-Mon</v>
      </c>
      <c r="K198" s="122" t="s">
        <v>795</v>
      </c>
      <c r="L198" s="122" t="s">
        <v>795</v>
      </c>
      <c r="M198" s="65" t="s">
        <v>1377</v>
      </c>
      <c r="N198" s="123" t="s">
        <v>183</v>
      </c>
      <c r="O198" s="123" t="s">
        <v>33</v>
      </c>
      <c r="P198" s="50"/>
      <c r="Q198" s="50"/>
      <c r="R198" s="136" t="s">
        <v>920</v>
      </c>
      <c r="S198" s="65" t="str">
        <f t="shared" si="11"/>
        <v>RA_RASIA02_RF_IntlkComp_2_InAng04Mon</v>
      </c>
      <c r="T198" s="123" t="s">
        <v>665</v>
      </c>
      <c r="U198" s="137" t="s">
        <v>920</v>
      </c>
    </row>
    <row r="199" spans="1:21" s="5" customFormat="1" ht="14.45">
      <c r="A199" s="133">
        <v>198</v>
      </c>
      <c r="B199" s="134" t="s">
        <v>1378</v>
      </c>
      <c r="C199" s="121" t="s">
        <v>175</v>
      </c>
      <c r="D199" s="121" t="s">
        <v>761</v>
      </c>
      <c r="E199" s="121" t="s">
        <v>177</v>
      </c>
      <c r="F199" s="121" t="s">
        <v>922</v>
      </c>
      <c r="G199" s="121">
        <v>2</v>
      </c>
      <c r="H199" s="121" t="s">
        <v>1057</v>
      </c>
      <c r="I199" s="121" t="s">
        <v>29</v>
      </c>
      <c r="J199" s="64" t="str">
        <f t="shared" si="12"/>
        <v>RA-RaSIA02:RF-IntlkComp-2:InAng05-Mon</v>
      </c>
      <c r="K199" s="122" t="s">
        <v>795</v>
      </c>
      <c r="L199" s="122" t="s">
        <v>795</v>
      </c>
      <c r="M199" s="65" t="s">
        <v>1379</v>
      </c>
      <c r="N199" s="123" t="s">
        <v>183</v>
      </c>
      <c r="O199" s="123" t="s">
        <v>33</v>
      </c>
      <c r="P199" s="50"/>
      <c r="Q199" s="50"/>
      <c r="R199" s="136" t="s">
        <v>920</v>
      </c>
      <c r="S199" s="65" t="str">
        <f t="shared" si="11"/>
        <v>RA_RASIA02_RF_IntlkComp_2_InAng05Mon</v>
      </c>
      <c r="T199" s="123" t="s">
        <v>665</v>
      </c>
      <c r="U199" s="137" t="s">
        <v>920</v>
      </c>
    </row>
    <row r="200" spans="1:21" s="5" customFormat="1" ht="14.45">
      <c r="A200" s="133">
        <v>199</v>
      </c>
      <c r="B200" s="134" t="s">
        <v>1380</v>
      </c>
      <c r="C200" s="121" t="s">
        <v>175</v>
      </c>
      <c r="D200" s="121" t="s">
        <v>761</v>
      </c>
      <c r="E200" s="121" t="s">
        <v>177</v>
      </c>
      <c r="F200" s="121" t="s">
        <v>922</v>
      </c>
      <c r="G200" s="121">
        <v>2</v>
      </c>
      <c r="H200" s="121" t="s">
        <v>1060</v>
      </c>
      <c r="I200" s="121" t="s">
        <v>29</v>
      </c>
      <c r="J200" s="64" t="str">
        <f t="shared" si="12"/>
        <v>RA-RaSIA02:RF-IntlkComp-2:InAng06-Mon</v>
      </c>
      <c r="K200" s="122" t="s">
        <v>795</v>
      </c>
      <c r="L200" s="122" t="s">
        <v>795</v>
      </c>
      <c r="M200" s="65" t="s">
        <v>1381</v>
      </c>
      <c r="N200" s="123" t="s">
        <v>183</v>
      </c>
      <c r="O200" s="123" t="s">
        <v>33</v>
      </c>
      <c r="P200" s="50"/>
      <c r="Q200" s="50"/>
      <c r="R200" s="136" t="s">
        <v>920</v>
      </c>
      <c r="S200" s="65" t="str">
        <f t="shared" si="11"/>
        <v>RA_RASIA02_RF_IntlkComp_2_InAng06Mon</v>
      </c>
      <c r="T200" s="123" t="s">
        <v>665</v>
      </c>
      <c r="U200" s="137" t="s">
        <v>920</v>
      </c>
    </row>
    <row r="201" spans="1:21" s="5" customFormat="1" ht="14.45">
      <c r="A201" s="133">
        <v>200</v>
      </c>
      <c r="B201" s="134" t="s">
        <v>1382</v>
      </c>
      <c r="C201" s="121" t="s">
        <v>175</v>
      </c>
      <c r="D201" s="121" t="s">
        <v>761</v>
      </c>
      <c r="E201" s="121" t="s">
        <v>177</v>
      </c>
      <c r="F201" s="121" t="s">
        <v>922</v>
      </c>
      <c r="G201" s="121">
        <v>2</v>
      </c>
      <c r="H201" s="121" t="s">
        <v>1063</v>
      </c>
      <c r="I201" s="121" t="s">
        <v>29</v>
      </c>
      <c r="J201" s="64" t="str">
        <f t="shared" si="12"/>
        <v>RA-RaSIA02:RF-IntlkComp-2:InAng07-Mon</v>
      </c>
      <c r="K201" s="122" t="s">
        <v>795</v>
      </c>
      <c r="L201" s="122" t="s">
        <v>795</v>
      </c>
      <c r="M201" s="65" t="s">
        <v>1383</v>
      </c>
      <c r="N201" s="123" t="s">
        <v>183</v>
      </c>
      <c r="O201" s="123" t="s">
        <v>33</v>
      </c>
      <c r="P201" s="50"/>
      <c r="Q201" s="50"/>
      <c r="R201" s="136" t="s">
        <v>920</v>
      </c>
      <c r="S201" s="65" t="str">
        <f t="shared" si="11"/>
        <v>RA_RASIA02_RF_IntlkComp_2_InAng07Mon</v>
      </c>
      <c r="T201" s="123" t="s">
        <v>665</v>
      </c>
      <c r="U201" s="137" t="s">
        <v>920</v>
      </c>
    </row>
    <row r="202" spans="1:21" s="5" customFormat="1" ht="14.45">
      <c r="A202" s="133">
        <v>201</v>
      </c>
      <c r="B202" s="134" t="s">
        <v>1384</v>
      </c>
      <c r="C202" s="121" t="s">
        <v>175</v>
      </c>
      <c r="D202" s="121" t="s">
        <v>761</v>
      </c>
      <c r="E202" s="121" t="s">
        <v>177</v>
      </c>
      <c r="F202" s="121" t="s">
        <v>922</v>
      </c>
      <c r="G202" s="121">
        <v>2</v>
      </c>
      <c r="H202" s="121" t="s">
        <v>1066</v>
      </c>
      <c r="I202" s="121" t="s">
        <v>29</v>
      </c>
      <c r="J202" s="64" t="str">
        <f t="shared" si="12"/>
        <v>RA-RaSIA02:RF-IntlkComp-2:InAng08-Mon</v>
      </c>
      <c r="K202" s="122" t="s">
        <v>795</v>
      </c>
      <c r="L202" s="122" t="s">
        <v>795</v>
      </c>
      <c r="M202" s="65" t="s">
        <v>1385</v>
      </c>
      <c r="N202" s="123" t="s">
        <v>183</v>
      </c>
      <c r="O202" s="123" t="s">
        <v>33</v>
      </c>
      <c r="P202" s="50"/>
      <c r="Q202" s="50"/>
      <c r="R202" s="136" t="s">
        <v>920</v>
      </c>
      <c r="S202" s="65" t="str">
        <f t="shared" ref="S202:S229" si="13">M202</f>
        <v>RA_RASIA02_RF_IntlkComp_2_InAng08Mon</v>
      </c>
      <c r="T202" s="123" t="s">
        <v>665</v>
      </c>
      <c r="U202" s="137" t="s">
        <v>920</v>
      </c>
    </row>
    <row r="203" spans="1:21" s="5" customFormat="1" ht="14.45">
      <c r="A203" s="133">
        <v>202</v>
      </c>
      <c r="B203" s="134" t="s">
        <v>1386</v>
      </c>
      <c r="C203" s="121" t="s">
        <v>175</v>
      </c>
      <c r="D203" s="121" t="s">
        <v>761</v>
      </c>
      <c r="E203" s="121" t="s">
        <v>177</v>
      </c>
      <c r="F203" s="121" t="s">
        <v>922</v>
      </c>
      <c r="G203" s="121">
        <v>2</v>
      </c>
      <c r="H203" s="121" t="s">
        <v>1069</v>
      </c>
      <c r="I203" s="121" t="s">
        <v>29</v>
      </c>
      <c r="J203" s="64" t="str">
        <f t="shared" si="12"/>
        <v>RA-RaSIA02:RF-IntlkComp-2:InAng09-Mon</v>
      </c>
      <c r="K203" s="122" t="s">
        <v>795</v>
      </c>
      <c r="L203" s="122" t="s">
        <v>795</v>
      </c>
      <c r="M203" s="65" t="s">
        <v>1387</v>
      </c>
      <c r="N203" s="123" t="s">
        <v>183</v>
      </c>
      <c r="O203" s="123" t="s">
        <v>33</v>
      </c>
      <c r="P203" s="50"/>
      <c r="Q203" s="50"/>
      <c r="R203" s="136" t="s">
        <v>920</v>
      </c>
      <c r="S203" s="65" t="str">
        <f t="shared" si="13"/>
        <v>RA_RASIA02_RF_IntlkComp_2_InAng09Mon</v>
      </c>
      <c r="T203" s="123" t="s">
        <v>665</v>
      </c>
      <c r="U203" s="137" t="s">
        <v>920</v>
      </c>
    </row>
    <row r="204" spans="1:21" s="5" customFormat="1" ht="14.45">
      <c r="A204" s="133">
        <v>203</v>
      </c>
      <c r="B204" s="134" t="s">
        <v>1388</v>
      </c>
      <c r="C204" s="121" t="s">
        <v>175</v>
      </c>
      <c r="D204" s="121" t="s">
        <v>761</v>
      </c>
      <c r="E204" s="121" t="s">
        <v>177</v>
      </c>
      <c r="F204" s="121" t="s">
        <v>922</v>
      </c>
      <c r="G204" s="121">
        <v>2</v>
      </c>
      <c r="H204" s="121" t="s">
        <v>1072</v>
      </c>
      <c r="I204" s="121" t="s">
        <v>29</v>
      </c>
      <c r="J204" s="64" t="str">
        <f t="shared" si="12"/>
        <v>RA-RaSIA02:RF-IntlkComp-2:InAng10-Mon</v>
      </c>
      <c r="K204" s="122" t="s">
        <v>795</v>
      </c>
      <c r="L204" s="122" t="s">
        <v>795</v>
      </c>
      <c r="M204" s="65" t="s">
        <v>1389</v>
      </c>
      <c r="N204" s="123" t="s">
        <v>183</v>
      </c>
      <c r="O204" s="123" t="s">
        <v>33</v>
      </c>
      <c r="P204" s="50"/>
      <c r="Q204" s="50"/>
      <c r="R204" s="136" t="s">
        <v>920</v>
      </c>
      <c r="S204" s="65" t="str">
        <f t="shared" si="13"/>
        <v>RA_RASIA02_RF_IntlkComp_2_InAng10Mon</v>
      </c>
      <c r="T204" s="123" t="s">
        <v>665</v>
      </c>
      <c r="U204" s="137" t="s">
        <v>920</v>
      </c>
    </row>
    <row r="205" spans="1:21" s="5" customFormat="1" ht="14.45">
      <c r="A205" s="133">
        <v>204</v>
      </c>
      <c r="B205" s="134" t="s">
        <v>1390</v>
      </c>
      <c r="C205" s="121" t="s">
        <v>175</v>
      </c>
      <c r="D205" s="121" t="s">
        <v>761</v>
      </c>
      <c r="E205" s="121" t="s">
        <v>177</v>
      </c>
      <c r="F205" s="121" t="s">
        <v>922</v>
      </c>
      <c r="G205" s="121">
        <v>2</v>
      </c>
      <c r="H205" s="121" t="s">
        <v>1075</v>
      </c>
      <c r="I205" s="121" t="s">
        <v>29</v>
      </c>
      <c r="J205" s="64" t="str">
        <f t="shared" si="12"/>
        <v>RA-RaSIA02:RF-IntlkComp-2:InAng11-Mon</v>
      </c>
      <c r="K205" s="122" t="s">
        <v>795</v>
      </c>
      <c r="L205" s="122" t="s">
        <v>795</v>
      </c>
      <c r="M205" s="65" t="s">
        <v>1391</v>
      </c>
      <c r="N205" s="123" t="s">
        <v>183</v>
      </c>
      <c r="O205" s="123" t="s">
        <v>33</v>
      </c>
      <c r="P205" s="50"/>
      <c r="Q205" s="50"/>
      <c r="R205" s="136" t="s">
        <v>920</v>
      </c>
      <c r="S205" s="65" t="str">
        <f t="shared" si="13"/>
        <v>RA_RASIA02_RF_IntlkComp_2_InAng11Mon</v>
      </c>
      <c r="T205" s="123" t="s">
        <v>665</v>
      </c>
      <c r="U205" s="137" t="s">
        <v>920</v>
      </c>
    </row>
    <row r="206" spans="1:21" s="5" customFormat="1" ht="14.45">
      <c r="A206" s="133">
        <v>205</v>
      </c>
      <c r="B206" s="134" t="s">
        <v>1392</v>
      </c>
      <c r="C206" s="121" t="s">
        <v>175</v>
      </c>
      <c r="D206" s="121" t="s">
        <v>761</v>
      </c>
      <c r="E206" s="121" t="s">
        <v>177</v>
      </c>
      <c r="F206" s="121" t="s">
        <v>922</v>
      </c>
      <c r="G206" s="121">
        <v>2</v>
      </c>
      <c r="H206" s="121" t="s">
        <v>1233</v>
      </c>
      <c r="I206" s="121" t="s">
        <v>29</v>
      </c>
      <c r="J206" s="64" t="str">
        <f t="shared" si="12"/>
        <v>RA-RaSIA02:RF-IntlkComp-2:InAng12-Mon</v>
      </c>
      <c r="K206" s="122" t="s">
        <v>795</v>
      </c>
      <c r="L206" s="122" t="s">
        <v>795</v>
      </c>
      <c r="M206" s="65" t="s">
        <v>1393</v>
      </c>
      <c r="N206" s="123" t="s">
        <v>183</v>
      </c>
      <c r="O206" s="123" t="s">
        <v>33</v>
      </c>
      <c r="P206" s="50"/>
      <c r="Q206" s="50"/>
      <c r="R206" s="136" t="s">
        <v>920</v>
      </c>
      <c r="S206" s="65" t="str">
        <f t="shared" si="13"/>
        <v>RA_RASIA02_RF_IntlkComp_2_InAng12Mon</v>
      </c>
      <c r="T206" s="123" t="s">
        <v>665</v>
      </c>
      <c r="U206" s="137" t="s">
        <v>920</v>
      </c>
    </row>
    <row r="207" spans="1:21" s="5" customFormat="1" ht="14.45">
      <c r="A207" s="133">
        <v>206</v>
      </c>
      <c r="B207" s="134" t="s">
        <v>1394</v>
      </c>
      <c r="C207" s="121" t="s">
        <v>175</v>
      </c>
      <c r="D207" s="121" t="s">
        <v>761</v>
      </c>
      <c r="E207" s="121" t="s">
        <v>177</v>
      </c>
      <c r="F207" s="121" t="s">
        <v>922</v>
      </c>
      <c r="G207" s="121">
        <v>2</v>
      </c>
      <c r="H207" s="121" t="s">
        <v>1236</v>
      </c>
      <c r="I207" s="121" t="s">
        <v>29</v>
      </c>
      <c r="J207" s="64" t="str">
        <f t="shared" si="12"/>
        <v>RA-RaSIA02:RF-IntlkComp-2:InAng13-Mon</v>
      </c>
      <c r="K207" s="122" t="s">
        <v>795</v>
      </c>
      <c r="L207" s="122" t="s">
        <v>795</v>
      </c>
      <c r="M207" s="65" t="s">
        <v>1395</v>
      </c>
      <c r="N207" s="123" t="s">
        <v>183</v>
      </c>
      <c r="O207" s="123" t="s">
        <v>33</v>
      </c>
      <c r="P207" s="50"/>
      <c r="Q207" s="50"/>
      <c r="R207" s="136" t="s">
        <v>920</v>
      </c>
      <c r="S207" s="65" t="str">
        <f t="shared" si="13"/>
        <v>RA_RASIA02_RF_IntlkComp_2_InAng13Mon</v>
      </c>
      <c r="T207" s="123" t="s">
        <v>665</v>
      </c>
      <c r="U207" s="137" t="s">
        <v>920</v>
      </c>
    </row>
    <row r="208" spans="1:21" s="5" customFormat="1" ht="14.45">
      <c r="A208" s="133">
        <v>207</v>
      </c>
      <c r="B208" s="134" t="s">
        <v>1396</v>
      </c>
      <c r="C208" s="121" t="s">
        <v>175</v>
      </c>
      <c r="D208" s="121" t="s">
        <v>761</v>
      </c>
      <c r="E208" s="121" t="s">
        <v>177</v>
      </c>
      <c r="F208" s="121" t="s">
        <v>922</v>
      </c>
      <c r="G208" s="121">
        <v>2</v>
      </c>
      <c r="H208" s="121" t="s">
        <v>1239</v>
      </c>
      <c r="I208" s="121" t="s">
        <v>29</v>
      </c>
      <c r="J208" s="64" t="str">
        <f t="shared" si="12"/>
        <v>RA-RaSIA02:RF-IntlkComp-2:InAng14-Mon</v>
      </c>
      <c r="K208" s="122" t="s">
        <v>795</v>
      </c>
      <c r="L208" s="122" t="s">
        <v>795</v>
      </c>
      <c r="M208" s="65" t="s">
        <v>1397</v>
      </c>
      <c r="N208" s="123" t="s">
        <v>183</v>
      </c>
      <c r="O208" s="123" t="s">
        <v>33</v>
      </c>
      <c r="P208" s="50"/>
      <c r="Q208" s="50"/>
      <c r="R208" s="136" t="s">
        <v>920</v>
      </c>
      <c r="S208" s="65" t="str">
        <f t="shared" si="13"/>
        <v>RA_RASIA02_RF_IntlkComp_2_InAng14Mon</v>
      </c>
      <c r="T208" s="123" t="s">
        <v>665</v>
      </c>
      <c r="U208" s="137" t="s">
        <v>920</v>
      </c>
    </row>
    <row r="209" spans="1:21" s="5" customFormat="1" ht="14.45">
      <c r="A209" s="133">
        <v>208</v>
      </c>
      <c r="B209" s="134" t="s">
        <v>1398</v>
      </c>
      <c r="C209" s="121" t="s">
        <v>175</v>
      </c>
      <c r="D209" s="121" t="s">
        <v>761</v>
      </c>
      <c r="E209" s="121" t="s">
        <v>177</v>
      </c>
      <c r="F209" s="121" t="s">
        <v>922</v>
      </c>
      <c r="G209" s="121">
        <v>2</v>
      </c>
      <c r="H209" s="121" t="s">
        <v>1242</v>
      </c>
      <c r="I209" s="121" t="s">
        <v>29</v>
      </c>
      <c r="J209" s="64" t="str">
        <f t="shared" si="12"/>
        <v>RA-RaSIA02:RF-IntlkComp-2:InAng15-Mon</v>
      </c>
      <c r="K209" s="122" t="s">
        <v>795</v>
      </c>
      <c r="L209" s="122" t="s">
        <v>795</v>
      </c>
      <c r="M209" s="65" t="s">
        <v>1399</v>
      </c>
      <c r="N209" s="123" t="s">
        <v>183</v>
      </c>
      <c r="O209" s="123" t="s">
        <v>33</v>
      </c>
      <c r="P209" s="50"/>
      <c r="Q209" s="50"/>
      <c r="R209" s="136" t="s">
        <v>920</v>
      </c>
      <c r="S209" s="65" t="str">
        <f t="shared" si="13"/>
        <v>RA_RASIA02_RF_IntlkComp_2_InAng15Mon</v>
      </c>
      <c r="T209" s="123" t="s">
        <v>665</v>
      </c>
      <c r="U209" s="137" t="s">
        <v>920</v>
      </c>
    </row>
    <row r="210" spans="1:21" s="5" customFormat="1" ht="14.45">
      <c r="A210" s="133">
        <v>209</v>
      </c>
      <c r="B210" s="134" t="s">
        <v>1400</v>
      </c>
      <c r="C210" s="121" t="s">
        <v>175</v>
      </c>
      <c r="D210" s="121" t="s">
        <v>761</v>
      </c>
      <c r="E210" s="121" t="s">
        <v>177</v>
      </c>
      <c r="F210" s="121" t="s">
        <v>922</v>
      </c>
      <c r="G210" s="121">
        <v>2</v>
      </c>
      <c r="H210" s="121" t="s">
        <v>1245</v>
      </c>
      <c r="I210" s="121" t="s">
        <v>29</v>
      </c>
      <c r="J210" s="64" t="str">
        <f t="shared" si="12"/>
        <v>RA-RaSIA02:RF-IntlkComp-2:InAng16-Mon</v>
      </c>
      <c r="K210" s="122" t="s">
        <v>795</v>
      </c>
      <c r="L210" s="122" t="s">
        <v>795</v>
      </c>
      <c r="M210" s="65" t="s">
        <v>1401</v>
      </c>
      <c r="N210" s="123" t="s">
        <v>183</v>
      </c>
      <c r="O210" s="123" t="s">
        <v>33</v>
      </c>
      <c r="P210" s="50"/>
      <c r="Q210" s="50"/>
      <c r="R210" s="136" t="s">
        <v>920</v>
      </c>
      <c r="S210" s="65" t="str">
        <f t="shared" si="13"/>
        <v>RA_RASIA02_RF_IntlkComp_2_InAng16Mon</v>
      </c>
      <c r="T210" s="123" t="s">
        <v>665</v>
      </c>
      <c r="U210" s="137" t="s">
        <v>920</v>
      </c>
    </row>
    <row r="211" spans="1:21" s="5" customFormat="1" ht="14.45">
      <c r="A211" s="133">
        <v>210</v>
      </c>
      <c r="B211" s="134" t="s">
        <v>1402</v>
      </c>
      <c r="C211" s="121" t="s">
        <v>175</v>
      </c>
      <c r="D211" s="121" t="s">
        <v>761</v>
      </c>
      <c r="E211" s="121" t="s">
        <v>177</v>
      </c>
      <c r="F211" s="121" t="s">
        <v>922</v>
      </c>
      <c r="G211" s="121">
        <v>2</v>
      </c>
      <c r="H211" s="121" t="s">
        <v>1248</v>
      </c>
      <c r="I211" s="121" t="s">
        <v>29</v>
      </c>
      <c r="J211" s="64" t="str">
        <f t="shared" si="12"/>
        <v>RA-RaSIA02:RF-IntlkComp-2:InAng17-Mon</v>
      </c>
      <c r="K211" s="122" t="s">
        <v>795</v>
      </c>
      <c r="L211" s="122" t="s">
        <v>795</v>
      </c>
      <c r="M211" s="65" t="s">
        <v>1403</v>
      </c>
      <c r="N211" s="123" t="s">
        <v>183</v>
      </c>
      <c r="O211" s="123" t="s">
        <v>33</v>
      </c>
      <c r="P211" s="50"/>
      <c r="Q211" s="50"/>
      <c r="R211" s="136" t="s">
        <v>920</v>
      </c>
      <c r="S211" s="65" t="str">
        <f t="shared" si="13"/>
        <v>RA_RASIA02_RF_IntlkComp_2_InAng17Mon</v>
      </c>
      <c r="T211" s="123" t="s">
        <v>665</v>
      </c>
      <c r="U211" s="137" t="s">
        <v>920</v>
      </c>
    </row>
    <row r="212" spans="1:21" s="5" customFormat="1" ht="14.45">
      <c r="A212" s="133">
        <v>211</v>
      </c>
      <c r="B212" s="134" t="s">
        <v>1404</v>
      </c>
      <c r="C212" s="121" t="s">
        <v>175</v>
      </c>
      <c r="D212" s="121" t="s">
        <v>761</v>
      </c>
      <c r="E212" s="121" t="s">
        <v>177</v>
      </c>
      <c r="F212" s="121" t="s">
        <v>922</v>
      </c>
      <c r="G212" s="121">
        <v>2</v>
      </c>
      <c r="H212" s="121" t="s">
        <v>1251</v>
      </c>
      <c r="I212" s="121" t="s">
        <v>29</v>
      </c>
      <c r="J212" s="64" t="str">
        <f t="shared" si="12"/>
        <v>RA-RaSIA02:RF-IntlkComp-2:InAng18-Mon</v>
      </c>
      <c r="K212" s="122" t="s">
        <v>795</v>
      </c>
      <c r="L212" s="122" t="s">
        <v>795</v>
      </c>
      <c r="M212" s="65" t="s">
        <v>1405</v>
      </c>
      <c r="N212" s="123" t="s">
        <v>183</v>
      </c>
      <c r="O212" s="123" t="s">
        <v>33</v>
      </c>
      <c r="P212" s="50"/>
      <c r="Q212" s="50"/>
      <c r="R212" s="136" t="s">
        <v>920</v>
      </c>
      <c r="S212" s="65" t="str">
        <f t="shared" si="13"/>
        <v>RA_RASIA02_RF_IntlkComp_2_InAng18Mon</v>
      </c>
      <c r="T212" s="123" t="s">
        <v>665</v>
      </c>
      <c r="U212" s="137" t="s">
        <v>920</v>
      </c>
    </row>
    <row r="213" spans="1:21" s="5" customFormat="1" ht="14.45">
      <c r="A213" s="133">
        <v>212</v>
      </c>
      <c r="B213" s="134" t="s">
        <v>1406</v>
      </c>
      <c r="C213" s="121" t="s">
        <v>175</v>
      </c>
      <c r="D213" s="121" t="s">
        <v>761</v>
      </c>
      <c r="E213" s="121" t="s">
        <v>177</v>
      </c>
      <c r="F213" s="121" t="s">
        <v>922</v>
      </c>
      <c r="G213" s="121">
        <v>2</v>
      </c>
      <c r="H213" s="121" t="s">
        <v>1254</v>
      </c>
      <c r="I213" s="121" t="s">
        <v>29</v>
      </c>
      <c r="J213" s="64" t="str">
        <f t="shared" si="12"/>
        <v>RA-RaSIA02:RF-IntlkComp-2:InAng19-Mon</v>
      </c>
      <c r="K213" s="122" t="s">
        <v>795</v>
      </c>
      <c r="L213" s="122" t="s">
        <v>795</v>
      </c>
      <c r="M213" s="65" t="s">
        <v>1407</v>
      </c>
      <c r="N213" s="123" t="s">
        <v>183</v>
      </c>
      <c r="O213" s="123" t="s">
        <v>33</v>
      </c>
      <c r="P213" s="50"/>
      <c r="Q213" s="50"/>
      <c r="R213" s="136" t="s">
        <v>920</v>
      </c>
      <c r="S213" s="65" t="str">
        <f t="shared" si="13"/>
        <v>RA_RASIA02_RF_IntlkComp_2_InAng19Mon</v>
      </c>
      <c r="T213" s="123" t="s">
        <v>665</v>
      </c>
      <c r="U213" s="137" t="s">
        <v>920</v>
      </c>
    </row>
    <row r="214" spans="1:21" s="5" customFormat="1" ht="14.45">
      <c r="A214" s="133">
        <v>213</v>
      </c>
      <c r="B214" s="134" t="s">
        <v>1408</v>
      </c>
      <c r="C214" s="121" t="s">
        <v>175</v>
      </c>
      <c r="D214" s="121" t="s">
        <v>761</v>
      </c>
      <c r="E214" s="121" t="s">
        <v>177</v>
      </c>
      <c r="F214" s="121" t="s">
        <v>922</v>
      </c>
      <c r="G214" s="121">
        <v>2</v>
      </c>
      <c r="H214" s="121" t="s">
        <v>1078</v>
      </c>
      <c r="I214" s="121" t="s">
        <v>29</v>
      </c>
      <c r="J214" s="64" t="str">
        <f t="shared" si="12"/>
        <v>RA-RaSIA02:RF-IntlkComp-2:OutDig00-Mon</v>
      </c>
      <c r="K214" s="122" t="s">
        <v>795</v>
      </c>
      <c r="L214" s="122" t="s">
        <v>795</v>
      </c>
      <c r="M214" s="65" t="s">
        <v>1409</v>
      </c>
      <c r="N214" s="123" t="s">
        <v>183</v>
      </c>
      <c r="O214" s="123" t="s">
        <v>33</v>
      </c>
      <c r="P214" s="50"/>
      <c r="Q214" s="50"/>
      <c r="R214" s="136" t="s">
        <v>920</v>
      </c>
      <c r="S214" s="65" t="str">
        <f t="shared" si="13"/>
        <v>RA_RASIA02_RF_IntlkComp_2_OutDig00Mon</v>
      </c>
      <c r="T214" s="123" t="s">
        <v>665</v>
      </c>
      <c r="U214" s="137" t="s">
        <v>920</v>
      </c>
    </row>
    <row r="215" spans="1:21" s="5" customFormat="1" ht="14.45">
      <c r="A215" s="133">
        <v>214</v>
      </c>
      <c r="B215" s="134" t="s">
        <v>1410</v>
      </c>
      <c r="C215" s="121" t="s">
        <v>175</v>
      </c>
      <c r="D215" s="121" t="s">
        <v>761</v>
      </c>
      <c r="E215" s="121" t="s">
        <v>177</v>
      </c>
      <c r="F215" s="121" t="s">
        <v>922</v>
      </c>
      <c r="G215" s="121">
        <v>2</v>
      </c>
      <c r="H215" s="121" t="s">
        <v>1081</v>
      </c>
      <c r="I215" s="121" t="s">
        <v>29</v>
      </c>
      <c r="J215" s="64" t="str">
        <f t="shared" si="12"/>
        <v>RA-RaSIA02:RF-IntlkComp-2:OutDig01-Mon</v>
      </c>
      <c r="K215" s="122" t="s">
        <v>795</v>
      </c>
      <c r="L215" s="122" t="s">
        <v>795</v>
      </c>
      <c r="M215" s="65" t="s">
        <v>1411</v>
      </c>
      <c r="N215" s="123" t="s">
        <v>183</v>
      </c>
      <c r="O215" s="123" t="s">
        <v>33</v>
      </c>
      <c r="P215" s="50"/>
      <c r="Q215" s="50"/>
      <c r="R215" s="136" t="s">
        <v>920</v>
      </c>
      <c r="S215" s="65" t="str">
        <f t="shared" si="13"/>
        <v>RA_RASIA02_RF_IntlkComp_2_OutDig01Mon</v>
      </c>
      <c r="T215" s="123" t="s">
        <v>665</v>
      </c>
      <c r="U215" s="137" t="s">
        <v>920</v>
      </c>
    </row>
    <row r="216" spans="1:21" s="5" customFormat="1" ht="14.45">
      <c r="A216" s="133">
        <v>215</v>
      </c>
      <c r="B216" s="134" t="s">
        <v>1412</v>
      </c>
      <c r="C216" s="121" t="s">
        <v>175</v>
      </c>
      <c r="D216" s="121" t="s">
        <v>761</v>
      </c>
      <c r="E216" s="121" t="s">
        <v>177</v>
      </c>
      <c r="F216" s="121" t="s">
        <v>922</v>
      </c>
      <c r="G216" s="121">
        <v>2</v>
      </c>
      <c r="H216" s="121" t="s">
        <v>1084</v>
      </c>
      <c r="I216" s="121" t="s">
        <v>29</v>
      </c>
      <c r="J216" s="64" t="str">
        <f t="shared" si="12"/>
        <v>RA-RaSIA02:RF-IntlkComp-2:OutDig02-Mon</v>
      </c>
      <c r="K216" s="122" t="s">
        <v>795</v>
      </c>
      <c r="L216" s="122" t="s">
        <v>795</v>
      </c>
      <c r="M216" s="65" t="s">
        <v>1413</v>
      </c>
      <c r="N216" s="123" t="s">
        <v>183</v>
      </c>
      <c r="O216" s="123" t="s">
        <v>33</v>
      </c>
      <c r="P216" s="50"/>
      <c r="Q216" s="50"/>
      <c r="R216" s="136" t="s">
        <v>920</v>
      </c>
      <c r="S216" s="65" t="str">
        <f t="shared" si="13"/>
        <v>RA_RASIA02_RF_IntlkComp_2_OutDig02Mon</v>
      </c>
      <c r="T216" s="123" t="s">
        <v>665</v>
      </c>
      <c r="U216" s="137" t="s">
        <v>920</v>
      </c>
    </row>
    <row r="217" spans="1:21" s="5" customFormat="1" ht="14.45">
      <c r="A217" s="133">
        <v>216</v>
      </c>
      <c r="B217" s="134" t="s">
        <v>1414</v>
      </c>
      <c r="C217" s="121" t="s">
        <v>175</v>
      </c>
      <c r="D217" s="121" t="s">
        <v>761</v>
      </c>
      <c r="E217" s="121" t="s">
        <v>177</v>
      </c>
      <c r="F217" s="121" t="s">
        <v>922</v>
      </c>
      <c r="G217" s="121">
        <v>2</v>
      </c>
      <c r="H217" s="121" t="s">
        <v>1087</v>
      </c>
      <c r="I217" s="121" t="s">
        <v>29</v>
      </c>
      <c r="J217" s="64" t="str">
        <f t="shared" si="12"/>
        <v>RA-RaSIA02:RF-IntlkComp-2:OutDig03-Mon</v>
      </c>
      <c r="K217" s="122" t="s">
        <v>795</v>
      </c>
      <c r="L217" s="122" t="s">
        <v>795</v>
      </c>
      <c r="M217" s="65" t="s">
        <v>1415</v>
      </c>
      <c r="N217" s="123" t="s">
        <v>183</v>
      </c>
      <c r="O217" s="123" t="s">
        <v>33</v>
      </c>
      <c r="P217" s="50"/>
      <c r="Q217" s="50"/>
      <c r="R217" s="136" t="s">
        <v>920</v>
      </c>
      <c r="S217" s="65" t="str">
        <f t="shared" si="13"/>
        <v>RA_RASIA02_RF_IntlkComp_2_OutDig03Mon</v>
      </c>
      <c r="T217" s="123" t="s">
        <v>665</v>
      </c>
      <c r="U217" s="137" t="s">
        <v>920</v>
      </c>
    </row>
    <row r="218" spans="1:21" s="5" customFormat="1" ht="14.45">
      <c r="A218" s="133">
        <v>217</v>
      </c>
      <c r="B218" s="134" t="s">
        <v>1416</v>
      </c>
      <c r="C218" s="121" t="s">
        <v>175</v>
      </c>
      <c r="D218" s="121" t="s">
        <v>761</v>
      </c>
      <c r="E218" s="121" t="s">
        <v>177</v>
      </c>
      <c r="F218" s="121" t="s">
        <v>922</v>
      </c>
      <c r="G218" s="121">
        <v>2</v>
      </c>
      <c r="H218" s="121" t="s">
        <v>1090</v>
      </c>
      <c r="I218" s="121" t="s">
        <v>29</v>
      </c>
      <c r="J218" s="64" t="str">
        <f t="shared" si="12"/>
        <v>RA-RaSIA02:RF-IntlkComp-2:OutDig04-Mon</v>
      </c>
      <c r="K218" s="122" t="s">
        <v>795</v>
      </c>
      <c r="L218" s="122" t="s">
        <v>795</v>
      </c>
      <c r="M218" s="65" t="s">
        <v>1417</v>
      </c>
      <c r="N218" s="123" t="s">
        <v>183</v>
      </c>
      <c r="O218" s="123" t="s">
        <v>33</v>
      </c>
      <c r="P218" s="50"/>
      <c r="Q218" s="50"/>
      <c r="R218" s="136" t="s">
        <v>920</v>
      </c>
      <c r="S218" s="65" t="str">
        <f t="shared" si="13"/>
        <v>RA_RASIA02_RF_IntlkComp_2_OutDig04Mon</v>
      </c>
      <c r="T218" s="123" t="s">
        <v>665</v>
      </c>
      <c r="U218" s="137" t="s">
        <v>920</v>
      </c>
    </row>
    <row r="219" spans="1:21" s="5" customFormat="1" ht="14.45">
      <c r="A219" s="133">
        <v>218</v>
      </c>
      <c r="B219" s="134" t="s">
        <v>1418</v>
      </c>
      <c r="C219" s="121" t="s">
        <v>175</v>
      </c>
      <c r="D219" s="121" t="s">
        <v>761</v>
      </c>
      <c r="E219" s="121" t="s">
        <v>177</v>
      </c>
      <c r="F219" s="121" t="s">
        <v>922</v>
      </c>
      <c r="G219" s="121">
        <v>2</v>
      </c>
      <c r="H219" s="121" t="s">
        <v>1093</v>
      </c>
      <c r="I219" s="121" t="s">
        <v>29</v>
      </c>
      <c r="J219" s="64" t="str">
        <f t="shared" si="12"/>
        <v>RA-RaSIA02:RF-IntlkComp-2:OutDig05-Mon</v>
      </c>
      <c r="K219" s="122" t="s">
        <v>795</v>
      </c>
      <c r="L219" s="122" t="s">
        <v>795</v>
      </c>
      <c r="M219" s="65" t="s">
        <v>1419</v>
      </c>
      <c r="N219" s="123" t="s">
        <v>183</v>
      </c>
      <c r="O219" s="123" t="s">
        <v>33</v>
      </c>
      <c r="P219" s="50"/>
      <c r="Q219" s="50"/>
      <c r="R219" s="136" t="s">
        <v>920</v>
      </c>
      <c r="S219" s="65" t="str">
        <f t="shared" si="13"/>
        <v>RA_RASIA02_RF_IntlkComp_2_OutDig05Mon</v>
      </c>
      <c r="T219" s="123" t="s">
        <v>665</v>
      </c>
      <c r="U219" s="137" t="s">
        <v>920</v>
      </c>
    </row>
    <row r="220" spans="1:21" s="5" customFormat="1" ht="14.45">
      <c r="A220" s="133">
        <v>219</v>
      </c>
      <c r="B220" s="134" t="s">
        <v>1420</v>
      </c>
      <c r="C220" s="121" t="s">
        <v>175</v>
      </c>
      <c r="D220" s="121" t="s">
        <v>761</v>
      </c>
      <c r="E220" s="121" t="s">
        <v>177</v>
      </c>
      <c r="F220" s="121" t="s">
        <v>922</v>
      </c>
      <c r="G220" s="121">
        <v>2</v>
      </c>
      <c r="H220" s="121" t="s">
        <v>1096</v>
      </c>
      <c r="I220" s="121" t="s">
        <v>29</v>
      </c>
      <c r="J220" s="64" t="str">
        <f t="shared" si="12"/>
        <v>RA-RaSIA02:RF-IntlkComp-2:OutDig06-Mon</v>
      </c>
      <c r="K220" s="122" t="s">
        <v>795</v>
      </c>
      <c r="L220" s="122" t="s">
        <v>795</v>
      </c>
      <c r="M220" s="65" t="s">
        <v>1421</v>
      </c>
      <c r="N220" s="123" t="s">
        <v>183</v>
      </c>
      <c r="O220" s="123" t="s">
        <v>33</v>
      </c>
      <c r="P220" s="50"/>
      <c r="Q220" s="50"/>
      <c r="R220" s="136" t="s">
        <v>920</v>
      </c>
      <c r="S220" s="65" t="str">
        <f t="shared" si="13"/>
        <v>RA_RASIA02_RF_IntlkComp_2_OutDig06Mon</v>
      </c>
      <c r="T220" s="123" t="s">
        <v>665</v>
      </c>
      <c r="U220" s="137" t="s">
        <v>920</v>
      </c>
    </row>
    <row r="221" spans="1:21" s="5" customFormat="1" ht="14.45">
      <c r="A221" s="133">
        <v>220</v>
      </c>
      <c r="B221" s="134" t="s">
        <v>1422</v>
      </c>
      <c r="C221" s="121" t="s">
        <v>175</v>
      </c>
      <c r="D221" s="121" t="s">
        <v>761</v>
      </c>
      <c r="E221" s="121" t="s">
        <v>177</v>
      </c>
      <c r="F221" s="121" t="s">
        <v>922</v>
      </c>
      <c r="G221" s="121">
        <v>2</v>
      </c>
      <c r="H221" s="121" t="s">
        <v>1099</v>
      </c>
      <c r="I221" s="121" t="s">
        <v>29</v>
      </c>
      <c r="J221" s="64" t="str">
        <f t="shared" si="12"/>
        <v>RA-RaSIA02:RF-IntlkComp-2:OutDig07-Mon</v>
      </c>
      <c r="K221" s="122" t="s">
        <v>795</v>
      </c>
      <c r="L221" s="122" t="s">
        <v>795</v>
      </c>
      <c r="M221" s="65" t="s">
        <v>1423</v>
      </c>
      <c r="N221" s="123" t="s">
        <v>183</v>
      </c>
      <c r="O221" s="123" t="s">
        <v>33</v>
      </c>
      <c r="P221" s="50"/>
      <c r="Q221" s="50"/>
      <c r="R221" s="136" t="s">
        <v>920</v>
      </c>
      <c r="S221" s="65" t="str">
        <f t="shared" si="13"/>
        <v>RA_RASIA02_RF_IntlkComp_2_OutDig07Mon</v>
      </c>
      <c r="T221" s="123" t="s">
        <v>665</v>
      </c>
      <c r="U221" s="137" t="s">
        <v>920</v>
      </c>
    </row>
    <row r="222" spans="1:21" s="5" customFormat="1" ht="14.45">
      <c r="A222" s="133">
        <v>221</v>
      </c>
      <c r="B222" s="134" t="s">
        <v>1424</v>
      </c>
      <c r="C222" s="121" t="s">
        <v>175</v>
      </c>
      <c r="D222" s="121" t="s">
        <v>761</v>
      </c>
      <c r="E222" s="121" t="s">
        <v>177</v>
      </c>
      <c r="F222" s="121" t="s">
        <v>922</v>
      </c>
      <c r="G222" s="121">
        <v>2</v>
      </c>
      <c r="H222" s="121" t="s">
        <v>1102</v>
      </c>
      <c r="I222" s="121" t="s">
        <v>29</v>
      </c>
      <c r="J222" s="64" t="str">
        <f t="shared" si="12"/>
        <v>RA-RaSIA02:RF-IntlkComp-2:OutDig08-Mon</v>
      </c>
      <c r="K222" s="122" t="s">
        <v>795</v>
      </c>
      <c r="L222" s="122" t="s">
        <v>795</v>
      </c>
      <c r="M222" s="65" t="s">
        <v>1425</v>
      </c>
      <c r="N222" s="123" t="s">
        <v>183</v>
      </c>
      <c r="O222" s="123" t="s">
        <v>33</v>
      </c>
      <c r="P222" s="50"/>
      <c r="Q222" s="50"/>
      <c r="R222" s="136" t="s">
        <v>920</v>
      </c>
      <c r="S222" s="65" t="str">
        <f t="shared" si="13"/>
        <v>RA_RASIA02_RF_IntlkComp_2_OutDig08Mon</v>
      </c>
      <c r="T222" s="123" t="s">
        <v>665</v>
      </c>
      <c r="U222" s="137" t="s">
        <v>920</v>
      </c>
    </row>
    <row r="223" spans="1:21" s="5" customFormat="1" ht="14.45">
      <c r="A223" s="133">
        <v>222</v>
      </c>
      <c r="B223" s="134" t="s">
        <v>1426</v>
      </c>
      <c r="C223" s="121" t="s">
        <v>175</v>
      </c>
      <c r="D223" s="121" t="s">
        <v>761</v>
      </c>
      <c r="E223" s="121" t="s">
        <v>177</v>
      </c>
      <c r="F223" s="121" t="s">
        <v>922</v>
      </c>
      <c r="G223" s="121">
        <v>2</v>
      </c>
      <c r="H223" s="121" t="s">
        <v>1105</v>
      </c>
      <c r="I223" s="121" t="s">
        <v>29</v>
      </c>
      <c r="J223" s="64" t="str">
        <f t="shared" si="12"/>
        <v>RA-RaSIA02:RF-IntlkComp-2:OutDig09-Mon</v>
      </c>
      <c r="K223" s="122" t="s">
        <v>795</v>
      </c>
      <c r="L223" s="122" t="s">
        <v>795</v>
      </c>
      <c r="M223" s="65" t="s">
        <v>1427</v>
      </c>
      <c r="N223" s="123" t="s">
        <v>183</v>
      </c>
      <c r="O223" s="123" t="s">
        <v>33</v>
      </c>
      <c r="P223" s="50"/>
      <c r="Q223" s="50"/>
      <c r="R223" s="136" t="s">
        <v>920</v>
      </c>
      <c r="S223" s="65" t="str">
        <f t="shared" si="13"/>
        <v>RA_RASIA02_RF_IntlkComp_2_OutDig09Mon</v>
      </c>
      <c r="T223" s="123" t="s">
        <v>665</v>
      </c>
      <c r="U223" s="137" t="s">
        <v>920</v>
      </c>
    </row>
    <row r="224" spans="1:21" s="5" customFormat="1" ht="14.45">
      <c r="A224" s="133">
        <v>223</v>
      </c>
      <c r="B224" s="134" t="s">
        <v>1428</v>
      </c>
      <c r="C224" s="121" t="s">
        <v>175</v>
      </c>
      <c r="D224" s="121" t="s">
        <v>761</v>
      </c>
      <c r="E224" s="121" t="s">
        <v>177</v>
      </c>
      <c r="F224" s="121" t="s">
        <v>922</v>
      </c>
      <c r="G224" s="121">
        <v>2</v>
      </c>
      <c r="H224" s="121" t="s">
        <v>1108</v>
      </c>
      <c r="I224" s="121" t="s">
        <v>29</v>
      </c>
      <c r="J224" s="64" t="str">
        <f t="shared" si="12"/>
        <v>RA-RaSIA02:RF-IntlkComp-2:OutDig10-Mon</v>
      </c>
      <c r="K224" s="122" t="s">
        <v>795</v>
      </c>
      <c r="L224" s="122" t="s">
        <v>795</v>
      </c>
      <c r="M224" s="65" t="s">
        <v>1429</v>
      </c>
      <c r="N224" s="123" t="s">
        <v>183</v>
      </c>
      <c r="O224" s="123" t="s">
        <v>33</v>
      </c>
      <c r="P224" s="50"/>
      <c r="Q224" s="50"/>
      <c r="R224" s="136" t="s">
        <v>920</v>
      </c>
      <c r="S224" s="65" t="str">
        <f t="shared" si="13"/>
        <v>RA_RASIA02_RF_IntlkComp_2_OutDig10Mon</v>
      </c>
      <c r="T224" s="123" t="s">
        <v>665</v>
      </c>
      <c r="U224" s="137" t="s">
        <v>920</v>
      </c>
    </row>
    <row r="225" spans="1:21" s="5" customFormat="1" ht="14.45">
      <c r="A225" s="133">
        <v>224</v>
      </c>
      <c r="B225" s="134" t="s">
        <v>1430</v>
      </c>
      <c r="C225" s="121" t="s">
        <v>175</v>
      </c>
      <c r="D225" s="121" t="s">
        <v>761</v>
      </c>
      <c r="E225" s="121" t="s">
        <v>177</v>
      </c>
      <c r="F225" s="121" t="s">
        <v>922</v>
      </c>
      <c r="G225" s="121">
        <v>2</v>
      </c>
      <c r="H225" s="121" t="s">
        <v>1111</v>
      </c>
      <c r="I225" s="121" t="s">
        <v>29</v>
      </c>
      <c r="J225" s="64" t="str">
        <f t="shared" si="12"/>
        <v>RA-RaSIA02:RF-IntlkComp-2:OutDig11-Mon</v>
      </c>
      <c r="K225" s="122" t="s">
        <v>795</v>
      </c>
      <c r="L225" s="122" t="s">
        <v>795</v>
      </c>
      <c r="M225" s="65" t="s">
        <v>1431</v>
      </c>
      <c r="N225" s="123" t="s">
        <v>183</v>
      </c>
      <c r="O225" s="123" t="s">
        <v>33</v>
      </c>
      <c r="P225" s="50"/>
      <c r="Q225" s="50"/>
      <c r="R225" s="136" t="s">
        <v>920</v>
      </c>
      <c r="S225" s="65" t="str">
        <f t="shared" si="13"/>
        <v>RA_RASIA02_RF_IntlkComp_2_OutDig11Mon</v>
      </c>
      <c r="T225" s="123" t="s">
        <v>665</v>
      </c>
      <c r="U225" s="137" t="s">
        <v>920</v>
      </c>
    </row>
    <row r="226" spans="1:21" s="5" customFormat="1" ht="14.45">
      <c r="A226" s="133">
        <v>225</v>
      </c>
      <c r="B226" s="134" t="s">
        <v>1432</v>
      </c>
      <c r="C226" s="121" t="s">
        <v>175</v>
      </c>
      <c r="D226" s="121" t="s">
        <v>761</v>
      </c>
      <c r="E226" s="121" t="s">
        <v>177</v>
      </c>
      <c r="F226" s="121" t="s">
        <v>922</v>
      </c>
      <c r="G226" s="121">
        <v>2</v>
      </c>
      <c r="H226" s="121" t="s">
        <v>1114</v>
      </c>
      <c r="I226" s="121" t="s">
        <v>29</v>
      </c>
      <c r="J226" s="64" t="str">
        <f t="shared" si="12"/>
        <v>RA-RaSIA02:RF-IntlkComp-2:OutDig12-Mon</v>
      </c>
      <c r="K226" s="122" t="s">
        <v>795</v>
      </c>
      <c r="L226" s="122" t="s">
        <v>795</v>
      </c>
      <c r="M226" s="65" t="s">
        <v>1433</v>
      </c>
      <c r="N226" s="123" t="s">
        <v>183</v>
      </c>
      <c r="O226" s="123" t="s">
        <v>33</v>
      </c>
      <c r="P226" s="50"/>
      <c r="Q226" s="50"/>
      <c r="R226" s="136" t="s">
        <v>920</v>
      </c>
      <c r="S226" s="65" t="str">
        <f t="shared" si="13"/>
        <v>RA_RASIA02_RF_IntlkComp_2_OutDig12Mon</v>
      </c>
      <c r="T226" s="123" t="s">
        <v>665</v>
      </c>
      <c r="U226" s="137" t="s">
        <v>920</v>
      </c>
    </row>
    <row r="227" spans="1:21" s="5" customFormat="1" ht="14.45">
      <c r="A227" s="133">
        <v>226</v>
      </c>
      <c r="B227" s="134" t="s">
        <v>1434</v>
      </c>
      <c r="C227" s="121" t="s">
        <v>175</v>
      </c>
      <c r="D227" s="121" t="s">
        <v>761</v>
      </c>
      <c r="E227" s="121" t="s">
        <v>177</v>
      </c>
      <c r="F227" s="121" t="s">
        <v>922</v>
      </c>
      <c r="G227" s="121">
        <v>2</v>
      </c>
      <c r="H227" s="121" t="s">
        <v>1117</v>
      </c>
      <c r="I227" s="121" t="s">
        <v>29</v>
      </c>
      <c r="J227" s="64" t="str">
        <f t="shared" si="12"/>
        <v>RA-RaSIA02:RF-IntlkComp-2:OutDig13-Mon</v>
      </c>
      <c r="K227" s="122" t="s">
        <v>795</v>
      </c>
      <c r="L227" s="122" t="s">
        <v>795</v>
      </c>
      <c r="M227" s="65" t="s">
        <v>1435</v>
      </c>
      <c r="N227" s="123" t="s">
        <v>183</v>
      </c>
      <c r="O227" s="123" t="s">
        <v>33</v>
      </c>
      <c r="P227" s="50"/>
      <c r="Q227" s="50"/>
      <c r="R227" s="136" t="s">
        <v>920</v>
      </c>
      <c r="S227" s="65" t="str">
        <f t="shared" si="13"/>
        <v>RA_RASIA02_RF_IntlkComp_2_OutDig13Mon</v>
      </c>
      <c r="T227" s="123" t="s">
        <v>665</v>
      </c>
      <c r="U227" s="137" t="s">
        <v>920</v>
      </c>
    </row>
    <row r="228" spans="1:21" s="5" customFormat="1" ht="14.45">
      <c r="A228" s="133">
        <v>227</v>
      </c>
      <c r="B228" s="134" t="s">
        <v>1436</v>
      </c>
      <c r="C228" s="121" t="s">
        <v>175</v>
      </c>
      <c r="D228" s="121" t="s">
        <v>761</v>
      </c>
      <c r="E228" s="121" t="s">
        <v>177</v>
      </c>
      <c r="F228" s="121" t="s">
        <v>922</v>
      </c>
      <c r="G228" s="121">
        <v>2</v>
      </c>
      <c r="H228" s="121" t="s">
        <v>1120</v>
      </c>
      <c r="I228" s="121" t="s">
        <v>29</v>
      </c>
      <c r="J228" s="64" t="str">
        <f t="shared" si="12"/>
        <v>RA-RaSIA02:RF-IntlkComp-2:OutDig14-Mon</v>
      </c>
      <c r="K228" s="122" t="s">
        <v>795</v>
      </c>
      <c r="L228" s="122" t="s">
        <v>795</v>
      </c>
      <c r="M228" s="65" t="s">
        <v>1437</v>
      </c>
      <c r="N228" s="123" t="s">
        <v>183</v>
      </c>
      <c r="O228" s="123" t="s">
        <v>33</v>
      </c>
      <c r="P228" s="50"/>
      <c r="Q228" s="50"/>
      <c r="R228" s="136" t="s">
        <v>920</v>
      </c>
      <c r="S228" s="65" t="str">
        <f t="shared" si="13"/>
        <v>RA_RASIA02_RF_IntlkComp_2_OutDig14Mon</v>
      </c>
      <c r="T228" s="123" t="s">
        <v>665</v>
      </c>
      <c r="U228" s="137" t="s">
        <v>920</v>
      </c>
    </row>
    <row r="229" spans="1:21" s="5" customFormat="1" ht="14.45">
      <c r="A229" s="133">
        <v>228</v>
      </c>
      <c r="B229" s="134" t="s">
        <v>1438</v>
      </c>
      <c r="C229" s="121" t="s">
        <v>175</v>
      </c>
      <c r="D229" s="121" t="s">
        <v>761</v>
      </c>
      <c r="E229" s="121" t="s">
        <v>177</v>
      </c>
      <c r="F229" s="121" t="s">
        <v>922</v>
      </c>
      <c r="G229" s="121">
        <v>2</v>
      </c>
      <c r="H229" s="121" t="s">
        <v>1123</v>
      </c>
      <c r="I229" s="121" t="s">
        <v>29</v>
      </c>
      <c r="J229" s="64" t="str">
        <f t="shared" si="12"/>
        <v>RA-RaSIA02:RF-IntlkComp-2:OutDig15-Mon</v>
      </c>
      <c r="K229" s="122" t="s">
        <v>795</v>
      </c>
      <c r="L229" s="122" t="s">
        <v>795</v>
      </c>
      <c r="M229" s="65" t="s">
        <v>1439</v>
      </c>
      <c r="N229" s="123" t="s">
        <v>183</v>
      </c>
      <c r="O229" s="123" t="s">
        <v>33</v>
      </c>
      <c r="P229" s="50"/>
      <c r="Q229" s="50"/>
      <c r="R229" s="136" t="s">
        <v>920</v>
      </c>
      <c r="S229" s="65" t="str">
        <f t="shared" si="13"/>
        <v>RA_RASIA02_RF_IntlkComp_2_OutDig15Mon</v>
      </c>
      <c r="T229" s="123" t="s">
        <v>665</v>
      </c>
      <c r="U229" s="137" t="s">
        <v>920</v>
      </c>
    </row>
    <row r="235" spans="1:21" ht="15" customHeight="1">
      <c r="F235" t="s">
        <v>1440</v>
      </c>
    </row>
  </sheetData>
  <phoneticPr fontId="9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DDB7-3583-45EB-8028-56059E3AB83F}">
  <dimension ref="A1:Y8"/>
  <sheetViews>
    <sheetView topLeftCell="I1" zoomScaleNormal="100" workbookViewId="0">
      <selection activeCell="A2" sqref="A2:XFD2"/>
    </sheetView>
  </sheetViews>
  <sheetFormatPr defaultRowHeight="15" customHeight="1"/>
  <cols>
    <col min="2" max="2" width="59.5703125" bestFit="1" customWidth="1"/>
    <col min="6" max="6" width="12.85546875" bestFit="1" customWidth="1"/>
    <col min="8" max="8" width="14.85546875" customWidth="1"/>
    <col min="9" max="9" width="16.140625" bestFit="1" customWidth="1"/>
    <col min="10" max="10" width="43.855468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140625" bestFit="1" customWidth="1"/>
    <col min="16" max="17" width="13.85546875" customWidth="1"/>
    <col min="18" max="18" width="7.140625" bestFit="1" customWidth="1"/>
    <col min="19" max="19" width="41.140625" bestFit="1" customWidth="1"/>
    <col min="20" max="20" width="7.42578125" bestFit="1" customWidth="1"/>
    <col min="22" max="22" width="16" bestFit="1" customWidth="1"/>
    <col min="23" max="23" width="16.42578125" bestFit="1" customWidth="1"/>
    <col min="24" max="25" width="24.85546875" bestFit="1" customWidth="1"/>
  </cols>
  <sheetData>
    <row r="1" spans="1:25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1" t="s">
        <v>169</v>
      </c>
      <c r="W1" s="11" t="s">
        <v>655</v>
      </c>
      <c r="X1" s="11" t="s">
        <v>656</v>
      </c>
      <c r="Y1" s="11" t="s">
        <v>657</v>
      </c>
    </row>
    <row r="2" spans="1:25" s="45" customFormat="1">
      <c r="A2" s="33">
        <v>1</v>
      </c>
      <c r="B2" s="34" t="s">
        <v>1441</v>
      </c>
      <c r="C2" s="35" t="s">
        <v>175</v>
      </c>
      <c r="D2" s="35" t="s">
        <v>1442</v>
      </c>
      <c r="E2" s="35" t="s">
        <v>177</v>
      </c>
      <c r="F2" s="35" t="s">
        <v>200</v>
      </c>
      <c r="G2" s="35" t="s">
        <v>662</v>
      </c>
      <c r="H2" s="35" t="s">
        <v>785</v>
      </c>
      <c r="I2" s="35" t="s">
        <v>186</v>
      </c>
      <c r="J2" s="36" t="str">
        <f t="shared" ref="J2" si="0">IF(G2="-",C2&amp;"-"&amp;D2&amp;":"&amp;E2&amp;"-"&amp;F2&amp;":"&amp;H2&amp;"-"&amp;I2,C2&amp;"-"&amp;D2&amp;":"&amp;E2&amp;"-"&amp;F2&amp;"-"&amp;G2&amp;":"&amp;H2&amp;"-"&amp;I2)</f>
        <v>RA-RaSIB02:RF-Intlk:Reset-Cmd</v>
      </c>
      <c r="K2" s="36" t="str">
        <f t="shared" ref="K2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">
        <v>1443</v>
      </c>
      <c r="N2" s="37" t="s">
        <v>183</v>
      </c>
      <c r="O2" s="37" t="s">
        <v>189</v>
      </c>
      <c r="P2" s="37"/>
      <c r="Q2" s="37"/>
      <c r="R2" s="37"/>
      <c r="S2" s="37" t="str">
        <f t="shared" ref="S2" si="3">M2</f>
        <v>RaSIB02_Intlk_Reset</v>
      </c>
      <c r="T2" s="37" t="s">
        <v>665</v>
      </c>
      <c r="U2" s="38"/>
      <c r="V2" s="145" t="s">
        <v>1444</v>
      </c>
      <c r="W2" s="145"/>
      <c r="X2" s="145"/>
      <c r="Y2" s="145"/>
    </row>
    <row r="8" spans="1:25" ht="15" customHeight="1">
      <c r="F8" t="s">
        <v>1440</v>
      </c>
    </row>
  </sheetData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D213-CD9D-4495-A03F-6A7031356915}">
  <dimension ref="A1:U235"/>
  <sheetViews>
    <sheetView zoomScaleNormal="100" workbookViewId="0">
      <selection activeCell="D10" sqref="D10"/>
    </sheetView>
  </sheetViews>
  <sheetFormatPr defaultRowHeight="15" customHeight="1"/>
  <cols>
    <col min="2" max="2" width="59.5703125" bestFit="1" customWidth="1"/>
    <col min="6" max="6" width="12.85546875" bestFit="1" customWidth="1"/>
    <col min="8" max="8" width="14.85546875" customWidth="1"/>
    <col min="9" max="9" width="16.140625" bestFit="1" customWidth="1"/>
    <col min="10" max="10" width="43.855468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140625" bestFit="1" customWidth="1"/>
    <col min="16" max="17" width="13.85546875" customWidth="1"/>
    <col min="18" max="18" width="7.140625" bestFit="1" customWidth="1"/>
    <col min="19" max="19" width="41.140625" bestFit="1" customWidth="1"/>
    <col min="20" max="20" width="7.42578125" bestFit="1" customWidth="1"/>
  </cols>
  <sheetData>
    <row r="1" spans="1:21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 ht="14.45">
      <c r="A2" s="47">
        <v>1</v>
      </c>
      <c r="B2" s="26" t="s">
        <v>1445</v>
      </c>
      <c r="C2" s="48" t="s">
        <v>175</v>
      </c>
      <c r="D2" s="48" t="s">
        <v>1442</v>
      </c>
      <c r="E2" s="48" t="s">
        <v>177</v>
      </c>
      <c r="F2" s="48" t="s">
        <v>903</v>
      </c>
      <c r="G2" s="48" t="s">
        <v>662</v>
      </c>
      <c r="H2" s="48" t="s">
        <v>904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RA-RaSIB02:RF-IntlkCtrl:IntlkSirius-Mon</v>
      </c>
      <c r="K2" s="7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7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8" si="1">IF(G2="-",C2&amp;"_"&amp;D2&amp;"_"&amp;E2&amp;"_"&amp;F2&amp;"_"&amp;H2&amp;""&amp;I2,C2&amp;"_"&amp;D2&amp;"_"&amp;E2&amp;"_"&amp;F2&amp;"_"&amp;G2&amp;"_"&amp;H2&amp;""&amp;I2)</f>
        <v>RA_RaSIB02_RF_IntlkCtrl_IntlkSiriusMon</v>
      </c>
      <c r="N2" s="50" t="s">
        <v>183</v>
      </c>
      <c r="O2" s="50" t="s">
        <v>33</v>
      </c>
      <c r="P2" s="50"/>
      <c r="Q2" s="50"/>
      <c r="R2" s="50"/>
      <c r="S2" s="50" t="str">
        <f>M2</f>
        <v>RA_RaSIB02_RF_IntlkCtrl_IntlkSiriusMon</v>
      </c>
      <c r="T2" s="50" t="s">
        <v>665</v>
      </c>
      <c r="U2" s="51"/>
    </row>
    <row r="3" spans="1:21" s="52" customFormat="1" ht="14.45">
      <c r="A3" s="47">
        <v>2</v>
      </c>
      <c r="B3" s="26" t="s">
        <v>905</v>
      </c>
      <c r="C3" s="48" t="s">
        <v>175</v>
      </c>
      <c r="D3" s="48" t="s">
        <v>1442</v>
      </c>
      <c r="E3" s="48" t="s">
        <v>177</v>
      </c>
      <c r="F3" s="48" t="s">
        <v>903</v>
      </c>
      <c r="G3" s="48" t="s">
        <v>662</v>
      </c>
      <c r="H3" s="48" t="s">
        <v>906</v>
      </c>
      <c r="I3" s="48" t="s">
        <v>29</v>
      </c>
      <c r="J3" s="49" t="str">
        <f t="shared" si="0"/>
        <v>RA-RaSIB02:RF-IntlkCtrl:IntlkLLRF-Mon</v>
      </c>
      <c r="K3" s="75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5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RA_RaSIB02_RF_IntlkCtrl_IntlkLLRFMon</v>
      </c>
      <c r="N3" s="50" t="s">
        <v>183</v>
      </c>
      <c r="O3" s="50" t="s">
        <v>51</v>
      </c>
      <c r="P3" s="50"/>
      <c r="Q3" s="50"/>
      <c r="R3" s="50"/>
      <c r="S3" s="50" t="str">
        <f>M3</f>
        <v>RA_RaSIB02_RF_IntlkCtrl_IntlkLLRFMon</v>
      </c>
      <c r="T3" s="50" t="s">
        <v>665</v>
      </c>
      <c r="U3" s="51"/>
    </row>
    <row r="4" spans="1:21" s="52" customFormat="1" ht="14.45">
      <c r="A4" s="47">
        <v>3</v>
      </c>
      <c r="B4" s="144" t="s">
        <v>907</v>
      </c>
      <c r="C4" s="48" t="s">
        <v>175</v>
      </c>
      <c r="D4" s="48" t="s">
        <v>1442</v>
      </c>
      <c r="E4" s="48" t="s">
        <v>177</v>
      </c>
      <c r="F4" s="48" t="s">
        <v>903</v>
      </c>
      <c r="G4" s="48" t="s">
        <v>662</v>
      </c>
      <c r="H4" s="48" t="s">
        <v>908</v>
      </c>
      <c r="I4" s="48" t="s">
        <v>29</v>
      </c>
      <c r="J4" s="49" t="str">
        <f t="shared" si="0"/>
        <v>RA-RaSIB02:RF-IntlkCtrl:EStop-Mon</v>
      </c>
      <c r="K4" s="75" t="str">
        <f t="shared" si="2"/>
        <v>N/A</v>
      </c>
      <c r="L4" s="75" t="str">
        <f t="shared" si="3"/>
        <v>N/A</v>
      </c>
      <c r="M4" s="50" t="str">
        <f t="shared" si="1"/>
        <v>RA_RaSIB02_RF_IntlkCtrl_EStopMon</v>
      </c>
      <c r="N4" s="50" t="s">
        <v>183</v>
      </c>
      <c r="O4" s="50" t="s">
        <v>33</v>
      </c>
      <c r="P4" s="50"/>
      <c r="Q4" s="50"/>
      <c r="R4" s="50"/>
      <c r="S4" s="50" t="str">
        <f t="shared" ref="S4:S6" si="4">M4</f>
        <v>RA_RaSIB02_RF_IntlkCtrl_EStopMon</v>
      </c>
      <c r="T4" s="50" t="s">
        <v>665</v>
      </c>
      <c r="U4" s="51"/>
    </row>
    <row r="5" spans="1:21" s="52" customFormat="1" ht="14.45">
      <c r="A5" s="47">
        <v>4</v>
      </c>
      <c r="B5" s="26" t="s">
        <v>1446</v>
      </c>
      <c r="C5" s="48" t="s">
        <v>175</v>
      </c>
      <c r="D5" s="48" t="s">
        <v>1442</v>
      </c>
      <c r="E5" s="48" t="s">
        <v>177</v>
      </c>
      <c r="F5" s="48" t="s">
        <v>200</v>
      </c>
      <c r="G5" s="48" t="s">
        <v>662</v>
      </c>
      <c r="H5" s="48" t="s">
        <v>785</v>
      </c>
      <c r="I5" s="48" t="s">
        <v>186</v>
      </c>
      <c r="J5" s="49" t="str">
        <f t="shared" si="0"/>
        <v>RA-RaSIB02:RF-Intlk:Reset-Cmd</v>
      </c>
      <c r="K5" s="75" t="str">
        <f t="shared" si="2"/>
        <v>N/A</v>
      </c>
      <c r="L5" s="75" t="str">
        <f t="shared" si="3"/>
        <v>N/A</v>
      </c>
      <c r="M5" s="50" t="str">
        <f t="shared" si="1"/>
        <v>RA_RaSIB02_RF_Intlk_ResetCmd</v>
      </c>
      <c r="N5" s="50" t="s">
        <v>183</v>
      </c>
      <c r="O5" s="50" t="s">
        <v>189</v>
      </c>
      <c r="P5" s="50"/>
      <c r="Q5" s="50"/>
      <c r="R5" s="50"/>
      <c r="S5" s="50" t="str">
        <f t="shared" si="4"/>
        <v>RA_RaSIB02_RF_Intlk_ResetCmd</v>
      </c>
      <c r="T5" s="50" t="s">
        <v>665</v>
      </c>
      <c r="U5" s="51"/>
    </row>
    <row r="6" spans="1:21" s="52" customFormat="1" ht="14.45">
      <c r="A6" s="47">
        <v>5</v>
      </c>
      <c r="B6" s="26" t="s">
        <v>910</v>
      </c>
      <c r="C6" s="48" t="s">
        <v>684</v>
      </c>
      <c r="D6" s="48" t="s">
        <v>1447</v>
      </c>
      <c r="E6" s="48" t="s">
        <v>177</v>
      </c>
      <c r="F6" s="48" t="s">
        <v>200</v>
      </c>
      <c r="G6" s="48" t="s">
        <v>662</v>
      </c>
      <c r="H6" s="48" t="s">
        <v>911</v>
      </c>
      <c r="I6" s="48" t="s">
        <v>29</v>
      </c>
      <c r="J6" s="49" t="str">
        <f t="shared" si="0"/>
        <v>SI-03SB:RF-Intlk:RFOn-Mon</v>
      </c>
      <c r="K6" s="75" t="str">
        <f t="shared" si="2"/>
        <v>N/A</v>
      </c>
      <c r="L6" s="75" t="str">
        <f t="shared" si="3"/>
        <v>N/A</v>
      </c>
      <c r="M6" s="50" t="str">
        <f t="shared" si="1"/>
        <v>SI_03SB_RF_Intlk_RFOnMon</v>
      </c>
      <c r="N6" s="50" t="s">
        <v>183</v>
      </c>
      <c r="O6" s="50" t="s">
        <v>51</v>
      </c>
      <c r="P6" s="50"/>
      <c r="Q6" s="50"/>
      <c r="R6" s="50"/>
      <c r="S6" s="50" t="str">
        <f t="shared" si="4"/>
        <v>SI_03SB_RF_Intlk_RFOnMon</v>
      </c>
      <c r="T6" s="50" t="s">
        <v>665</v>
      </c>
      <c r="U6" s="51"/>
    </row>
    <row r="7" spans="1:21" s="52" customFormat="1" ht="13.5" customHeight="1">
      <c r="A7" s="47">
        <v>6</v>
      </c>
      <c r="B7" s="26" t="s">
        <v>912</v>
      </c>
      <c r="C7" s="48" t="s">
        <v>175</v>
      </c>
      <c r="D7" s="48" t="s">
        <v>1448</v>
      </c>
      <c r="E7" s="48" t="s">
        <v>177</v>
      </c>
      <c r="F7" s="48" t="s">
        <v>914</v>
      </c>
      <c r="G7" s="48" t="s">
        <v>662</v>
      </c>
      <c r="H7" s="48" t="s">
        <v>915</v>
      </c>
      <c r="I7" s="48" t="s">
        <v>624</v>
      </c>
      <c r="J7" s="49" t="str">
        <f t="shared" si="0"/>
        <v>RA-RaSIB01:RF-CavPlDrivers:DrEnbl-Sel</v>
      </c>
      <c r="K7" s="75" t="str">
        <f t="shared" si="2"/>
        <v>N/A</v>
      </c>
      <c r="L7" s="75" t="str">
        <f t="shared" si="3"/>
        <v>N/A</v>
      </c>
      <c r="M7" s="50" t="str">
        <f t="shared" si="1"/>
        <v>RA_RaSIB01_RF_CavPlDrivers_DrEnblSel</v>
      </c>
      <c r="N7" s="50" t="s">
        <v>183</v>
      </c>
      <c r="O7" s="50" t="s">
        <v>189</v>
      </c>
      <c r="P7" s="50"/>
      <c r="Q7" s="50"/>
      <c r="R7" s="50"/>
      <c r="S7" s="50" t="str">
        <f>M7</f>
        <v>RA_RaSIB01_RF_CavPlDrivers_DrEnblSel</v>
      </c>
      <c r="T7" s="50" t="s">
        <v>665</v>
      </c>
      <c r="U7" s="51"/>
    </row>
    <row r="8" spans="1:21" s="52" customFormat="1" ht="14.45">
      <c r="A8" s="47">
        <v>7</v>
      </c>
      <c r="B8" s="105" t="s">
        <v>916</v>
      </c>
      <c r="C8" s="106" t="s">
        <v>175</v>
      </c>
      <c r="D8" s="106" t="s">
        <v>1448</v>
      </c>
      <c r="E8" s="106" t="s">
        <v>177</v>
      </c>
      <c r="F8" s="106" t="s">
        <v>914</v>
      </c>
      <c r="G8" s="106" t="s">
        <v>662</v>
      </c>
      <c r="H8" s="106" t="s">
        <v>915</v>
      </c>
      <c r="I8" s="106" t="s">
        <v>360</v>
      </c>
      <c r="J8" s="107" t="str">
        <f t="shared" si="0"/>
        <v>RA-RaSIB01:RF-CavPlDrivers:DrEnbl-Sts</v>
      </c>
      <c r="K8" s="75" t="str">
        <f t="shared" si="2"/>
        <v>N/A</v>
      </c>
      <c r="L8" s="75" t="str">
        <f t="shared" si="3"/>
        <v>N/A</v>
      </c>
      <c r="M8" s="108" t="str">
        <f t="shared" si="1"/>
        <v>RA_RaSIB01_RF_CavPlDrivers_DrEnblSts</v>
      </c>
      <c r="N8" s="108" t="s">
        <v>183</v>
      </c>
      <c r="O8" s="108" t="s">
        <v>33</v>
      </c>
      <c r="P8" s="50"/>
      <c r="Q8" s="50"/>
      <c r="R8" s="108"/>
      <c r="S8" s="108" t="str">
        <f>M8</f>
        <v>RA_RaSIB01_RF_CavPlDrivers_DrEnblSts</v>
      </c>
      <c r="T8" s="108" t="s">
        <v>665</v>
      </c>
      <c r="U8" s="109"/>
    </row>
    <row r="9" spans="1:21" s="52" customFormat="1" ht="14.45">
      <c r="A9" s="110">
        <v>8</v>
      </c>
      <c r="B9" s="111" t="s">
        <v>917</v>
      </c>
      <c r="C9" s="112" t="s">
        <v>175</v>
      </c>
      <c r="D9" s="113" t="s">
        <v>1442</v>
      </c>
      <c r="E9" s="112" t="s">
        <v>177</v>
      </c>
      <c r="F9" s="112" t="s">
        <v>200</v>
      </c>
      <c r="G9" s="114" t="s">
        <v>662</v>
      </c>
      <c r="H9" s="112" t="s">
        <v>918</v>
      </c>
      <c r="I9" s="112" t="s">
        <v>29</v>
      </c>
      <c r="J9" s="107" t="str">
        <f t="shared" si="0"/>
        <v>RA-RaSIB02:RF-Intlk:FaultHard-Mon</v>
      </c>
      <c r="K9" s="75" t="str">
        <f t="shared" si="2"/>
        <v>N/A</v>
      </c>
      <c r="L9" s="75" t="str">
        <f t="shared" si="3"/>
        <v>N/A</v>
      </c>
      <c r="M9" s="108" t="s">
        <v>919</v>
      </c>
      <c r="N9" s="115" t="s">
        <v>183</v>
      </c>
      <c r="O9" s="115" t="s">
        <v>33</v>
      </c>
      <c r="P9" s="50"/>
      <c r="Q9" s="50"/>
      <c r="R9" s="116" t="s">
        <v>920</v>
      </c>
      <c r="S9" s="108" t="str">
        <f>M9</f>
        <v>RA_RASIA02_RF_Intlk_FaultHardMon</v>
      </c>
      <c r="T9" s="116" t="s">
        <v>665</v>
      </c>
      <c r="U9" s="117" t="s">
        <v>920</v>
      </c>
    </row>
    <row r="10" spans="1:21" s="5" customFormat="1" ht="14.45">
      <c r="A10" s="118">
        <v>9</v>
      </c>
      <c r="B10" s="119" t="s">
        <v>921</v>
      </c>
      <c r="C10" s="120" t="s">
        <v>175</v>
      </c>
      <c r="D10" s="121" t="s">
        <v>1442</v>
      </c>
      <c r="E10" s="120" t="s">
        <v>177</v>
      </c>
      <c r="F10" s="120" t="s">
        <v>922</v>
      </c>
      <c r="G10" s="120">
        <v>1</v>
      </c>
      <c r="H10" s="120" t="s">
        <v>923</v>
      </c>
      <c r="I10" s="120" t="s">
        <v>29</v>
      </c>
      <c r="J10" s="64" t="str">
        <f t="shared" si="0"/>
        <v>RA-RaSIB02:RF-IntlkComp-1:Op-Mon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65" t="s">
        <v>924</v>
      </c>
      <c r="N10" s="123" t="s">
        <v>183</v>
      </c>
      <c r="O10" s="123" t="s">
        <v>33</v>
      </c>
      <c r="P10" s="50"/>
      <c r="Q10" s="50"/>
      <c r="R10" s="123" t="s">
        <v>920</v>
      </c>
      <c r="S10" s="65" t="str">
        <f t="shared" ref="S10:S73" si="5">M10</f>
        <v>RA_RASIA02_RF_IntlkComp_1_OpMon</v>
      </c>
      <c r="T10" s="123" t="s">
        <v>665</v>
      </c>
      <c r="U10" s="124" t="s">
        <v>920</v>
      </c>
    </row>
    <row r="11" spans="1:21" s="5" customFormat="1" ht="14.45">
      <c r="A11" s="118">
        <v>10</v>
      </c>
      <c r="B11" s="119" t="s">
        <v>925</v>
      </c>
      <c r="C11" s="120" t="s">
        <v>175</v>
      </c>
      <c r="D11" s="121" t="s">
        <v>1442</v>
      </c>
      <c r="E11" s="120" t="s">
        <v>177</v>
      </c>
      <c r="F11" s="120" t="s">
        <v>922</v>
      </c>
      <c r="G11" s="120">
        <v>2</v>
      </c>
      <c r="H11" s="120" t="s">
        <v>923</v>
      </c>
      <c r="I11" s="120" t="s">
        <v>29</v>
      </c>
      <c r="J11" s="64" t="str">
        <f>IF(G11="-",C11&amp;"-"&amp;D11&amp;":"&amp;E11&amp;"-"&amp;F11&amp;":"&amp;H11&amp;"-"&amp;I11,C11&amp;"-"&amp;D11&amp;":"&amp;E11&amp;"-"&amp;F11&amp;"-"&amp;G11&amp;":"&amp;H11&amp;"-"&amp;I11)</f>
        <v>RA-RaSIB02:RF-IntlkComp-2:Op-Mon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65" t="s">
        <v>926</v>
      </c>
      <c r="N11" s="125" t="s">
        <v>183</v>
      </c>
      <c r="O11" s="125" t="s">
        <v>33</v>
      </c>
      <c r="P11" s="50"/>
      <c r="Q11" s="50"/>
      <c r="R11" s="125" t="s">
        <v>920</v>
      </c>
      <c r="S11" s="65" t="str">
        <f t="shared" si="5"/>
        <v>RA_RASIA02_RF_IntlkComp_2_OpMon</v>
      </c>
      <c r="T11" s="123" t="s">
        <v>665</v>
      </c>
      <c r="U11" s="126" t="s">
        <v>920</v>
      </c>
    </row>
    <row r="12" spans="1:21" s="52" customFormat="1" ht="14.45">
      <c r="A12" s="110">
        <v>11</v>
      </c>
      <c r="B12" s="127" t="s">
        <v>927</v>
      </c>
      <c r="C12" s="128" t="s">
        <v>175</v>
      </c>
      <c r="D12" s="113" t="s">
        <v>1442</v>
      </c>
      <c r="E12" s="128" t="s">
        <v>177</v>
      </c>
      <c r="F12" s="112" t="s">
        <v>903</v>
      </c>
      <c r="G12" s="129" t="s">
        <v>662</v>
      </c>
      <c r="H12" s="112" t="s">
        <v>928</v>
      </c>
      <c r="I12" s="128" t="s">
        <v>29</v>
      </c>
      <c r="J12" s="107" t="str">
        <f t="shared" si="0"/>
        <v>RA-RaSIB02:RF-IntlkCtrl:IB1601Fault-Mon</v>
      </c>
      <c r="K12" s="75" t="str">
        <f t="shared" si="2"/>
        <v>N/A</v>
      </c>
      <c r="L12" s="75" t="str">
        <f t="shared" ref="L12:L17" si="6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08" t="s">
        <v>929</v>
      </c>
      <c r="N12" s="115" t="s">
        <v>183</v>
      </c>
      <c r="O12" s="115" t="s">
        <v>33</v>
      </c>
      <c r="P12" s="50"/>
      <c r="Q12" s="50"/>
      <c r="R12" s="115" t="s">
        <v>920</v>
      </c>
      <c r="S12" s="108" t="str">
        <f t="shared" si="5"/>
        <v>RA_RASIA02_RF_IntlkCtrl_IB1601FaultMon</v>
      </c>
      <c r="T12" s="115" t="s">
        <v>665</v>
      </c>
      <c r="U12" s="130" t="s">
        <v>920</v>
      </c>
    </row>
    <row r="13" spans="1:21" s="52" customFormat="1" ht="14.45">
      <c r="A13" s="110">
        <v>12</v>
      </c>
      <c r="B13" s="127" t="s">
        <v>930</v>
      </c>
      <c r="C13" s="128" t="s">
        <v>175</v>
      </c>
      <c r="D13" s="113" t="s">
        <v>1442</v>
      </c>
      <c r="E13" s="128" t="s">
        <v>177</v>
      </c>
      <c r="F13" s="112" t="s">
        <v>903</v>
      </c>
      <c r="G13" s="129" t="s">
        <v>662</v>
      </c>
      <c r="H13" s="112" t="s">
        <v>931</v>
      </c>
      <c r="I13" s="112" t="s">
        <v>29</v>
      </c>
      <c r="J13" s="107" t="str">
        <f t="shared" si="0"/>
        <v>RA-RaSIB02:RF-IntlkCtrl:IB1602Fault-Mon</v>
      </c>
      <c r="K13" s="75" t="str">
        <f t="shared" si="2"/>
        <v>N/A</v>
      </c>
      <c r="L13" s="75" t="str">
        <f t="shared" si="6"/>
        <v>N/A</v>
      </c>
      <c r="M13" s="108" t="s">
        <v>932</v>
      </c>
      <c r="N13" s="115" t="s">
        <v>183</v>
      </c>
      <c r="O13" s="115" t="s">
        <v>33</v>
      </c>
      <c r="P13" s="50"/>
      <c r="Q13" s="50"/>
      <c r="R13" s="116" t="s">
        <v>920</v>
      </c>
      <c r="S13" s="108" t="str">
        <f t="shared" si="5"/>
        <v>RA_RASIA02_RF_IntlkCtrl_IB1602FaultMon</v>
      </c>
      <c r="T13" s="115" t="s">
        <v>665</v>
      </c>
      <c r="U13" s="117" t="s">
        <v>920</v>
      </c>
    </row>
    <row r="14" spans="1:21" s="52" customFormat="1" ht="14.45">
      <c r="A14" s="110">
        <v>13</v>
      </c>
      <c r="B14" s="127" t="s">
        <v>933</v>
      </c>
      <c r="C14" s="128" t="s">
        <v>175</v>
      </c>
      <c r="D14" s="113" t="s">
        <v>1442</v>
      </c>
      <c r="E14" s="128" t="s">
        <v>177</v>
      </c>
      <c r="F14" s="112" t="s">
        <v>903</v>
      </c>
      <c r="G14" s="129" t="s">
        <v>662</v>
      </c>
      <c r="H14" s="112" t="s">
        <v>934</v>
      </c>
      <c r="I14" s="128" t="s">
        <v>29</v>
      </c>
      <c r="J14" s="107" t="str">
        <f t="shared" si="0"/>
        <v>RA-RaSIB02:RF-IntlkCtrl:IY403Fault-Mon</v>
      </c>
      <c r="K14" s="75" t="str">
        <f t="shared" si="2"/>
        <v>N/A</v>
      </c>
      <c r="L14" s="75" t="str">
        <f t="shared" si="6"/>
        <v>N/A</v>
      </c>
      <c r="M14" s="108" t="s">
        <v>935</v>
      </c>
      <c r="N14" s="115" t="s">
        <v>183</v>
      </c>
      <c r="O14" s="115" t="s">
        <v>33</v>
      </c>
      <c r="P14" s="50"/>
      <c r="Q14" s="50"/>
      <c r="R14" s="116" t="s">
        <v>920</v>
      </c>
      <c r="S14" s="108" t="str">
        <f t="shared" si="5"/>
        <v>RA_RASIA02_RF_IntlkCtrl_IY403FaultMon</v>
      </c>
      <c r="T14" s="115" t="s">
        <v>665</v>
      </c>
      <c r="U14" s="117" t="s">
        <v>920</v>
      </c>
    </row>
    <row r="15" spans="1:21" s="52" customFormat="1" ht="14.45">
      <c r="A15" s="110">
        <v>14</v>
      </c>
      <c r="B15" s="127" t="s">
        <v>936</v>
      </c>
      <c r="C15" s="128" t="s">
        <v>175</v>
      </c>
      <c r="D15" s="113" t="s">
        <v>1442</v>
      </c>
      <c r="E15" s="128" t="s">
        <v>177</v>
      </c>
      <c r="F15" s="112" t="s">
        <v>903</v>
      </c>
      <c r="G15" s="129" t="s">
        <v>662</v>
      </c>
      <c r="H15" s="112" t="s">
        <v>937</v>
      </c>
      <c r="I15" s="112" t="s">
        <v>29</v>
      </c>
      <c r="J15" s="107" t="str">
        <f t="shared" si="0"/>
        <v>RA-RaSIB02:RF-IntlkCtrl:IY404Fault-Mon</v>
      </c>
      <c r="K15" s="75" t="str">
        <f t="shared" si="2"/>
        <v>N/A</v>
      </c>
      <c r="L15" s="75" t="str">
        <f t="shared" si="6"/>
        <v>N/A</v>
      </c>
      <c r="M15" s="108" t="s">
        <v>938</v>
      </c>
      <c r="N15" s="115" t="s">
        <v>183</v>
      </c>
      <c r="O15" s="115" t="s">
        <v>33</v>
      </c>
      <c r="P15" s="50"/>
      <c r="Q15" s="50"/>
      <c r="R15" s="116" t="s">
        <v>920</v>
      </c>
      <c r="S15" s="108" t="str">
        <f t="shared" si="5"/>
        <v>RA_RASIA02_RF_IntlkCtrl_IY404FaultMon</v>
      </c>
      <c r="T15" s="115" t="s">
        <v>665</v>
      </c>
      <c r="U15" s="117" t="s">
        <v>920</v>
      </c>
    </row>
    <row r="16" spans="1:21" s="52" customFormat="1" ht="14.45">
      <c r="A16" s="110">
        <v>15</v>
      </c>
      <c r="B16" s="127" t="s">
        <v>939</v>
      </c>
      <c r="C16" s="128" t="s">
        <v>175</v>
      </c>
      <c r="D16" s="113" t="s">
        <v>1442</v>
      </c>
      <c r="E16" s="128" t="s">
        <v>177</v>
      </c>
      <c r="F16" s="112" t="s">
        <v>903</v>
      </c>
      <c r="G16" s="129" t="s">
        <v>662</v>
      </c>
      <c r="H16" s="112" t="s">
        <v>940</v>
      </c>
      <c r="I16" s="128" t="s">
        <v>29</v>
      </c>
      <c r="J16" s="107" t="str">
        <f t="shared" si="0"/>
        <v>RA-RaSIB02:RF-IntlkCtrl:IY405Fault-Mon</v>
      </c>
      <c r="K16" s="75" t="str">
        <f t="shared" si="2"/>
        <v>N/A</v>
      </c>
      <c r="L16" s="75" t="str">
        <f t="shared" si="6"/>
        <v>N/A</v>
      </c>
      <c r="M16" s="108" t="s">
        <v>941</v>
      </c>
      <c r="N16" s="115" t="s">
        <v>183</v>
      </c>
      <c r="O16" s="115" t="s">
        <v>33</v>
      </c>
      <c r="P16" s="50"/>
      <c r="Q16" s="50"/>
      <c r="R16" s="116" t="s">
        <v>920</v>
      </c>
      <c r="S16" s="108" t="str">
        <f t="shared" si="5"/>
        <v>RA_RASIA02_RF_IntlkCtrl_IY405FaultMon</v>
      </c>
      <c r="T16" s="115" t="s">
        <v>665</v>
      </c>
      <c r="U16" s="117" t="s">
        <v>920</v>
      </c>
    </row>
    <row r="17" spans="1:21" s="52" customFormat="1" ht="14.45">
      <c r="A17" s="110">
        <v>16</v>
      </c>
      <c r="B17" s="127" t="s">
        <v>942</v>
      </c>
      <c r="C17" s="112" t="s">
        <v>175</v>
      </c>
      <c r="D17" s="113" t="s">
        <v>1442</v>
      </c>
      <c r="E17" s="112" t="s">
        <v>177</v>
      </c>
      <c r="F17" s="112" t="s">
        <v>903</v>
      </c>
      <c r="G17" s="114" t="s">
        <v>662</v>
      </c>
      <c r="H17" s="112" t="s">
        <v>943</v>
      </c>
      <c r="I17" s="112" t="s">
        <v>29</v>
      </c>
      <c r="J17" s="107" t="str">
        <f t="shared" si="0"/>
        <v>RA-RaSIB02:RF-IntlkCtrl:OB1606Fault-Mon</v>
      </c>
      <c r="K17" s="75" t="str">
        <f t="shared" si="2"/>
        <v>N/A</v>
      </c>
      <c r="L17" s="75" t="str">
        <f t="shared" si="6"/>
        <v>N/A</v>
      </c>
      <c r="M17" s="108" t="s">
        <v>944</v>
      </c>
      <c r="N17" s="115" t="s">
        <v>183</v>
      </c>
      <c r="O17" s="115" t="s">
        <v>33</v>
      </c>
      <c r="P17" s="50"/>
      <c r="Q17" s="50"/>
      <c r="R17" s="116" t="s">
        <v>920</v>
      </c>
      <c r="S17" s="108" t="str">
        <f t="shared" si="5"/>
        <v>RA_RASIA02_RF_IntlkCtrl_OB1606FaultMon</v>
      </c>
      <c r="T17" s="115" t="s">
        <v>665</v>
      </c>
      <c r="U17" s="117" t="s">
        <v>920</v>
      </c>
    </row>
    <row r="18" spans="1:21" s="5" customFormat="1" ht="14.45">
      <c r="A18" s="118">
        <v>17</v>
      </c>
      <c r="B18" s="119" t="s">
        <v>945</v>
      </c>
      <c r="C18" s="131" t="s">
        <v>175</v>
      </c>
      <c r="D18" s="121" t="s">
        <v>1442</v>
      </c>
      <c r="E18" s="131" t="s">
        <v>177</v>
      </c>
      <c r="F18" s="131" t="s">
        <v>903</v>
      </c>
      <c r="G18" s="132" t="s">
        <v>662</v>
      </c>
      <c r="H18" s="131" t="s">
        <v>946</v>
      </c>
      <c r="I18" s="120" t="s">
        <v>29</v>
      </c>
      <c r="J18" s="64" t="str">
        <f t="shared" si="0"/>
        <v>RA-RaSIB02:RF-IntlkCtrl:InDig00-Mon</v>
      </c>
      <c r="K18" s="30" t="str">
        <f t="shared" si="2"/>
        <v>N/A</v>
      </c>
      <c r="L18" s="122" t="s">
        <v>795</v>
      </c>
      <c r="M18" s="65" t="s">
        <v>947</v>
      </c>
      <c r="N18" s="123" t="s">
        <v>183</v>
      </c>
      <c r="O18" s="123" t="s">
        <v>33</v>
      </c>
      <c r="P18" s="50"/>
      <c r="Q18" s="50"/>
      <c r="R18" s="125" t="s">
        <v>920</v>
      </c>
      <c r="S18" s="65" t="str">
        <f t="shared" si="5"/>
        <v>RA_RASIA02_RF_IntlkCtrl_InDig00Mon</v>
      </c>
      <c r="T18" s="123" t="s">
        <v>665</v>
      </c>
      <c r="U18" s="126" t="s">
        <v>920</v>
      </c>
    </row>
    <row r="19" spans="1:21" s="52" customFormat="1" ht="14.45">
      <c r="A19" s="110">
        <v>18</v>
      </c>
      <c r="B19" s="127" t="s">
        <v>948</v>
      </c>
      <c r="C19" s="112" t="s">
        <v>175</v>
      </c>
      <c r="D19" s="113" t="s">
        <v>1442</v>
      </c>
      <c r="E19" s="112" t="s">
        <v>177</v>
      </c>
      <c r="F19" s="112" t="s">
        <v>903</v>
      </c>
      <c r="G19" s="114" t="s">
        <v>662</v>
      </c>
      <c r="H19" s="112" t="s">
        <v>949</v>
      </c>
      <c r="I19" s="128" t="s">
        <v>29</v>
      </c>
      <c r="J19" s="107" t="str">
        <f t="shared" si="0"/>
        <v>RA-RaSIB02:RF-IntlkCtrl:InDig01-Mon</v>
      </c>
      <c r="K19" s="75" t="str">
        <f t="shared" si="2"/>
        <v>N/A</v>
      </c>
      <c r="L19" s="104" t="s">
        <v>795</v>
      </c>
      <c r="M19" s="108" t="s">
        <v>950</v>
      </c>
      <c r="N19" s="115" t="s">
        <v>183</v>
      </c>
      <c r="O19" s="115" t="s">
        <v>33</v>
      </c>
      <c r="P19" s="50"/>
      <c r="Q19" s="50"/>
      <c r="R19" s="116" t="s">
        <v>920</v>
      </c>
      <c r="S19" s="108" t="str">
        <f t="shared" si="5"/>
        <v>RA_RASIA02_RF_IntlkCtrl_InDig01Mon</v>
      </c>
      <c r="T19" s="115" t="s">
        <v>665</v>
      </c>
      <c r="U19" s="117" t="s">
        <v>920</v>
      </c>
    </row>
    <row r="20" spans="1:21" s="5" customFormat="1" ht="14.45">
      <c r="A20" s="118">
        <v>19</v>
      </c>
      <c r="B20" s="119" t="s">
        <v>951</v>
      </c>
      <c r="C20" s="131" t="s">
        <v>175</v>
      </c>
      <c r="D20" s="121" t="s">
        <v>1442</v>
      </c>
      <c r="E20" s="131" t="s">
        <v>177</v>
      </c>
      <c r="F20" s="131" t="s">
        <v>903</v>
      </c>
      <c r="G20" s="132" t="s">
        <v>662</v>
      </c>
      <c r="H20" s="131" t="s">
        <v>952</v>
      </c>
      <c r="I20" s="120" t="s">
        <v>29</v>
      </c>
      <c r="J20" s="64" t="str">
        <f t="shared" si="0"/>
        <v>RA-RaSIB02:RF-IntlkCtrl:InDig02-Mon</v>
      </c>
      <c r="K20" s="30" t="str">
        <f t="shared" si="2"/>
        <v>N/A</v>
      </c>
      <c r="L20" s="122" t="s">
        <v>795</v>
      </c>
      <c r="M20" s="65" t="s">
        <v>953</v>
      </c>
      <c r="N20" s="123" t="s">
        <v>183</v>
      </c>
      <c r="O20" s="123" t="s">
        <v>33</v>
      </c>
      <c r="P20" s="50"/>
      <c r="Q20" s="50"/>
      <c r="R20" s="125" t="s">
        <v>920</v>
      </c>
      <c r="S20" s="65" t="str">
        <f t="shared" si="5"/>
        <v>RA_RASIA02_RF_IntlkCtrl_InDig02Mon</v>
      </c>
      <c r="T20" s="123" t="s">
        <v>665</v>
      </c>
      <c r="U20" s="126" t="s">
        <v>920</v>
      </c>
    </row>
    <row r="21" spans="1:21" s="5" customFormat="1" ht="14.45">
      <c r="A21" s="118">
        <v>20</v>
      </c>
      <c r="B21" s="119" t="s">
        <v>954</v>
      </c>
      <c r="C21" s="131" t="s">
        <v>175</v>
      </c>
      <c r="D21" s="121" t="s">
        <v>1442</v>
      </c>
      <c r="E21" s="131" t="s">
        <v>177</v>
      </c>
      <c r="F21" s="131" t="s">
        <v>903</v>
      </c>
      <c r="G21" s="132" t="s">
        <v>662</v>
      </c>
      <c r="H21" s="131" t="s">
        <v>955</v>
      </c>
      <c r="I21" s="120" t="s">
        <v>29</v>
      </c>
      <c r="J21" s="64" t="str">
        <f t="shared" si="0"/>
        <v>RA-RaSIB02:RF-IntlkCtrl:InDig03-Mon</v>
      </c>
      <c r="K21" s="30" t="str">
        <f t="shared" si="2"/>
        <v>N/A</v>
      </c>
      <c r="L21" s="122" t="s">
        <v>795</v>
      </c>
      <c r="M21" s="65" t="s">
        <v>956</v>
      </c>
      <c r="N21" s="123" t="s">
        <v>183</v>
      </c>
      <c r="O21" s="123" t="s">
        <v>33</v>
      </c>
      <c r="P21" s="50"/>
      <c r="Q21" s="50"/>
      <c r="R21" s="125" t="s">
        <v>920</v>
      </c>
      <c r="S21" s="65" t="str">
        <f t="shared" si="5"/>
        <v>RA_RASIA02_RF_IntlkCtrl_InDig03Mon</v>
      </c>
      <c r="T21" s="123" t="s">
        <v>665</v>
      </c>
      <c r="U21" s="126" t="s">
        <v>920</v>
      </c>
    </row>
    <row r="22" spans="1:21" s="5" customFormat="1" ht="14.45">
      <c r="A22" s="118">
        <v>21</v>
      </c>
      <c r="B22" s="119" t="s">
        <v>957</v>
      </c>
      <c r="C22" s="131" t="s">
        <v>175</v>
      </c>
      <c r="D22" s="121" t="s">
        <v>1442</v>
      </c>
      <c r="E22" s="131" t="s">
        <v>177</v>
      </c>
      <c r="F22" s="131" t="s">
        <v>903</v>
      </c>
      <c r="G22" s="132" t="s">
        <v>662</v>
      </c>
      <c r="H22" s="131" t="s">
        <v>958</v>
      </c>
      <c r="I22" s="120" t="s">
        <v>29</v>
      </c>
      <c r="J22" s="64" t="str">
        <f t="shared" si="0"/>
        <v>RA-RaSIB02:RF-IntlkCtrl:InDig04-Mon</v>
      </c>
      <c r="K22" s="30" t="str">
        <f t="shared" si="2"/>
        <v>N/A</v>
      </c>
      <c r="L22" s="122" t="s">
        <v>795</v>
      </c>
      <c r="M22" s="65" t="s">
        <v>959</v>
      </c>
      <c r="N22" s="123" t="s">
        <v>183</v>
      </c>
      <c r="O22" s="123" t="s">
        <v>33</v>
      </c>
      <c r="P22" s="50"/>
      <c r="Q22" s="50"/>
      <c r="R22" s="125" t="s">
        <v>920</v>
      </c>
      <c r="S22" s="65" t="str">
        <f t="shared" si="5"/>
        <v>RA_RASIA02_RF_IntlkCtrl_InDig04Mon</v>
      </c>
      <c r="T22" s="123" t="s">
        <v>665</v>
      </c>
      <c r="U22" s="126" t="s">
        <v>920</v>
      </c>
    </row>
    <row r="23" spans="1:21" s="5" customFormat="1" ht="14.45">
      <c r="A23" s="118">
        <v>22</v>
      </c>
      <c r="B23" s="119" t="s">
        <v>960</v>
      </c>
      <c r="C23" s="131" t="s">
        <v>175</v>
      </c>
      <c r="D23" s="121" t="s">
        <v>1442</v>
      </c>
      <c r="E23" s="131" t="s">
        <v>177</v>
      </c>
      <c r="F23" s="131" t="s">
        <v>903</v>
      </c>
      <c r="G23" s="132" t="s">
        <v>662</v>
      </c>
      <c r="H23" s="131" t="s">
        <v>961</v>
      </c>
      <c r="I23" s="120" t="s">
        <v>29</v>
      </c>
      <c r="J23" s="64" t="str">
        <f t="shared" si="0"/>
        <v>RA-RaSIB02:RF-IntlkCtrl:InDig05-Mon</v>
      </c>
      <c r="K23" s="30" t="str">
        <f t="shared" si="2"/>
        <v>N/A</v>
      </c>
      <c r="L23" s="122" t="s">
        <v>795</v>
      </c>
      <c r="M23" s="65" t="s">
        <v>962</v>
      </c>
      <c r="N23" s="123" t="s">
        <v>183</v>
      </c>
      <c r="O23" s="123" t="s">
        <v>33</v>
      </c>
      <c r="P23" s="50"/>
      <c r="Q23" s="50"/>
      <c r="R23" s="125" t="s">
        <v>920</v>
      </c>
      <c r="S23" s="65" t="str">
        <f t="shared" si="5"/>
        <v>RA_RASIA02_RF_IntlkCtrl_InDig05Mon</v>
      </c>
      <c r="T23" s="123" t="s">
        <v>665</v>
      </c>
      <c r="U23" s="126" t="s">
        <v>920</v>
      </c>
    </row>
    <row r="24" spans="1:21" s="5" customFormat="1" ht="14.45">
      <c r="A24" s="118">
        <v>23</v>
      </c>
      <c r="B24" s="119" t="s">
        <v>963</v>
      </c>
      <c r="C24" s="131" t="s">
        <v>175</v>
      </c>
      <c r="D24" s="121" t="s">
        <v>1442</v>
      </c>
      <c r="E24" s="131" t="s">
        <v>177</v>
      </c>
      <c r="F24" s="131" t="s">
        <v>903</v>
      </c>
      <c r="G24" s="132" t="s">
        <v>662</v>
      </c>
      <c r="H24" s="131" t="s">
        <v>964</v>
      </c>
      <c r="I24" s="120" t="s">
        <v>29</v>
      </c>
      <c r="J24" s="64" t="str">
        <f t="shared" si="0"/>
        <v>RA-RaSIB02:RF-IntlkCtrl:InDig06-Mon</v>
      </c>
      <c r="K24" s="30" t="str">
        <f t="shared" si="2"/>
        <v>N/A</v>
      </c>
      <c r="L24" s="122" t="s">
        <v>795</v>
      </c>
      <c r="M24" s="65" t="s">
        <v>965</v>
      </c>
      <c r="N24" s="123" t="s">
        <v>183</v>
      </c>
      <c r="O24" s="123" t="s">
        <v>33</v>
      </c>
      <c r="P24" s="50"/>
      <c r="Q24" s="50"/>
      <c r="R24" s="125" t="s">
        <v>920</v>
      </c>
      <c r="S24" s="65" t="str">
        <f t="shared" si="5"/>
        <v>RA_RASIA02_RF_IntlkCtrl_InDig06Mon</v>
      </c>
      <c r="T24" s="123" t="s">
        <v>665</v>
      </c>
      <c r="U24" s="126" t="s">
        <v>920</v>
      </c>
    </row>
    <row r="25" spans="1:21" s="5" customFormat="1" ht="14.45">
      <c r="A25" s="118">
        <v>24</v>
      </c>
      <c r="B25" s="119" t="s">
        <v>966</v>
      </c>
      <c r="C25" s="131" t="s">
        <v>175</v>
      </c>
      <c r="D25" s="121" t="s">
        <v>1442</v>
      </c>
      <c r="E25" s="131" t="s">
        <v>177</v>
      </c>
      <c r="F25" s="131" t="s">
        <v>903</v>
      </c>
      <c r="G25" s="132" t="s">
        <v>662</v>
      </c>
      <c r="H25" s="131" t="s">
        <v>967</v>
      </c>
      <c r="I25" s="120" t="s">
        <v>29</v>
      </c>
      <c r="J25" s="64" t="str">
        <f t="shared" si="0"/>
        <v>RA-RaSIB02:RF-IntlkCtrl:InDig07-Mon</v>
      </c>
      <c r="K25" s="30" t="str">
        <f t="shared" si="2"/>
        <v>N/A</v>
      </c>
      <c r="L25" s="122" t="s">
        <v>795</v>
      </c>
      <c r="M25" s="65" t="s">
        <v>968</v>
      </c>
      <c r="N25" s="123" t="s">
        <v>183</v>
      </c>
      <c r="O25" s="123" t="s">
        <v>33</v>
      </c>
      <c r="P25" s="50"/>
      <c r="Q25" s="50"/>
      <c r="R25" s="125" t="s">
        <v>920</v>
      </c>
      <c r="S25" s="65" t="str">
        <f t="shared" si="5"/>
        <v>RA_RASIA02_RF_IntlkCtrl_InDig07Mon</v>
      </c>
      <c r="T25" s="123" t="s">
        <v>665</v>
      </c>
      <c r="U25" s="126" t="s">
        <v>920</v>
      </c>
    </row>
    <row r="26" spans="1:21" s="5" customFormat="1" ht="14.45">
      <c r="A26" s="118">
        <v>25</v>
      </c>
      <c r="B26" s="119" t="s">
        <v>969</v>
      </c>
      <c r="C26" s="131" t="s">
        <v>175</v>
      </c>
      <c r="D26" s="121" t="s">
        <v>1442</v>
      </c>
      <c r="E26" s="131" t="s">
        <v>177</v>
      </c>
      <c r="F26" s="131" t="s">
        <v>903</v>
      </c>
      <c r="G26" s="132" t="s">
        <v>662</v>
      </c>
      <c r="H26" s="131" t="s">
        <v>970</v>
      </c>
      <c r="I26" s="120" t="s">
        <v>29</v>
      </c>
      <c r="J26" s="64" t="str">
        <f t="shared" si="0"/>
        <v>RA-RaSIB02:RF-IntlkCtrl:InDig08-Mon</v>
      </c>
      <c r="K26" s="30" t="str">
        <f t="shared" si="2"/>
        <v>N/A</v>
      </c>
      <c r="L26" s="122" t="s">
        <v>795</v>
      </c>
      <c r="M26" s="65" t="s">
        <v>971</v>
      </c>
      <c r="N26" s="123" t="s">
        <v>183</v>
      </c>
      <c r="O26" s="123" t="s">
        <v>33</v>
      </c>
      <c r="P26" s="50"/>
      <c r="Q26" s="50"/>
      <c r="R26" s="123" t="s">
        <v>920</v>
      </c>
      <c r="S26" s="65" t="str">
        <f t="shared" si="5"/>
        <v>RA_RASIA02_RF_IntlkCtrl_InDig08Mon</v>
      </c>
      <c r="T26" s="123" t="s">
        <v>665</v>
      </c>
      <c r="U26" s="124" t="s">
        <v>920</v>
      </c>
    </row>
    <row r="27" spans="1:21" s="5" customFormat="1" ht="14.45">
      <c r="A27" s="118">
        <v>26</v>
      </c>
      <c r="B27" s="119" t="s">
        <v>972</v>
      </c>
      <c r="C27" s="131" t="s">
        <v>175</v>
      </c>
      <c r="D27" s="121" t="s">
        <v>1442</v>
      </c>
      <c r="E27" s="131" t="s">
        <v>177</v>
      </c>
      <c r="F27" s="131" t="s">
        <v>903</v>
      </c>
      <c r="G27" s="132" t="s">
        <v>662</v>
      </c>
      <c r="H27" s="131" t="s">
        <v>973</v>
      </c>
      <c r="I27" s="120" t="s">
        <v>29</v>
      </c>
      <c r="J27" s="64" t="str">
        <f t="shared" si="0"/>
        <v>RA-RaSIB02:RF-IntlkCtrl:InDig09-Mon</v>
      </c>
      <c r="K27" s="30" t="str">
        <f t="shared" si="2"/>
        <v>N/A</v>
      </c>
      <c r="L27" s="122" t="s">
        <v>795</v>
      </c>
      <c r="M27" s="65" t="s">
        <v>974</v>
      </c>
      <c r="N27" s="123" t="s">
        <v>183</v>
      </c>
      <c r="O27" s="123" t="s">
        <v>33</v>
      </c>
      <c r="P27" s="50"/>
      <c r="Q27" s="50"/>
      <c r="R27" s="125" t="s">
        <v>920</v>
      </c>
      <c r="S27" s="65" t="str">
        <f t="shared" si="5"/>
        <v>RA_RASIA02_RF_IntlkCtrl_InDig09Mon</v>
      </c>
      <c r="T27" s="123" t="s">
        <v>665</v>
      </c>
      <c r="U27" s="126" t="s">
        <v>920</v>
      </c>
    </row>
    <row r="28" spans="1:21" s="5" customFormat="1" ht="14.45">
      <c r="A28" s="118">
        <v>27</v>
      </c>
      <c r="B28" s="119" t="s">
        <v>975</v>
      </c>
      <c r="C28" s="131" t="s">
        <v>175</v>
      </c>
      <c r="D28" s="121" t="s">
        <v>1442</v>
      </c>
      <c r="E28" s="131" t="s">
        <v>177</v>
      </c>
      <c r="F28" s="131" t="s">
        <v>903</v>
      </c>
      <c r="G28" s="132" t="s">
        <v>662</v>
      </c>
      <c r="H28" s="131" t="s">
        <v>976</v>
      </c>
      <c r="I28" s="120" t="s">
        <v>29</v>
      </c>
      <c r="J28" s="64" t="str">
        <f t="shared" si="0"/>
        <v>RA-RaSIB02:RF-IntlkCtrl:InDig10-Mon</v>
      </c>
      <c r="K28" s="30" t="str">
        <f t="shared" si="2"/>
        <v>N/A</v>
      </c>
      <c r="L28" s="122" t="s">
        <v>795</v>
      </c>
      <c r="M28" s="65" t="s">
        <v>977</v>
      </c>
      <c r="N28" s="123" t="s">
        <v>183</v>
      </c>
      <c r="O28" s="123" t="s">
        <v>33</v>
      </c>
      <c r="P28" s="50"/>
      <c r="Q28" s="50"/>
      <c r="R28" s="125" t="s">
        <v>920</v>
      </c>
      <c r="S28" s="65" t="str">
        <f t="shared" si="5"/>
        <v>RA_RASIA02_RF_IntlkCtrl_InDig10Mon</v>
      </c>
      <c r="T28" s="123" t="s">
        <v>665</v>
      </c>
      <c r="U28" s="126" t="s">
        <v>920</v>
      </c>
    </row>
    <row r="29" spans="1:21" s="5" customFormat="1" ht="14.45">
      <c r="A29" s="118">
        <v>28</v>
      </c>
      <c r="B29" s="119" t="s">
        <v>978</v>
      </c>
      <c r="C29" s="131" t="s">
        <v>175</v>
      </c>
      <c r="D29" s="121" t="s">
        <v>1442</v>
      </c>
      <c r="E29" s="131" t="s">
        <v>177</v>
      </c>
      <c r="F29" s="131" t="s">
        <v>903</v>
      </c>
      <c r="G29" s="132" t="s">
        <v>662</v>
      </c>
      <c r="H29" s="131" t="s">
        <v>979</v>
      </c>
      <c r="I29" s="120" t="s">
        <v>29</v>
      </c>
      <c r="J29" s="64" t="str">
        <f t="shared" si="0"/>
        <v>RA-RaSIB02:RF-IntlkCtrl:InDig11-Mon</v>
      </c>
      <c r="K29" s="30" t="str">
        <f t="shared" si="2"/>
        <v>N/A</v>
      </c>
      <c r="L29" s="122" t="s">
        <v>795</v>
      </c>
      <c r="M29" s="65" t="s">
        <v>980</v>
      </c>
      <c r="N29" s="123" t="s">
        <v>183</v>
      </c>
      <c r="O29" s="123" t="s">
        <v>33</v>
      </c>
      <c r="P29" s="50"/>
      <c r="Q29" s="50"/>
      <c r="R29" s="125" t="s">
        <v>920</v>
      </c>
      <c r="S29" s="65" t="str">
        <f t="shared" si="5"/>
        <v>RA_RASIA02_RF_IntlkCtrl_InDig11Mon</v>
      </c>
      <c r="T29" s="123" t="s">
        <v>665</v>
      </c>
      <c r="U29" s="126" t="s">
        <v>920</v>
      </c>
    </row>
    <row r="30" spans="1:21" s="5" customFormat="1" ht="14.45">
      <c r="A30" s="118">
        <v>29</v>
      </c>
      <c r="B30" s="119" t="s">
        <v>981</v>
      </c>
      <c r="C30" s="131" t="s">
        <v>175</v>
      </c>
      <c r="D30" s="121" t="s">
        <v>1442</v>
      </c>
      <c r="E30" s="131" t="s">
        <v>177</v>
      </c>
      <c r="F30" s="131" t="s">
        <v>903</v>
      </c>
      <c r="G30" s="132" t="s">
        <v>662</v>
      </c>
      <c r="H30" s="131" t="s">
        <v>982</v>
      </c>
      <c r="I30" s="120" t="s">
        <v>29</v>
      </c>
      <c r="J30" s="64" t="str">
        <f t="shared" si="0"/>
        <v>RA-RaSIB02:RF-IntlkCtrl:InDig12-Mon</v>
      </c>
      <c r="K30" s="30" t="str">
        <f t="shared" si="2"/>
        <v>N/A</v>
      </c>
      <c r="L30" s="122" t="s">
        <v>795</v>
      </c>
      <c r="M30" s="65" t="s">
        <v>983</v>
      </c>
      <c r="N30" s="123" t="s">
        <v>183</v>
      </c>
      <c r="O30" s="123" t="s">
        <v>33</v>
      </c>
      <c r="P30" s="50"/>
      <c r="Q30" s="50"/>
      <c r="R30" s="125" t="s">
        <v>920</v>
      </c>
      <c r="S30" s="65" t="str">
        <f t="shared" si="5"/>
        <v>RA_RASIA02_RF_IntlkCtrl_InDig12Mon</v>
      </c>
      <c r="T30" s="123" t="s">
        <v>665</v>
      </c>
      <c r="U30" s="126" t="s">
        <v>920</v>
      </c>
    </row>
    <row r="31" spans="1:21" s="5" customFormat="1" ht="14.45">
      <c r="A31" s="118">
        <v>30</v>
      </c>
      <c r="B31" s="119" t="s">
        <v>984</v>
      </c>
      <c r="C31" s="131" t="s">
        <v>175</v>
      </c>
      <c r="D31" s="121" t="s">
        <v>1442</v>
      </c>
      <c r="E31" s="131" t="s">
        <v>177</v>
      </c>
      <c r="F31" s="131" t="s">
        <v>903</v>
      </c>
      <c r="G31" s="132" t="s">
        <v>662</v>
      </c>
      <c r="H31" s="131" t="s">
        <v>985</v>
      </c>
      <c r="I31" s="120" t="s">
        <v>29</v>
      </c>
      <c r="J31" s="64" t="str">
        <f t="shared" si="0"/>
        <v>RA-RaSIB02:RF-IntlkCtrl:InDig13-Mon</v>
      </c>
      <c r="K31" s="30" t="str">
        <f t="shared" si="2"/>
        <v>N/A</v>
      </c>
      <c r="L31" s="122" t="s">
        <v>795</v>
      </c>
      <c r="M31" s="65" t="s">
        <v>986</v>
      </c>
      <c r="N31" s="123" t="s">
        <v>183</v>
      </c>
      <c r="O31" s="123" t="s">
        <v>33</v>
      </c>
      <c r="P31" s="50"/>
      <c r="Q31" s="50"/>
      <c r="R31" s="125" t="s">
        <v>920</v>
      </c>
      <c r="S31" s="65" t="str">
        <f t="shared" si="5"/>
        <v>RA_RASIA02_RF_IntlkCtrl_InDig13Mon</v>
      </c>
      <c r="T31" s="123" t="s">
        <v>665</v>
      </c>
      <c r="U31" s="126" t="s">
        <v>920</v>
      </c>
    </row>
    <row r="32" spans="1:21" s="5" customFormat="1" ht="14.45">
      <c r="A32" s="118">
        <v>31</v>
      </c>
      <c r="B32" s="119" t="s">
        <v>987</v>
      </c>
      <c r="C32" s="131" t="s">
        <v>175</v>
      </c>
      <c r="D32" s="121" t="s">
        <v>1442</v>
      </c>
      <c r="E32" s="131" t="s">
        <v>177</v>
      </c>
      <c r="F32" s="131" t="s">
        <v>903</v>
      </c>
      <c r="G32" s="132" t="s">
        <v>662</v>
      </c>
      <c r="H32" s="131" t="s">
        <v>988</v>
      </c>
      <c r="I32" s="120" t="s">
        <v>29</v>
      </c>
      <c r="J32" s="64" t="str">
        <f t="shared" si="0"/>
        <v>RA-RaSIB02:RF-IntlkCtrl:InDig14-Mon</v>
      </c>
      <c r="K32" s="30" t="str">
        <f t="shared" si="2"/>
        <v>N/A</v>
      </c>
      <c r="L32" s="122" t="s">
        <v>795</v>
      </c>
      <c r="M32" s="65" t="s">
        <v>989</v>
      </c>
      <c r="N32" s="123" t="s">
        <v>183</v>
      </c>
      <c r="O32" s="123" t="s">
        <v>33</v>
      </c>
      <c r="P32" s="50"/>
      <c r="Q32" s="50"/>
      <c r="R32" s="125" t="s">
        <v>920</v>
      </c>
      <c r="S32" s="65" t="str">
        <f t="shared" si="5"/>
        <v>RA_RASIA02_RF_IntlkCtrl_InDig14Mon</v>
      </c>
      <c r="T32" s="123" t="s">
        <v>665</v>
      </c>
      <c r="U32" s="126" t="s">
        <v>920</v>
      </c>
    </row>
    <row r="33" spans="1:21" s="5" customFormat="1" ht="14.45">
      <c r="A33" s="118">
        <v>32</v>
      </c>
      <c r="B33" s="119" t="s">
        <v>990</v>
      </c>
      <c r="C33" s="131" t="s">
        <v>175</v>
      </c>
      <c r="D33" s="121" t="s">
        <v>1442</v>
      </c>
      <c r="E33" s="131" t="s">
        <v>177</v>
      </c>
      <c r="F33" s="131" t="s">
        <v>903</v>
      </c>
      <c r="G33" s="132" t="s">
        <v>662</v>
      </c>
      <c r="H33" s="131" t="s">
        <v>991</v>
      </c>
      <c r="I33" s="120" t="s">
        <v>29</v>
      </c>
      <c r="J33" s="64" t="str">
        <f t="shared" si="0"/>
        <v>RA-RaSIB02:RF-IntlkCtrl:InDig15-Mon</v>
      </c>
      <c r="K33" s="30" t="str">
        <f t="shared" si="2"/>
        <v>N/A</v>
      </c>
      <c r="L33" s="122" t="s">
        <v>795</v>
      </c>
      <c r="M33" s="65" t="s">
        <v>992</v>
      </c>
      <c r="N33" s="123" t="s">
        <v>183</v>
      </c>
      <c r="O33" s="123" t="s">
        <v>33</v>
      </c>
      <c r="P33" s="50"/>
      <c r="Q33" s="50"/>
      <c r="R33" s="125" t="s">
        <v>920</v>
      </c>
      <c r="S33" s="65" t="str">
        <f t="shared" si="5"/>
        <v>RA_RASIA02_RF_IntlkCtrl_InDig15Mon</v>
      </c>
      <c r="T33" s="123" t="s">
        <v>665</v>
      </c>
      <c r="U33" s="126" t="s">
        <v>920</v>
      </c>
    </row>
    <row r="34" spans="1:21" s="5" customFormat="1" ht="14.45">
      <c r="A34" s="133">
        <v>33</v>
      </c>
      <c r="B34" s="134" t="s">
        <v>993</v>
      </c>
      <c r="C34" s="121" t="s">
        <v>175</v>
      </c>
      <c r="D34" s="121" t="s">
        <v>1442</v>
      </c>
      <c r="E34" s="121" t="s">
        <v>177</v>
      </c>
      <c r="F34" s="121" t="s">
        <v>903</v>
      </c>
      <c r="G34" s="135" t="s">
        <v>662</v>
      </c>
      <c r="H34" s="131" t="s">
        <v>994</v>
      </c>
      <c r="I34" s="121" t="s">
        <v>29</v>
      </c>
      <c r="J34" s="64" t="str">
        <f t="shared" si="0"/>
        <v>RA-RaSIB02:RF-IntlkCtrl:InDig16-Mon</v>
      </c>
      <c r="K34" s="30" t="str">
        <f t="shared" si="2"/>
        <v>N/A</v>
      </c>
      <c r="L34" s="122" t="s">
        <v>795</v>
      </c>
      <c r="M34" s="65" t="s">
        <v>995</v>
      </c>
      <c r="N34" s="123" t="s">
        <v>183</v>
      </c>
      <c r="O34" s="123" t="s">
        <v>33</v>
      </c>
      <c r="P34" s="50"/>
      <c r="Q34" s="50"/>
      <c r="R34" s="136" t="s">
        <v>920</v>
      </c>
      <c r="S34" s="65" t="str">
        <f t="shared" si="5"/>
        <v>RA_RASIA02_RF_IntlkCtrl_InDig16Mon</v>
      </c>
      <c r="T34" s="123" t="s">
        <v>665</v>
      </c>
      <c r="U34" s="137" t="s">
        <v>920</v>
      </c>
    </row>
    <row r="35" spans="1:21" s="5" customFormat="1" ht="14.45">
      <c r="A35" s="133">
        <v>34</v>
      </c>
      <c r="B35" s="134" t="s">
        <v>996</v>
      </c>
      <c r="C35" s="121" t="s">
        <v>175</v>
      </c>
      <c r="D35" s="121" t="s">
        <v>1442</v>
      </c>
      <c r="E35" s="121" t="s">
        <v>177</v>
      </c>
      <c r="F35" s="121" t="s">
        <v>903</v>
      </c>
      <c r="G35" s="135" t="s">
        <v>662</v>
      </c>
      <c r="H35" s="131" t="s">
        <v>997</v>
      </c>
      <c r="I35" s="121" t="s">
        <v>29</v>
      </c>
      <c r="J35" s="64" t="str">
        <f t="shared" si="0"/>
        <v>RA-RaSIB02:RF-IntlkCtrl:InDig17-Mon</v>
      </c>
      <c r="K35" s="30" t="str">
        <f t="shared" si="2"/>
        <v>N/A</v>
      </c>
      <c r="L35" s="122" t="s">
        <v>795</v>
      </c>
      <c r="M35" s="65" t="s">
        <v>998</v>
      </c>
      <c r="N35" s="123" t="s">
        <v>183</v>
      </c>
      <c r="O35" s="123" t="s">
        <v>33</v>
      </c>
      <c r="P35" s="50"/>
      <c r="Q35" s="50"/>
      <c r="R35" s="136" t="s">
        <v>920</v>
      </c>
      <c r="S35" s="65" t="str">
        <f t="shared" si="5"/>
        <v>RA_RASIA02_RF_IntlkCtrl_InDig17Mon</v>
      </c>
      <c r="T35" s="123" t="s">
        <v>665</v>
      </c>
      <c r="U35" s="137" t="s">
        <v>920</v>
      </c>
    </row>
    <row r="36" spans="1:21" s="5" customFormat="1" ht="14.45">
      <c r="A36" s="133">
        <v>35</v>
      </c>
      <c r="B36" s="134" t="s">
        <v>999</v>
      </c>
      <c r="C36" s="121" t="s">
        <v>175</v>
      </c>
      <c r="D36" s="121" t="s">
        <v>1442</v>
      </c>
      <c r="E36" s="121" t="s">
        <v>177</v>
      </c>
      <c r="F36" s="121" t="s">
        <v>903</v>
      </c>
      <c r="G36" s="135" t="s">
        <v>662</v>
      </c>
      <c r="H36" s="131" t="s">
        <v>1000</v>
      </c>
      <c r="I36" s="121" t="s">
        <v>29</v>
      </c>
      <c r="J36" s="64" t="str">
        <f t="shared" si="0"/>
        <v>RA-RaSIB02:RF-IntlkCtrl:InDig18-Mon</v>
      </c>
      <c r="K36" s="30" t="str">
        <f t="shared" si="2"/>
        <v>N/A</v>
      </c>
      <c r="L36" s="122" t="s">
        <v>795</v>
      </c>
      <c r="M36" s="65" t="s">
        <v>1001</v>
      </c>
      <c r="N36" s="123" t="s">
        <v>183</v>
      </c>
      <c r="O36" s="123" t="s">
        <v>33</v>
      </c>
      <c r="P36" s="50"/>
      <c r="Q36" s="50"/>
      <c r="R36" s="136" t="s">
        <v>920</v>
      </c>
      <c r="S36" s="65" t="str">
        <f t="shared" si="5"/>
        <v>RA_RASIA02_RF_IntlkCtrl_InDig18Mon</v>
      </c>
      <c r="T36" s="123" t="s">
        <v>665</v>
      </c>
      <c r="U36" s="137" t="s">
        <v>920</v>
      </c>
    </row>
    <row r="37" spans="1:21" s="5" customFormat="1" ht="14.45">
      <c r="A37" s="133">
        <v>36</v>
      </c>
      <c r="B37" s="134" t="s">
        <v>1002</v>
      </c>
      <c r="C37" s="121" t="s">
        <v>175</v>
      </c>
      <c r="D37" s="121" t="s">
        <v>1442</v>
      </c>
      <c r="E37" s="121" t="s">
        <v>177</v>
      </c>
      <c r="F37" s="121" t="s">
        <v>903</v>
      </c>
      <c r="G37" s="135" t="s">
        <v>662</v>
      </c>
      <c r="H37" s="131" t="s">
        <v>1003</v>
      </c>
      <c r="I37" s="121" t="s">
        <v>29</v>
      </c>
      <c r="J37" s="64" t="str">
        <f t="shared" si="0"/>
        <v>RA-RaSIB02:RF-IntlkCtrl:InDig19-Mon</v>
      </c>
      <c r="K37" s="30" t="str">
        <f t="shared" si="2"/>
        <v>N/A</v>
      </c>
      <c r="L37" s="122" t="s">
        <v>795</v>
      </c>
      <c r="M37" s="65" t="s">
        <v>1004</v>
      </c>
      <c r="N37" s="123" t="s">
        <v>183</v>
      </c>
      <c r="O37" s="123" t="s">
        <v>33</v>
      </c>
      <c r="P37" s="50"/>
      <c r="Q37" s="50"/>
      <c r="R37" s="136" t="s">
        <v>920</v>
      </c>
      <c r="S37" s="65" t="str">
        <f t="shared" si="5"/>
        <v>RA_RASIA02_RF_IntlkCtrl_InDig19Mon</v>
      </c>
      <c r="T37" s="123" t="s">
        <v>665</v>
      </c>
      <c r="U37" s="137" t="s">
        <v>920</v>
      </c>
    </row>
    <row r="38" spans="1:21" s="5" customFormat="1" ht="14.45">
      <c r="A38" s="133">
        <v>37</v>
      </c>
      <c r="B38" s="134" t="s">
        <v>1005</v>
      </c>
      <c r="C38" s="121" t="s">
        <v>175</v>
      </c>
      <c r="D38" s="121" t="s">
        <v>1442</v>
      </c>
      <c r="E38" s="121" t="s">
        <v>177</v>
      </c>
      <c r="F38" s="121" t="s">
        <v>903</v>
      </c>
      <c r="G38" s="135" t="s">
        <v>662</v>
      </c>
      <c r="H38" s="131" t="s">
        <v>1006</v>
      </c>
      <c r="I38" s="121" t="s">
        <v>29</v>
      </c>
      <c r="J38" s="64" t="str">
        <f t="shared" si="0"/>
        <v>RA-RaSIB02:RF-IntlkCtrl:InDig20-Mon</v>
      </c>
      <c r="K38" s="30" t="str">
        <f t="shared" si="2"/>
        <v>N/A</v>
      </c>
      <c r="L38" s="122" t="s">
        <v>795</v>
      </c>
      <c r="M38" s="65" t="s">
        <v>1007</v>
      </c>
      <c r="N38" s="123" t="s">
        <v>183</v>
      </c>
      <c r="O38" s="123" t="s">
        <v>33</v>
      </c>
      <c r="P38" s="50"/>
      <c r="Q38" s="50"/>
      <c r="R38" s="136" t="s">
        <v>920</v>
      </c>
      <c r="S38" s="65" t="str">
        <f t="shared" si="5"/>
        <v>RA_RASIA02_RF_IntlkCtrl_InDig20Mon</v>
      </c>
      <c r="T38" s="123" t="s">
        <v>665</v>
      </c>
      <c r="U38" s="137" t="s">
        <v>920</v>
      </c>
    </row>
    <row r="39" spans="1:21" s="5" customFormat="1" ht="14.45">
      <c r="A39" s="133">
        <v>38</v>
      </c>
      <c r="B39" s="134" t="s">
        <v>1008</v>
      </c>
      <c r="C39" s="121" t="s">
        <v>175</v>
      </c>
      <c r="D39" s="121" t="s">
        <v>1442</v>
      </c>
      <c r="E39" s="121" t="s">
        <v>177</v>
      </c>
      <c r="F39" s="121" t="s">
        <v>903</v>
      </c>
      <c r="G39" s="135" t="s">
        <v>662</v>
      </c>
      <c r="H39" s="131" t="s">
        <v>1009</v>
      </c>
      <c r="I39" s="121" t="s">
        <v>29</v>
      </c>
      <c r="J39" s="64" t="str">
        <f t="shared" si="0"/>
        <v>RA-RaSIB02:RF-IntlkCtrl:InDig21-Mon</v>
      </c>
      <c r="K39" s="30" t="str">
        <f t="shared" si="2"/>
        <v>N/A</v>
      </c>
      <c r="L39" s="122" t="s">
        <v>795</v>
      </c>
      <c r="M39" s="65" t="s">
        <v>1010</v>
      </c>
      <c r="N39" s="123" t="s">
        <v>183</v>
      </c>
      <c r="O39" s="123" t="s">
        <v>33</v>
      </c>
      <c r="P39" s="50"/>
      <c r="Q39" s="50"/>
      <c r="R39" s="136" t="s">
        <v>920</v>
      </c>
      <c r="S39" s="65" t="str">
        <f t="shared" si="5"/>
        <v>RA_RASIA02_RF_IntlkCtrl_InDig21Mon</v>
      </c>
      <c r="T39" s="123" t="s">
        <v>665</v>
      </c>
      <c r="U39" s="137" t="s">
        <v>920</v>
      </c>
    </row>
    <row r="40" spans="1:21" s="5" customFormat="1" ht="14.45">
      <c r="A40" s="133">
        <v>39</v>
      </c>
      <c r="B40" s="134" t="s">
        <v>1011</v>
      </c>
      <c r="C40" s="121" t="s">
        <v>175</v>
      </c>
      <c r="D40" s="121" t="s">
        <v>1442</v>
      </c>
      <c r="E40" s="121" t="s">
        <v>177</v>
      </c>
      <c r="F40" s="121" t="s">
        <v>903</v>
      </c>
      <c r="G40" s="135" t="s">
        <v>662</v>
      </c>
      <c r="H40" s="131" t="s">
        <v>1012</v>
      </c>
      <c r="I40" s="121" t="s">
        <v>29</v>
      </c>
      <c r="J40" s="64" t="str">
        <f t="shared" si="0"/>
        <v>RA-RaSIB02:RF-IntlkCtrl:InDig22-Mon</v>
      </c>
      <c r="K40" s="30" t="str">
        <f t="shared" si="2"/>
        <v>N/A</v>
      </c>
      <c r="L40" s="122" t="s">
        <v>795</v>
      </c>
      <c r="M40" s="65" t="s">
        <v>1013</v>
      </c>
      <c r="N40" s="123" t="s">
        <v>183</v>
      </c>
      <c r="O40" s="123" t="s">
        <v>33</v>
      </c>
      <c r="P40" s="50"/>
      <c r="Q40" s="50"/>
      <c r="R40" s="136" t="s">
        <v>920</v>
      </c>
      <c r="S40" s="65" t="str">
        <f t="shared" si="5"/>
        <v>RA_RASIA02_RF_IntlkCtrl_InDig22Mon</v>
      </c>
      <c r="T40" s="123" t="s">
        <v>665</v>
      </c>
      <c r="U40" s="137" t="s">
        <v>920</v>
      </c>
    </row>
    <row r="41" spans="1:21" s="5" customFormat="1" ht="14.45">
      <c r="A41" s="133">
        <v>40</v>
      </c>
      <c r="B41" s="134" t="s">
        <v>1014</v>
      </c>
      <c r="C41" s="121" t="s">
        <v>175</v>
      </c>
      <c r="D41" s="121" t="s">
        <v>1442</v>
      </c>
      <c r="E41" s="121" t="s">
        <v>177</v>
      </c>
      <c r="F41" s="121" t="s">
        <v>903</v>
      </c>
      <c r="G41" s="135" t="s">
        <v>662</v>
      </c>
      <c r="H41" s="131" t="s">
        <v>1015</v>
      </c>
      <c r="I41" s="121" t="s">
        <v>29</v>
      </c>
      <c r="J41" s="64" t="str">
        <f t="shared" si="0"/>
        <v>RA-RaSIB02:RF-IntlkCtrl:InDig23-Mon</v>
      </c>
      <c r="K41" s="30" t="str">
        <f t="shared" si="2"/>
        <v>N/A</v>
      </c>
      <c r="L41" s="122" t="s">
        <v>795</v>
      </c>
      <c r="M41" s="65" t="s">
        <v>1016</v>
      </c>
      <c r="N41" s="123" t="s">
        <v>183</v>
      </c>
      <c r="O41" s="123" t="s">
        <v>33</v>
      </c>
      <c r="P41" s="50"/>
      <c r="Q41" s="50"/>
      <c r="R41" s="136" t="s">
        <v>920</v>
      </c>
      <c r="S41" s="65" t="str">
        <f t="shared" si="5"/>
        <v>RA_RASIA02_RF_IntlkCtrl_InDig23Mon</v>
      </c>
      <c r="T41" s="123" t="s">
        <v>665</v>
      </c>
      <c r="U41" s="137" t="s">
        <v>920</v>
      </c>
    </row>
    <row r="42" spans="1:21" s="5" customFormat="1" ht="14.45">
      <c r="A42" s="133">
        <v>41</v>
      </c>
      <c r="B42" s="134" t="s">
        <v>1017</v>
      </c>
      <c r="C42" s="121" t="s">
        <v>175</v>
      </c>
      <c r="D42" s="121" t="s">
        <v>1442</v>
      </c>
      <c r="E42" s="121" t="s">
        <v>177</v>
      </c>
      <c r="F42" s="121" t="s">
        <v>903</v>
      </c>
      <c r="G42" s="135" t="s">
        <v>662</v>
      </c>
      <c r="H42" s="131" t="s">
        <v>1018</v>
      </c>
      <c r="I42" s="121" t="s">
        <v>29</v>
      </c>
      <c r="J42" s="64" t="str">
        <f t="shared" si="0"/>
        <v>RA-RaSIB02:RF-IntlkCtrl:InDig24-Mon</v>
      </c>
      <c r="K42" s="30" t="str">
        <f t="shared" si="2"/>
        <v>N/A</v>
      </c>
      <c r="L42" s="122" t="s">
        <v>795</v>
      </c>
      <c r="M42" s="65" t="s">
        <v>1019</v>
      </c>
      <c r="N42" s="123" t="s">
        <v>183</v>
      </c>
      <c r="O42" s="123" t="s">
        <v>33</v>
      </c>
      <c r="P42" s="50"/>
      <c r="Q42" s="50"/>
      <c r="R42" s="136" t="s">
        <v>920</v>
      </c>
      <c r="S42" s="65" t="str">
        <f t="shared" si="5"/>
        <v>RA_RASIA02_RF_IntlkCtrl_InDig24Mon</v>
      </c>
      <c r="T42" s="123" t="s">
        <v>665</v>
      </c>
      <c r="U42" s="137" t="s">
        <v>920</v>
      </c>
    </row>
    <row r="43" spans="1:21" s="5" customFormat="1" ht="14.45">
      <c r="A43" s="133">
        <v>42</v>
      </c>
      <c r="B43" s="134" t="s">
        <v>1020</v>
      </c>
      <c r="C43" s="121" t="s">
        <v>175</v>
      </c>
      <c r="D43" s="121" t="s">
        <v>1442</v>
      </c>
      <c r="E43" s="121" t="s">
        <v>177</v>
      </c>
      <c r="F43" s="121" t="s">
        <v>903</v>
      </c>
      <c r="G43" s="135" t="s">
        <v>662</v>
      </c>
      <c r="H43" s="131" t="s">
        <v>1021</v>
      </c>
      <c r="I43" s="121" t="s">
        <v>29</v>
      </c>
      <c r="J43" s="64" t="str">
        <f t="shared" si="0"/>
        <v>RA-RaSIB02:RF-IntlkCtrl:InDig25-Mon</v>
      </c>
      <c r="K43" s="30" t="str">
        <f t="shared" si="2"/>
        <v>N/A</v>
      </c>
      <c r="L43" s="122" t="s">
        <v>795</v>
      </c>
      <c r="M43" s="65" t="s">
        <v>1022</v>
      </c>
      <c r="N43" s="123" t="s">
        <v>183</v>
      </c>
      <c r="O43" s="123" t="s">
        <v>33</v>
      </c>
      <c r="P43" s="50"/>
      <c r="Q43" s="50"/>
      <c r="R43" s="136" t="s">
        <v>920</v>
      </c>
      <c r="S43" s="65" t="str">
        <f t="shared" si="5"/>
        <v>RA_RASIA02_RF_IntlkCtrl_InDig25Mon</v>
      </c>
      <c r="T43" s="123" t="s">
        <v>665</v>
      </c>
      <c r="U43" s="137" t="s">
        <v>920</v>
      </c>
    </row>
    <row r="44" spans="1:21" s="5" customFormat="1" ht="14.45">
      <c r="A44" s="133">
        <v>43</v>
      </c>
      <c r="B44" s="134" t="s">
        <v>1023</v>
      </c>
      <c r="C44" s="121" t="s">
        <v>175</v>
      </c>
      <c r="D44" s="121" t="s">
        <v>1442</v>
      </c>
      <c r="E44" s="121" t="s">
        <v>177</v>
      </c>
      <c r="F44" s="121" t="s">
        <v>903</v>
      </c>
      <c r="G44" s="135" t="s">
        <v>662</v>
      </c>
      <c r="H44" s="131" t="s">
        <v>1024</v>
      </c>
      <c r="I44" s="121" t="s">
        <v>29</v>
      </c>
      <c r="J44" s="64" t="str">
        <f t="shared" si="0"/>
        <v>RA-RaSIB02:RF-IntlkCtrl:InDig26-Mon</v>
      </c>
      <c r="K44" s="30" t="str">
        <f t="shared" si="2"/>
        <v>N/A</v>
      </c>
      <c r="L44" s="122" t="s">
        <v>795</v>
      </c>
      <c r="M44" s="65" t="s">
        <v>1025</v>
      </c>
      <c r="N44" s="123" t="s">
        <v>183</v>
      </c>
      <c r="O44" s="123" t="s">
        <v>33</v>
      </c>
      <c r="P44" s="50"/>
      <c r="Q44" s="50"/>
      <c r="R44" s="136" t="s">
        <v>920</v>
      </c>
      <c r="S44" s="65" t="str">
        <f t="shared" si="5"/>
        <v>RA_RASIA02_RF_IntlkCtrl_InDig26Mon</v>
      </c>
      <c r="T44" s="123" t="s">
        <v>665</v>
      </c>
      <c r="U44" s="137" t="s">
        <v>920</v>
      </c>
    </row>
    <row r="45" spans="1:21" s="5" customFormat="1" ht="14.45">
      <c r="A45" s="133">
        <v>44</v>
      </c>
      <c r="B45" s="134" t="s">
        <v>1026</v>
      </c>
      <c r="C45" s="121" t="s">
        <v>175</v>
      </c>
      <c r="D45" s="121" t="s">
        <v>1442</v>
      </c>
      <c r="E45" s="121" t="s">
        <v>177</v>
      </c>
      <c r="F45" s="121" t="s">
        <v>903</v>
      </c>
      <c r="G45" s="135" t="s">
        <v>662</v>
      </c>
      <c r="H45" s="131" t="s">
        <v>1027</v>
      </c>
      <c r="I45" s="121" t="s">
        <v>29</v>
      </c>
      <c r="J45" s="64" t="str">
        <f t="shared" si="0"/>
        <v>RA-RaSIB02:RF-IntlkCtrl:InDig27-Mon</v>
      </c>
      <c r="K45" s="30" t="str">
        <f t="shared" si="2"/>
        <v>N/A</v>
      </c>
      <c r="L45" s="122" t="s">
        <v>795</v>
      </c>
      <c r="M45" s="65" t="s">
        <v>1028</v>
      </c>
      <c r="N45" s="123" t="s">
        <v>183</v>
      </c>
      <c r="O45" s="123" t="s">
        <v>33</v>
      </c>
      <c r="P45" s="50"/>
      <c r="Q45" s="50"/>
      <c r="R45" s="136" t="s">
        <v>920</v>
      </c>
      <c r="S45" s="65" t="str">
        <f t="shared" si="5"/>
        <v>RA_RASIA02_RF_IntlkCtrl_InDig27Mon</v>
      </c>
      <c r="T45" s="123" t="s">
        <v>665</v>
      </c>
      <c r="U45" s="137" t="s">
        <v>920</v>
      </c>
    </row>
    <row r="46" spans="1:21" s="5" customFormat="1" ht="14.45">
      <c r="A46" s="133">
        <v>45</v>
      </c>
      <c r="B46" s="134" t="s">
        <v>1029</v>
      </c>
      <c r="C46" s="121" t="s">
        <v>175</v>
      </c>
      <c r="D46" s="121" t="s">
        <v>1442</v>
      </c>
      <c r="E46" s="121" t="s">
        <v>177</v>
      </c>
      <c r="F46" s="121" t="s">
        <v>903</v>
      </c>
      <c r="G46" s="135" t="s">
        <v>662</v>
      </c>
      <c r="H46" s="131" t="s">
        <v>1030</v>
      </c>
      <c r="I46" s="121" t="s">
        <v>29</v>
      </c>
      <c r="J46" s="64" t="str">
        <f t="shared" si="0"/>
        <v>RA-RaSIB02:RF-IntlkCtrl:InDig28-Mon</v>
      </c>
      <c r="K46" s="30" t="str">
        <f t="shared" si="2"/>
        <v>N/A</v>
      </c>
      <c r="L46" s="122" t="s">
        <v>795</v>
      </c>
      <c r="M46" s="65" t="s">
        <v>1031</v>
      </c>
      <c r="N46" s="123" t="s">
        <v>183</v>
      </c>
      <c r="O46" s="123" t="s">
        <v>33</v>
      </c>
      <c r="P46" s="50"/>
      <c r="Q46" s="50"/>
      <c r="R46" s="136" t="s">
        <v>920</v>
      </c>
      <c r="S46" s="65" t="str">
        <f t="shared" si="5"/>
        <v>RA_RASIA02_RF_IntlkCtrl_InDig28Mon</v>
      </c>
      <c r="T46" s="123" t="s">
        <v>665</v>
      </c>
      <c r="U46" s="137" t="s">
        <v>920</v>
      </c>
    </row>
    <row r="47" spans="1:21" s="5" customFormat="1" ht="14.45">
      <c r="A47" s="133">
        <v>46</v>
      </c>
      <c r="B47" s="134" t="s">
        <v>1032</v>
      </c>
      <c r="C47" s="121" t="s">
        <v>175</v>
      </c>
      <c r="D47" s="121" t="s">
        <v>1442</v>
      </c>
      <c r="E47" s="121" t="s">
        <v>177</v>
      </c>
      <c r="F47" s="121" t="s">
        <v>903</v>
      </c>
      <c r="G47" s="135" t="s">
        <v>662</v>
      </c>
      <c r="H47" s="131" t="s">
        <v>1033</v>
      </c>
      <c r="I47" s="121" t="s">
        <v>29</v>
      </c>
      <c r="J47" s="64" t="str">
        <f t="shared" si="0"/>
        <v>RA-RaSIB02:RF-IntlkCtrl:InDig29-Mon</v>
      </c>
      <c r="K47" s="30" t="str">
        <f t="shared" si="2"/>
        <v>N/A</v>
      </c>
      <c r="L47" s="122" t="s">
        <v>795</v>
      </c>
      <c r="M47" s="65" t="s">
        <v>1034</v>
      </c>
      <c r="N47" s="123" t="s">
        <v>183</v>
      </c>
      <c r="O47" s="123" t="s">
        <v>33</v>
      </c>
      <c r="P47" s="50"/>
      <c r="Q47" s="50"/>
      <c r="R47" s="136" t="s">
        <v>920</v>
      </c>
      <c r="S47" s="65" t="str">
        <f t="shared" si="5"/>
        <v>RA_RASIA02_RF_IntlkCtrl_InDig29Mon</v>
      </c>
      <c r="T47" s="123" t="s">
        <v>665</v>
      </c>
      <c r="U47" s="137" t="s">
        <v>920</v>
      </c>
    </row>
    <row r="48" spans="1:21" s="5" customFormat="1" ht="14.45">
      <c r="A48" s="133">
        <v>47</v>
      </c>
      <c r="B48" s="134" t="s">
        <v>1035</v>
      </c>
      <c r="C48" s="121" t="s">
        <v>175</v>
      </c>
      <c r="D48" s="121" t="s">
        <v>1442</v>
      </c>
      <c r="E48" s="121" t="s">
        <v>177</v>
      </c>
      <c r="F48" s="121" t="s">
        <v>903</v>
      </c>
      <c r="G48" s="135" t="s">
        <v>662</v>
      </c>
      <c r="H48" s="131" t="s">
        <v>1036</v>
      </c>
      <c r="I48" s="121" t="s">
        <v>29</v>
      </c>
      <c r="J48" s="64" t="str">
        <f t="shared" si="0"/>
        <v>RA-RaSIB02:RF-IntlkCtrl:InDig30-Mon</v>
      </c>
      <c r="K48" s="30" t="str">
        <f t="shared" si="2"/>
        <v>N/A</v>
      </c>
      <c r="L48" s="122" t="s">
        <v>795</v>
      </c>
      <c r="M48" s="65" t="s">
        <v>1037</v>
      </c>
      <c r="N48" s="123" t="s">
        <v>183</v>
      </c>
      <c r="O48" s="123" t="s">
        <v>33</v>
      </c>
      <c r="P48" s="50"/>
      <c r="Q48" s="50"/>
      <c r="R48" s="136" t="s">
        <v>920</v>
      </c>
      <c r="S48" s="65" t="str">
        <f t="shared" si="5"/>
        <v>RA_RASIA02_RF_IntlkCtrl_InDig30Mon</v>
      </c>
      <c r="T48" s="123" t="s">
        <v>665</v>
      </c>
      <c r="U48" s="137" t="s">
        <v>920</v>
      </c>
    </row>
    <row r="49" spans="1:21" s="5" customFormat="1" ht="14.45">
      <c r="A49" s="133">
        <v>48</v>
      </c>
      <c r="B49" s="134" t="s">
        <v>1038</v>
      </c>
      <c r="C49" s="121" t="s">
        <v>175</v>
      </c>
      <c r="D49" s="121" t="s">
        <v>1442</v>
      </c>
      <c r="E49" s="121" t="s">
        <v>177</v>
      </c>
      <c r="F49" s="121" t="s">
        <v>903</v>
      </c>
      <c r="G49" s="135" t="s">
        <v>662</v>
      </c>
      <c r="H49" s="131" t="s">
        <v>1039</v>
      </c>
      <c r="I49" s="121" t="s">
        <v>29</v>
      </c>
      <c r="J49" s="64" t="str">
        <f t="shared" si="0"/>
        <v>RA-RaSIB02:RF-IntlkCtrl:InDig31-Mon</v>
      </c>
      <c r="K49" s="30" t="str">
        <f t="shared" si="2"/>
        <v>N/A</v>
      </c>
      <c r="L49" s="122" t="s">
        <v>795</v>
      </c>
      <c r="M49" s="65" t="s">
        <v>1040</v>
      </c>
      <c r="N49" s="123" t="s">
        <v>183</v>
      </c>
      <c r="O49" s="123" t="s">
        <v>33</v>
      </c>
      <c r="P49" s="50"/>
      <c r="Q49" s="50"/>
      <c r="R49" s="136" t="s">
        <v>920</v>
      </c>
      <c r="S49" s="65" t="str">
        <f t="shared" si="5"/>
        <v>RA_RASIA02_RF_IntlkCtrl_InDig31Mon</v>
      </c>
      <c r="T49" s="123" t="s">
        <v>665</v>
      </c>
      <c r="U49" s="137" t="s">
        <v>920</v>
      </c>
    </row>
    <row r="50" spans="1:21" s="5" customFormat="1" ht="14.45">
      <c r="A50" s="133">
        <v>49</v>
      </c>
      <c r="B50" s="134" t="s">
        <v>1041</v>
      </c>
      <c r="C50" s="121" t="s">
        <v>175</v>
      </c>
      <c r="D50" s="121" t="s">
        <v>1442</v>
      </c>
      <c r="E50" s="121" t="s">
        <v>177</v>
      </c>
      <c r="F50" s="121" t="s">
        <v>903</v>
      </c>
      <c r="G50" s="135" t="s">
        <v>662</v>
      </c>
      <c r="H50" s="121" t="s">
        <v>1042</v>
      </c>
      <c r="I50" s="121" t="s">
        <v>29</v>
      </c>
      <c r="J50" s="64" t="str">
        <f t="shared" si="0"/>
        <v>RA-RaSIB02:RF-IntlkCtrl:InAng00-Mon</v>
      </c>
      <c r="K50" s="30" t="str">
        <f t="shared" si="2"/>
        <v>N/A</v>
      </c>
      <c r="L50" s="122" t="s">
        <v>795</v>
      </c>
      <c r="M50" s="65" t="s">
        <v>1043</v>
      </c>
      <c r="N50" s="123" t="s">
        <v>183</v>
      </c>
      <c r="O50" s="123" t="s">
        <v>33</v>
      </c>
      <c r="P50" s="50"/>
      <c r="Q50" s="50"/>
      <c r="R50" s="136" t="s">
        <v>920</v>
      </c>
      <c r="S50" s="65" t="str">
        <f t="shared" si="5"/>
        <v>RA_RASIA02_RF_IntlkCtrl_InAng00Mon</v>
      </c>
      <c r="T50" s="123" t="s">
        <v>665</v>
      </c>
      <c r="U50" s="137" t="s">
        <v>920</v>
      </c>
    </row>
    <row r="51" spans="1:21" s="52" customFormat="1" ht="14.45">
      <c r="A51" s="138">
        <v>50</v>
      </c>
      <c r="B51" s="139" t="s">
        <v>1044</v>
      </c>
      <c r="C51" s="113" t="s">
        <v>175</v>
      </c>
      <c r="D51" s="113" t="s">
        <v>1442</v>
      </c>
      <c r="E51" s="113" t="s">
        <v>177</v>
      </c>
      <c r="F51" s="113" t="s">
        <v>903</v>
      </c>
      <c r="G51" s="140" t="s">
        <v>662</v>
      </c>
      <c r="H51" s="113" t="s">
        <v>1045</v>
      </c>
      <c r="I51" s="113" t="s">
        <v>29</v>
      </c>
      <c r="J51" s="107" t="str">
        <f t="shared" si="0"/>
        <v>RA-RaSIB02:RF-IntlkCtrl:InAng01-Mon</v>
      </c>
      <c r="K51" s="104" t="s">
        <v>795</v>
      </c>
      <c r="L51" s="104" t="s">
        <v>795</v>
      </c>
      <c r="M51" s="108" t="s">
        <v>1046</v>
      </c>
      <c r="N51" s="115" t="s">
        <v>183</v>
      </c>
      <c r="O51" s="115" t="s">
        <v>33</v>
      </c>
      <c r="P51" s="50"/>
      <c r="Q51" s="50"/>
      <c r="R51" s="141" t="s">
        <v>920</v>
      </c>
      <c r="S51" s="108" t="str">
        <f t="shared" si="5"/>
        <v>RA_RASIA02_RF_IntlkCtrl_InAng01Mon</v>
      </c>
      <c r="T51" s="115" t="s">
        <v>665</v>
      </c>
      <c r="U51" s="142" t="s">
        <v>920</v>
      </c>
    </row>
    <row r="52" spans="1:21" s="5" customFormat="1" ht="14.45">
      <c r="A52" s="133">
        <v>51</v>
      </c>
      <c r="B52" s="134" t="s">
        <v>1047</v>
      </c>
      <c r="C52" s="121" t="s">
        <v>175</v>
      </c>
      <c r="D52" s="121" t="s">
        <v>1442</v>
      </c>
      <c r="E52" s="121" t="s">
        <v>177</v>
      </c>
      <c r="F52" s="121" t="s">
        <v>903</v>
      </c>
      <c r="G52" s="135" t="s">
        <v>662</v>
      </c>
      <c r="H52" s="121" t="s">
        <v>1048</v>
      </c>
      <c r="I52" s="121" t="s">
        <v>29</v>
      </c>
      <c r="J52" s="64" t="str">
        <f t="shared" si="0"/>
        <v>RA-RaSIB02:RF-IntlkCtrl:InAng02-Mon</v>
      </c>
      <c r="K52" s="122" t="s">
        <v>795</v>
      </c>
      <c r="L52" s="122" t="s">
        <v>795</v>
      </c>
      <c r="M52" s="65" t="s">
        <v>1049</v>
      </c>
      <c r="N52" s="123" t="s">
        <v>183</v>
      </c>
      <c r="O52" s="123" t="s">
        <v>33</v>
      </c>
      <c r="P52" s="50"/>
      <c r="Q52" s="50"/>
      <c r="R52" s="136" t="s">
        <v>920</v>
      </c>
      <c r="S52" s="65" t="str">
        <f t="shared" si="5"/>
        <v>RA_RASIA02_RF_IntlkCtrl_InAng02Mon</v>
      </c>
      <c r="T52" s="123" t="s">
        <v>665</v>
      </c>
      <c r="U52" s="137" t="s">
        <v>920</v>
      </c>
    </row>
    <row r="53" spans="1:21" s="5" customFormat="1" ht="14.45">
      <c r="A53" s="133">
        <v>52</v>
      </c>
      <c r="B53" s="134" t="s">
        <v>1050</v>
      </c>
      <c r="C53" s="121" t="s">
        <v>175</v>
      </c>
      <c r="D53" s="121" t="s">
        <v>1442</v>
      </c>
      <c r="E53" s="121" t="s">
        <v>177</v>
      </c>
      <c r="F53" s="121" t="s">
        <v>903</v>
      </c>
      <c r="G53" s="135" t="s">
        <v>662</v>
      </c>
      <c r="H53" s="121" t="s">
        <v>1051</v>
      </c>
      <c r="I53" s="121" t="s">
        <v>29</v>
      </c>
      <c r="J53" s="64" t="str">
        <f t="shared" si="0"/>
        <v>RA-RaSIB02:RF-IntlkCtrl:InAng03-Mon</v>
      </c>
      <c r="K53" s="122" t="s">
        <v>795</v>
      </c>
      <c r="L53" s="122" t="s">
        <v>795</v>
      </c>
      <c r="M53" s="65" t="s">
        <v>1052</v>
      </c>
      <c r="N53" s="123" t="s">
        <v>183</v>
      </c>
      <c r="O53" s="123" t="s">
        <v>33</v>
      </c>
      <c r="P53" s="50"/>
      <c r="Q53" s="50"/>
      <c r="R53" s="136" t="s">
        <v>920</v>
      </c>
      <c r="S53" s="65" t="str">
        <f t="shared" si="5"/>
        <v>RA_RASIA02_RF_IntlkCtrl_InAng03Mon</v>
      </c>
      <c r="T53" s="123" t="s">
        <v>665</v>
      </c>
      <c r="U53" s="137" t="s">
        <v>920</v>
      </c>
    </row>
    <row r="54" spans="1:21" s="5" customFormat="1" ht="14.45">
      <c r="A54" s="133">
        <v>53</v>
      </c>
      <c r="B54" s="134" t="s">
        <v>1053</v>
      </c>
      <c r="C54" s="121" t="s">
        <v>175</v>
      </c>
      <c r="D54" s="121" t="s">
        <v>1442</v>
      </c>
      <c r="E54" s="121" t="s">
        <v>177</v>
      </c>
      <c r="F54" s="121" t="s">
        <v>903</v>
      </c>
      <c r="G54" s="135" t="s">
        <v>662</v>
      </c>
      <c r="H54" s="121" t="s">
        <v>1054</v>
      </c>
      <c r="I54" s="121" t="s">
        <v>29</v>
      </c>
      <c r="J54" s="64" t="str">
        <f t="shared" si="0"/>
        <v>RA-RaSIB02:RF-IntlkCtrl:InAng04-Mon</v>
      </c>
      <c r="K54" s="122" t="s">
        <v>795</v>
      </c>
      <c r="L54" s="122" t="s">
        <v>795</v>
      </c>
      <c r="M54" s="65" t="s">
        <v>1055</v>
      </c>
      <c r="N54" s="123" t="s">
        <v>183</v>
      </c>
      <c r="O54" s="123" t="s">
        <v>33</v>
      </c>
      <c r="P54" s="50"/>
      <c r="Q54" s="50"/>
      <c r="R54" s="136" t="s">
        <v>920</v>
      </c>
      <c r="S54" s="65" t="str">
        <f t="shared" si="5"/>
        <v>RA_RASIA02_RF_IntlkCtrl_InAng04Mon</v>
      </c>
      <c r="T54" s="123" t="s">
        <v>665</v>
      </c>
      <c r="U54" s="137" t="s">
        <v>920</v>
      </c>
    </row>
    <row r="55" spans="1:21" s="5" customFormat="1" ht="14.45">
      <c r="A55" s="133">
        <v>54</v>
      </c>
      <c r="B55" s="134" t="s">
        <v>1056</v>
      </c>
      <c r="C55" s="121" t="s">
        <v>175</v>
      </c>
      <c r="D55" s="121" t="s">
        <v>1442</v>
      </c>
      <c r="E55" s="121" t="s">
        <v>177</v>
      </c>
      <c r="F55" s="121" t="s">
        <v>903</v>
      </c>
      <c r="G55" s="135" t="s">
        <v>662</v>
      </c>
      <c r="H55" s="121" t="s">
        <v>1057</v>
      </c>
      <c r="I55" s="121" t="s">
        <v>29</v>
      </c>
      <c r="J55" s="64" t="str">
        <f t="shared" si="0"/>
        <v>RA-RaSIB02:RF-IntlkCtrl:InAng05-Mon</v>
      </c>
      <c r="K55" s="122" t="s">
        <v>795</v>
      </c>
      <c r="L55" s="122" t="s">
        <v>795</v>
      </c>
      <c r="M55" s="65" t="s">
        <v>1058</v>
      </c>
      <c r="N55" s="123" t="s">
        <v>183</v>
      </c>
      <c r="O55" s="123" t="s">
        <v>33</v>
      </c>
      <c r="P55" s="50"/>
      <c r="Q55" s="50"/>
      <c r="R55" s="136" t="s">
        <v>920</v>
      </c>
      <c r="S55" s="65" t="str">
        <f t="shared" si="5"/>
        <v>RA_RASIA02_RF_IntlkCtrl_InAng05Mon</v>
      </c>
      <c r="T55" s="123" t="s">
        <v>665</v>
      </c>
      <c r="U55" s="137" t="s">
        <v>920</v>
      </c>
    </row>
    <row r="56" spans="1:21" s="5" customFormat="1" ht="14.45">
      <c r="A56" s="133">
        <v>55</v>
      </c>
      <c r="B56" s="134" t="s">
        <v>1059</v>
      </c>
      <c r="C56" s="121" t="s">
        <v>175</v>
      </c>
      <c r="D56" s="121" t="s">
        <v>1442</v>
      </c>
      <c r="E56" s="121" t="s">
        <v>177</v>
      </c>
      <c r="F56" s="121" t="s">
        <v>903</v>
      </c>
      <c r="G56" s="135" t="s">
        <v>662</v>
      </c>
      <c r="H56" s="121" t="s">
        <v>1060</v>
      </c>
      <c r="I56" s="121" t="s">
        <v>29</v>
      </c>
      <c r="J56" s="64" t="str">
        <f t="shared" si="0"/>
        <v>RA-RaSIB02:RF-IntlkCtrl:InAng06-Mon</v>
      </c>
      <c r="K56" s="122" t="s">
        <v>795</v>
      </c>
      <c r="L56" s="122" t="s">
        <v>795</v>
      </c>
      <c r="M56" s="65" t="s">
        <v>1061</v>
      </c>
      <c r="N56" s="123" t="s">
        <v>183</v>
      </c>
      <c r="O56" s="123" t="s">
        <v>33</v>
      </c>
      <c r="P56" s="50"/>
      <c r="Q56" s="50"/>
      <c r="R56" s="136" t="s">
        <v>920</v>
      </c>
      <c r="S56" s="65" t="str">
        <f t="shared" si="5"/>
        <v>RA_RASIA02_RF_IntlkCtrl_InAng06Mon</v>
      </c>
      <c r="T56" s="123" t="s">
        <v>665</v>
      </c>
      <c r="U56" s="137" t="s">
        <v>920</v>
      </c>
    </row>
    <row r="57" spans="1:21" s="5" customFormat="1" ht="14.45">
      <c r="A57" s="133">
        <v>56</v>
      </c>
      <c r="B57" s="134" t="s">
        <v>1062</v>
      </c>
      <c r="C57" s="121" t="s">
        <v>175</v>
      </c>
      <c r="D57" s="121" t="s">
        <v>1442</v>
      </c>
      <c r="E57" s="121" t="s">
        <v>177</v>
      </c>
      <c r="F57" s="121" t="s">
        <v>903</v>
      </c>
      <c r="G57" s="135" t="s">
        <v>662</v>
      </c>
      <c r="H57" s="121" t="s">
        <v>1063</v>
      </c>
      <c r="I57" s="121" t="s">
        <v>29</v>
      </c>
      <c r="J57" s="64" t="str">
        <f t="shared" si="0"/>
        <v>RA-RaSIB02:RF-IntlkCtrl:InAng07-Mon</v>
      </c>
      <c r="K57" s="122" t="s">
        <v>795</v>
      </c>
      <c r="L57" s="122" t="s">
        <v>795</v>
      </c>
      <c r="M57" s="65" t="s">
        <v>1064</v>
      </c>
      <c r="N57" s="123" t="s">
        <v>183</v>
      </c>
      <c r="O57" s="123" t="s">
        <v>33</v>
      </c>
      <c r="P57" s="50"/>
      <c r="Q57" s="50"/>
      <c r="R57" s="136" t="s">
        <v>920</v>
      </c>
      <c r="S57" s="65" t="str">
        <f t="shared" si="5"/>
        <v>RA_RASIA02_RF_IntlkCtrl_InAng07Mon</v>
      </c>
      <c r="T57" s="123" t="s">
        <v>665</v>
      </c>
      <c r="U57" s="137" t="s">
        <v>920</v>
      </c>
    </row>
    <row r="58" spans="1:21" s="5" customFormat="1" ht="14.45">
      <c r="A58" s="133">
        <v>57</v>
      </c>
      <c r="B58" s="134" t="s">
        <v>1065</v>
      </c>
      <c r="C58" s="121" t="s">
        <v>175</v>
      </c>
      <c r="D58" s="121" t="s">
        <v>1442</v>
      </c>
      <c r="E58" s="121" t="s">
        <v>177</v>
      </c>
      <c r="F58" s="121" t="s">
        <v>903</v>
      </c>
      <c r="G58" s="135" t="s">
        <v>662</v>
      </c>
      <c r="H58" s="121" t="s">
        <v>1066</v>
      </c>
      <c r="I58" s="121" t="s">
        <v>29</v>
      </c>
      <c r="J58" s="64" t="str">
        <f t="shared" si="0"/>
        <v>RA-RaSIB02:RF-IntlkCtrl:InAng08-Mon</v>
      </c>
      <c r="K58" s="122" t="s">
        <v>795</v>
      </c>
      <c r="L58" s="122" t="s">
        <v>795</v>
      </c>
      <c r="M58" s="65" t="s">
        <v>1067</v>
      </c>
      <c r="N58" s="123" t="s">
        <v>183</v>
      </c>
      <c r="O58" s="123" t="s">
        <v>33</v>
      </c>
      <c r="P58" s="50"/>
      <c r="Q58" s="50"/>
      <c r="R58" s="136" t="s">
        <v>920</v>
      </c>
      <c r="S58" s="65" t="str">
        <f t="shared" si="5"/>
        <v>RA_RASIA02_RF_IntlkCtrl_InAng08Mon</v>
      </c>
      <c r="T58" s="123" t="s">
        <v>665</v>
      </c>
      <c r="U58" s="137" t="s">
        <v>920</v>
      </c>
    </row>
    <row r="59" spans="1:21" s="5" customFormat="1" ht="14.45">
      <c r="A59" s="133">
        <v>58</v>
      </c>
      <c r="B59" s="134" t="s">
        <v>1068</v>
      </c>
      <c r="C59" s="121" t="s">
        <v>175</v>
      </c>
      <c r="D59" s="121" t="s">
        <v>1442</v>
      </c>
      <c r="E59" s="121" t="s">
        <v>177</v>
      </c>
      <c r="F59" s="121" t="s">
        <v>903</v>
      </c>
      <c r="G59" s="135" t="s">
        <v>662</v>
      </c>
      <c r="H59" s="121" t="s">
        <v>1069</v>
      </c>
      <c r="I59" s="121" t="s">
        <v>29</v>
      </c>
      <c r="J59" s="64" t="str">
        <f t="shared" si="0"/>
        <v>RA-RaSIB02:RF-IntlkCtrl:InAng09-Mon</v>
      </c>
      <c r="K59" s="122" t="s">
        <v>795</v>
      </c>
      <c r="L59" s="122" t="s">
        <v>795</v>
      </c>
      <c r="M59" s="65" t="s">
        <v>1070</v>
      </c>
      <c r="N59" s="123" t="s">
        <v>183</v>
      </c>
      <c r="O59" s="123" t="s">
        <v>33</v>
      </c>
      <c r="P59" s="50"/>
      <c r="Q59" s="50"/>
      <c r="R59" s="136" t="s">
        <v>920</v>
      </c>
      <c r="S59" s="65" t="str">
        <f t="shared" si="5"/>
        <v>RA_RASIA02_RF_IntlkCtrl_InAng09Mon</v>
      </c>
      <c r="T59" s="123" t="s">
        <v>665</v>
      </c>
      <c r="U59" s="137" t="s">
        <v>920</v>
      </c>
    </row>
    <row r="60" spans="1:21" s="5" customFormat="1" ht="14.45">
      <c r="A60" s="133">
        <v>59</v>
      </c>
      <c r="B60" s="134" t="s">
        <v>1071</v>
      </c>
      <c r="C60" s="121" t="s">
        <v>175</v>
      </c>
      <c r="D60" s="121" t="s">
        <v>1442</v>
      </c>
      <c r="E60" s="121" t="s">
        <v>177</v>
      </c>
      <c r="F60" s="121" t="s">
        <v>903</v>
      </c>
      <c r="G60" s="135" t="s">
        <v>662</v>
      </c>
      <c r="H60" s="121" t="s">
        <v>1072</v>
      </c>
      <c r="I60" s="121" t="s">
        <v>29</v>
      </c>
      <c r="J60" s="64" t="str">
        <f t="shared" si="0"/>
        <v>RA-RaSIB02:RF-IntlkCtrl:InAng10-Mon</v>
      </c>
      <c r="K60" s="122" t="s">
        <v>795</v>
      </c>
      <c r="L60" s="122" t="s">
        <v>795</v>
      </c>
      <c r="M60" s="65" t="s">
        <v>1073</v>
      </c>
      <c r="N60" s="123" t="s">
        <v>183</v>
      </c>
      <c r="O60" s="123" t="s">
        <v>33</v>
      </c>
      <c r="P60" s="50"/>
      <c r="Q60" s="50"/>
      <c r="R60" s="136" t="s">
        <v>920</v>
      </c>
      <c r="S60" s="65" t="str">
        <f t="shared" si="5"/>
        <v>RA_RASIA02_RF_IntlkCtrl_InAng10Mon</v>
      </c>
      <c r="T60" s="123" t="s">
        <v>665</v>
      </c>
      <c r="U60" s="137" t="s">
        <v>920</v>
      </c>
    </row>
    <row r="61" spans="1:21" s="5" customFormat="1" ht="14.45">
      <c r="A61" s="133">
        <v>60</v>
      </c>
      <c r="B61" s="134" t="s">
        <v>1074</v>
      </c>
      <c r="C61" s="121" t="s">
        <v>175</v>
      </c>
      <c r="D61" s="121" t="s">
        <v>1442</v>
      </c>
      <c r="E61" s="121" t="s">
        <v>177</v>
      </c>
      <c r="F61" s="121" t="s">
        <v>903</v>
      </c>
      <c r="G61" s="135" t="s">
        <v>662</v>
      </c>
      <c r="H61" s="121" t="s">
        <v>1075</v>
      </c>
      <c r="I61" s="121" t="s">
        <v>29</v>
      </c>
      <c r="J61" s="64" t="str">
        <f t="shared" si="0"/>
        <v>RA-RaSIB02:RF-IntlkCtrl:InAng11-Mon</v>
      </c>
      <c r="K61" s="122" t="s">
        <v>795</v>
      </c>
      <c r="L61" s="122" t="s">
        <v>795</v>
      </c>
      <c r="M61" s="65" t="s">
        <v>1076</v>
      </c>
      <c r="N61" s="123" t="s">
        <v>183</v>
      </c>
      <c r="O61" s="123" t="s">
        <v>33</v>
      </c>
      <c r="P61" s="50"/>
      <c r="Q61" s="50"/>
      <c r="R61" s="136" t="s">
        <v>920</v>
      </c>
      <c r="S61" s="65" t="str">
        <f t="shared" si="5"/>
        <v>RA_RASIA02_RF_IntlkCtrl_InAng11Mon</v>
      </c>
      <c r="T61" s="123" t="s">
        <v>665</v>
      </c>
      <c r="U61" s="137" t="s">
        <v>920</v>
      </c>
    </row>
    <row r="62" spans="1:21" s="5" customFormat="1" ht="14.45">
      <c r="A62" s="133">
        <v>61</v>
      </c>
      <c r="B62" s="134" t="s">
        <v>1077</v>
      </c>
      <c r="C62" s="121" t="s">
        <v>175</v>
      </c>
      <c r="D62" s="121" t="s">
        <v>1442</v>
      </c>
      <c r="E62" s="121" t="s">
        <v>177</v>
      </c>
      <c r="F62" s="121" t="s">
        <v>903</v>
      </c>
      <c r="G62" s="135" t="s">
        <v>662</v>
      </c>
      <c r="H62" s="121" t="s">
        <v>1078</v>
      </c>
      <c r="I62" s="121" t="s">
        <v>29</v>
      </c>
      <c r="J62" s="64" t="str">
        <f t="shared" si="0"/>
        <v>RA-RaSIB02:RF-IntlkCtrl:OutDig00-Mon</v>
      </c>
      <c r="K62" s="122" t="s">
        <v>795</v>
      </c>
      <c r="L62" s="122" t="s">
        <v>795</v>
      </c>
      <c r="M62" s="65" t="s">
        <v>1079</v>
      </c>
      <c r="N62" s="123" t="s">
        <v>183</v>
      </c>
      <c r="O62" s="123" t="s">
        <v>33</v>
      </c>
      <c r="P62" s="50"/>
      <c r="Q62" s="50"/>
      <c r="R62" s="136" t="s">
        <v>920</v>
      </c>
      <c r="S62" s="65" t="str">
        <f t="shared" si="5"/>
        <v>RA_RASIA02_RF_IntlkCtrl_OutDig00Mon</v>
      </c>
      <c r="T62" s="123" t="s">
        <v>665</v>
      </c>
      <c r="U62" s="137" t="s">
        <v>920</v>
      </c>
    </row>
    <row r="63" spans="1:21" s="52" customFormat="1" ht="14.45">
      <c r="A63" s="138">
        <v>62</v>
      </c>
      <c r="B63" s="139" t="s">
        <v>1080</v>
      </c>
      <c r="C63" s="113" t="s">
        <v>175</v>
      </c>
      <c r="D63" s="113" t="s">
        <v>1442</v>
      </c>
      <c r="E63" s="113" t="s">
        <v>177</v>
      </c>
      <c r="F63" s="113" t="s">
        <v>903</v>
      </c>
      <c r="G63" s="140" t="s">
        <v>662</v>
      </c>
      <c r="H63" s="113" t="s">
        <v>1081</v>
      </c>
      <c r="I63" s="113" t="s">
        <v>29</v>
      </c>
      <c r="J63" s="107" t="str">
        <f t="shared" si="0"/>
        <v>RA-RaSIB02:RF-IntlkCtrl:OutDig01-Mon</v>
      </c>
      <c r="K63" s="104" t="s">
        <v>795</v>
      </c>
      <c r="L63" s="104" t="s">
        <v>795</v>
      </c>
      <c r="M63" s="108" t="s">
        <v>1082</v>
      </c>
      <c r="N63" s="115" t="s">
        <v>183</v>
      </c>
      <c r="O63" s="115" t="s">
        <v>33</v>
      </c>
      <c r="P63" s="50"/>
      <c r="Q63" s="50"/>
      <c r="R63" s="141" t="s">
        <v>920</v>
      </c>
      <c r="S63" s="108" t="str">
        <f t="shared" si="5"/>
        <v>RA_RASIA02_RF_IntlkCtrl_OutDig01Mon</v>
      </c>
      <c r="T63" s="115" t="s">
        <v>665</v>
      </c>
      <c r="U63" s="142" t="s">
        <v>920</v>
      </c>
    </row>
    <row r="64" spans="1:21" s="5" customFormat="1" ht="14.45">
      <c r="A64" s="133">
        <v>63</v>
      </c>
      <c r="B64" s="134" t="s">
        <v>1083</v>
      </c>
      <c r="C64" s="121" t="s">
        <v>175</v>
      </c>
      <c r="D64" s="121" t="s">
        <v>1442</v>
      </c>
      <c r="E64" s="121" t="s">
        <v>177</v>
      </c>
      <c r="F64" s="121" t="s">
        <v>903</v>
      </c>
      <c r="G64" s="135" t="s">
        <v>662</v>
      </c>
      <c r="H64" s="121" t="s">
        <v>1084</v>
      </c>
      <c r="I64" s="121" t="s">
        <v>29</v>
      </c>
      <c r="J64" s="64" t="str">
        <f t="shared" si="0"/>
        <v>RA-RaSIB02:RF-IntlkCtrl:OutDig02-Mon</v>
      </c>
      <c r="K64" s="122" t="s">
        <v>795</v>
      </c>
      <c r="L64" s="122" t="s">
        <v>795</v>
      </c>
      <c r="M64" s="65" t="s">
        <v>1085</v>
      </c>
      <c r="N64" s="123" t="s">
        <v>183</v>
      </c>
      <c r="O64" s="123" t="s">
        <v>33</v>
      </c>
      <c r="P64" s="50"/>
      <c r="Q64" s="50"/>
      <c r="R64" s="136" t="s">
        <v>920</v>
      </c>
      <c r="S64" s="65" t="str">
        <f t="shared" si="5"/>
        <v>RA_RASIA02_RF_IntlkCtrl_OutDig02Mon</v>
      </c>
      <c r="T64" s="123" t="s">
        <v>665</v>
      </c>
      <c r="U64" s="137" t="s">
        <v>920</v>
      </c>
    </row>
    <row r="65" spans="1:21" s="5" customFormat="1" ht="14.45">
      <c r="A65" s="133">
        <v>64</v>
      </c>
      <c r="B65" s="134" t="s">
        <v>1086</v>
      </c>
      <c r="C65" s="121" t="s">
        <v>175</v>
      </c>
      <c r="D65" s="121" t="s">
        <v>1442</v>
      </c>
      <c r="E65" s="121" t="s">
        <v>177</v>
      </c>
      <c r="F65" s="121" t="s">
        <v>903</v>
      </c>
      <c r="G65" s="135" t="s">
        <v>662</v>
      </c>
      <c r="H65" s="121" t="s">
        <v>1087</v>
      </c>
      <c r="I65" s="121" t="s">
        <v>29</v>
      </c>
      <c r="J65" s="64" t="str">
        <f t="shared" si="0"/>
        <v>RA-RaSIB02:RF-IntlkCtrl:OutDig03-Mon</v>
      </c>
      <c r="K65" s="122" t="s">
        <v>795</v>
      </c>
      <c r="L65" s="122" t="s">
        <v>795</v>
      </c>
      <c r="M65" s="65" t="s">
        <v>1088</v>
      </c>
      <c r="N65" s="123" t="s">
        <v>183</v>
      </c>
      <c r="O65" s="123" t="s">
        <v>33</v>
      </c>
      <c r="P65" s="50"/>
      <c r="Q65" s="50"/>
      <c r="R65" s="136" t="s">
        <v>920</v>
      </c>
      <c r="S65" s="65" t="str">
        <f t="shared" si="5"/>
        <v>RA_RASIA02_RF_IntlkCtrl_OutDig03Mon</v>
      </c>
      <c r="T65" s="123" t="s">
        <v>665</v>
      </c>
      <c r="U65" s="137" t="s">
        <v>920</v>
      </c>
    </row>
    <row r="66" spans="1:21" s="5" customFormat="1" ht="14.45">
      <c r="A66" s="133">
        <v>65</v>
      </c>
      <c r="B66" s="134" t="s">
        <v>1089</v>
      </c>
      <c r="C66" s="121" t="s">
        <v>175</v>
      </c>
      <c r="D66" s="121" t="s">
        <v>1442</v>
      </c>
      <c r="E66" s="121" t="s">
        <v>177</v>
      </c>
      <c r="F66" s="121" t="s">
        <v>903</v>
      </c>
      <c r="G66" s="135" t="s">
        <v>662</v>
      </c>
      <c r="H66" s="121" t="s">
        <v>1090</v>
      </c>
      <c r="I66" s="121" t="s">
        <v>29</v>
      </c>
      <c r="J66" s="64" t="str">
        <f t="shared" ref="J66:J129" si="7">IF(G66="-",C66&amp;"-"&amp;D66&amp;":"&amp;E66&amp;"-"&amp;F66&amp;":"&amp;H66&amp;"-"&amp;I66,C66&amp;"-"&amp;D66&amp;":"&amp;E66&amp;"-"&amp;F66&amp;"-"&amp;G66&amp;":"&amp;H66&amp;"-"&amp;I66)</f>
        <v>RA-RaSIB02:RF-IntlkCtrl:OutDig04-Mon</v>
      </c>
      <c r="K66" s="122" t="s">
        <v>795</v>
      </c>
      <c r="L66" s="122" t="s">
        <v>795</v>
      </c>
      <c r="M66" s="65" t="s">
        <v>1091</v>
      </c>
      <c r="N66" s="123" t="s">
        <v>183</v>
      </c>
      <c r="O66" s="123" t="s">
        <v>33</v>
      </c>
      <c r="P66" s="50"/>
      <c r="Q66" s="50"/>
      <c r="R66" s="136" t="s">
        <v>920</v>
      </c>
      <c r="S66" s="65" t="str">
        <f t="shared" si="5"/>
        <v>RA_RASIA02_RF_IntlkCtrl_OutDig04Mon</v>
      </c>
      <c r="T66" s="123" t="s">
        <v>665</v>
      </c>
      <c r="U66" s="137" t="s">
        <v>920</v>
      </c>
    </row>
    <row r="67" spans="1:21" s="5" customFormat="1" ht="14.45">
      <c r="A67" s="133">
        <v>66</v>
      </c>
      <c r="B67" s="134" t="s">
        <v>1092</v>
      </c>
      <c r="C67" s="121" t="s">
        <v>175</v>
      </c>
      <c r="D67" s="121" t="s">
        <v>1442</v>
      </c>
      <c r="E67" s="121" t="s">
        <v>177</v>
      </c>
      <c r="F67" s="121" t="s">
        <v>903</v>
      </c>
      <c r="G67" s="135" t="s">
        <v>662</v>
      </c>
      <c r="H67" s="121" t="s">
        <v>1093</v>
      </c>
      <c r="I67" s="121" t="s">
        <v>29</v>
      </c>
      <c r="J67" s="64" t="str">
        <f t="shared" si="7"/>
        <v>RA-RaSIB02:RF-IntlkCtrl:OutDig05-Mon</v>
      </c>
      <c r="K67" s="122" t="s">
        <v>795</v>
      </c>
      <c r="L67" s="122" t="s">
        <v>795</v>
      </c>
      <c r="M67" s="65" t="s">
        <v>1094</v>
      </c>
      <c r="N67" s="123" t="s">
        <v>183</v>
      </c>
      <c r="O67" s="123" t="s">
        <v>33</v>
      </c>
      <c r="P67" s="50"/>
      <c r="Q67" s="50"/>
      <c r="R67" s="136" t="s">
        <v>920</v>
      </c>
      <c r="S67" s="65" t="str">
        <f t="shared" si="5"/>
        <v>RA_RASIA02_RF_IntlkCtrl_OutDig05Mon</v>
      </c>
      <c r="T67" s="123" t="s">
        <v>665</v>
      </c>
      <c r="U67" s="137" t="s">
        <v>920</v>
      </c>
    </row>
    <row r="68" spans="1:21" s="5" customFormat="1" ht="14.45">
      <c r="A68" s="133">
        <v>67</v>
      </c>
      <c r="B68" s="134" t="s">
        <v>1095</v>
      </c>
      <c r="C68" s="121" t="s">
        <v>175</v>
      </c>
      <c r="D68" s="121" t="s">
        <v>1442</v>
      </c>
      <c r="E68" s="121" t="s">
        <v>177</v>
      </c>
      <c r="F68" s="121" t="s">
        <v>903</v>
      </c>
      <c r="G68" s="135" t="s">
        <v>662</v>
      </c>
      <c r="H68" s="121" t="s">
        <v>1096</v>
      </c>
      <c r="I68" s="121" t="s">
        <v>29</v>
      </c>
      <c r="J68" s="64" t="str">
        <f t="shared" si="7"/>
        <v>RA-RaSIB02:RF-IntlkCtrl:OutDig06-Mon</v>
      </c>
      <c r="K68" s="122" t="s">
        <v>795</v>
      </c>
      <c r="L68" s="122" t="s">
        <v>795</v>
      </c>
      <c r="M68" s="65" t="s">
        <v>1097</v>
      </c>
      <c r="N68" s="123" t="s">
        <v>183</v>
      </c>
      <c r="O68" s="123" t="s">
        <v>33</v>
      </c>
      <c r="P68" s="50"/>
      <c r="Q68" s="50"/>
      <c r="R68" s="136" t="s">
        <v>920</v>
      </c>
      <c r="S68" s="65" t="str">
        <f t="shared" si="5"/>
        <v>RA_RASIA02_RF_IntlkCtrl_OutDig06Mon</v>
      </c>
      <c r="T68" s="123" t="s">
        <v>665</v>
      </c>
      <c r="U68" s="137" t="s">
        <v>920</v>
      </c>
    </row>
    <row r="69" spans="1:21" s="5" customFormat="1" ht="14.45">
      <c r="A69" s="133">
        <v>68</v>
      </c>
      <c r="B69" s="134" t="s">
        <v>1098</v>
      </c>
      <c r="C69" s="121" t="s">
        <v>175</v>
      </c>
      <c r="D69" s="121" t="s">
        <v>1442</v>
      </c>
      <c r="E69" s="121" t="s">
        <v>177</v>
      </c>
      <c r="F69" s="121" t="s">
        <v>903</v>
      </c>
      <c r="G69" s="135" t="s">
        <v>662</v>
      </c>
      <c r="H69" s="121" t="s">
        <v>1099</v>
      </c>
      <c r="I69" s="121" t="s">
        <v>29</v>
      </c>
      <c r="J69" s="64" t="str">
        <f t="shared" si="7"/>
        <v>RA-RaSIB02:RF-IntlkCtrl:OutDig07-Mon</v>
      </c>
      <c r="K69" s="122" t="s">
        <v>795</v>
      </c>
      <c r="L69" s="122" t="s">
        <v>795</v>
      </c>
      <c r="M69" s="65" t="s">
        <v>1100</v>
      </c>
      <c r="N69" s="123" t="s">
        <v>183</v>
      </c>
      <c r="O69" s="123" t="s">
        <v>33</v>
      </c>
      <c r="P69" s="50"/>
      <c r="Q69" s="50"/>
      <c r="R69" s="136" t="s">
        <v>920</v>
      </c>
      <c r="S69" s="65" t="str">
        <f t="shared" si="5"/>
        <v>RA_RASIA02_RF_IntlkCtrl_OutDig07Mon</v>
      </c>
      <c r="T69" s="123" t="s">
        <v>665</v>
      </c>
      <c r="U69" s="137" t="s">
        <v>920</v>
      </c>
    </row>
    <row r="70" spans="1:21" s="5" customFormat="1" ht="14.45">
      <c r="A70" s="133">
        <v>69</v>
      </c>
      <c r="B70" s="134" t="s">
        <v>1101</v>
      </c>
      <c r="C70" s="121" t="s">
        <v>175</v>
      </c>
      <c r="D70" s="121" t="s">
        <v>1442</v>
      </c>
      <c r="E70" s="121" t="s">
        <v>177</v>
      </c>
      <c r="F70" s="121" t="s">
        <v>903</v>
      </c>
      <c r="G70" s="135" t="s">
        <v>662</v>
      </c>
      <c r="H70" s="121" t="s">
        <v>1102</v>
      </c>
      <c r="I70" s="121" t="s">
        <v>29</v>
      </c>
      <c r="J70" s="64" t="str">
        <f t="shared" si="7"/>
        <v>RA-RaSIB02:RF-IntlkCtrl:OutDig08-Mon</v>
      </c>
      <c r="K70" s="122" t="s">
        <v>795</v>
      </c>
      <c r="L70" s="122" t="s">
        <v>795</v>
      </c>
      <c r="M70" s="65" t="s">
        <v>1103</v>
      </c>
      <c r="N70" s="123" t="s">
        <v>183</v>
      </c>
      <c r="O70" s="123" t="s">
        <v>33</v>
      </c>
      <c r="P70" s="50"/>
      <c r="Q70" s="50"/>
      <c r="R70" s="136" t="s">
        <v>920</v>
      </c>
      <c r="S70" s="65" t="str">
        <f t="shared" si="5"/>
        <v>RA_RASIA02_RF_IntlkCtrl_OutDig08Mon</v>
      </c>
      <c r="T70" s="123" t="s">
        <v>665</v>
      </c>
      <c r="U70" s="137" t="s">
        <v>920</v>
      </c>
    </row>
    <row r="71" spans="1:21" s="5" customFormat="1" ht="14.45">
      <c r="A71" s="133">
        <v>70</v>
      </c>
      <c r="B71" s="134" t="s">
        <v>1104</v>
      </c>
      <c r="C71" s="121" t="s">
        <v>175</v>
      </c>
      <c r="D71" s="121" t="s">
        <v>1442</v>
      </c>
      <c r="E71" s="121" t="s">
        <v>177</v>
      </c>
      <c r="F71" s="121" t="s">
        <v>903</v>
      </c>
      <c r="G71" s="135" t="s">
        <v>662</v>
      </c>
      <c r="H71" s="121" t="s">
        <v>1105</v>
      </c>
      <c r="I71" s="121" t="s">
        <v>29</v>
      </c>
      <c r="J71" s="64" t="str">
        <f t="shared" si="7"/>
        <v>RA-RaSIB02:RF-IntlkCtrl:OutDig09-Mon</v>
      </c>
      <c r="K71" s="122" t="s">
        <v>795</v>
      </c>
      <c r="L71" s="122" t="s">
        <v>795</v>
      </c>
      <c r="M71" s="65" t="s">
        <v>1106</v>
      </c>
      <c r="N71" s="123" t="s">
        <v>183</v>
      </c>
      <c r="O71" s="123" t="s">
        <v>33</v>
      </c>
      <c r="P71" s="50"/>
      <c r="Q71" s="50"/>
      <c r="R71" s="136" t="s">
        <v>920</v>
      </c>
      <c r="S71" s="65" t="str">
        <f t="shared" si="5"/>
        <v>RA_RASIA02_RF_IntlkCtrl_OutDig09Mon</v>
      </c>
      <c r="T71" s="123" t="s">
        <v>665</v>
      </c>
      <c r="U71" s="137" t="s">
        <v>920</v>
      </c>
    </row>
    <row r="72" spans="1:21" s="5" customFormat="1" ht="14.45">
      <c r="A72" s="133">
        <v>71</v>
      </c>
      <c r="B72" s="134" t="s">
        <v>1107</v>
      </c>
      <c r="C72" s="121" t="s">
        <v>175</v>
      </c>
      <c r="D72" s="121" t="s">
        <v>1442</v>
      </c>
      <c r="E72" s="121" t="s">
        <v>177</v>
      </c>
      <c r="F72" s="121" t="s">
        <v>903</v>
      </c>
      <c r="G72" s="135" t="s">
        <v>662</v>
      </c>
      <c r="H72" s="121" t="s">
        <v>1108</v>
      </c>
      <c r="I72" s="121" t="s">
        <v>29</v>
      </c>
      <c r="J72" s="64" t="str">
        <f t="shared" si="7"/>
        <v>RA-RaSIB02:RF-IntlkCtrl:OutDig10-Mon</v>
      </c>
      <c r="K72" s="122" t="s">
        <v>795</v>
      </c>
      <c r="L72" s="122" t="s">
        <v>795</v>
      </c>
      <c r="M72" s="65" t="s">
        <v>1109</v>
      </c>
      <c r="N72" s="123" t="s">
        <v>183</v>
      </c>
      <c r="O72" s="123" t="s">
        <v>33</v>
      </c>
      <c r="P72" s="50"/>
      <c r="Q72" s="50"/>
      <c r="R72" s="136" t="s">
        <v>920</v>
      </c>
      <c r="S72" s="65" t="str">
        <f t="shared" si="5"/>
        <v>RA_RASIA02_RF_IntlkCtrl_OutDig10Mon</v>
      </c>
      <c r="T72" s="123" t="s">
        <v>665</v>
      </c>
      <c r="U72" s="137" t="s">
        <v>920</v>
      </c>
    </row>
    <row r="73" spans="1:21" s="5" customFormat="1" ht="14.45">
      <c r="A73" s="133">
        <v>72</v>
      </c>
      <c r="B73" s="134" t="s">
        <v>1110</v>
      </c>
      <c r="C73" s="121" t="s">
        <v>175</v>
      </c>
      <c r="D73" s="121" t="s">
        <v>1442</v>
      </c>
      <c r="E73" s="121" t="s">
        <v>177</v>
      </c>
      <c r="F73" s="121" t="s">
        <v>903</v>
      </c>
      <c r="G73" s="135" t="s">
        <v>662</v>
      </c>
      <c r="H73" s="121" t="s">
        <v>1111</v>
      </c>
      <c r="I73" s="121" t="s">
        <v>29</v>
      </c>
      <c r="J73" s="64" t="str">
        <f t="shared" si="7"/>
        <v>RA-RaSIB02:RF-IntlkCtrl:OutDig11-Mon</v>
      </c>
      <c r="K73" s="122" t="s">
        <v>795</v>
      </c>
      <c r="L73" s="122" t="s">
        <v>795</v>
      </c>
      <c r="M73" s="65" t="s">
        <v>1112</v>
      </c>
      <c r="N73" s="123" t="s">
        <v>183</v>
      </c>
      <c r="O73" s="123" t="s">
        <v>33</v>
      </c>
      <c r="P73" s="50"/>
      <c r="Q73" s="50"/>
      <c r="R73" s="136" t="s">
        <v>920</v>
      </c>
      <c r="S73" s="65" t="str">
        <f t="shared" si="5"/>
        <v>RA_RASIA02_RF_IntlkCtrl_OutDig11Mon</v>
      </c>
      <c r="T73" s="123" t="s">
        <v>665</v>
      </c>
      <c r="U73" s="137" t="s">
        <v>920</v>
      </c>
    </row>
    <row r="74" spans="1:21" s="5" customFormat="1" ht="14.45">
      <c r="A74" s="133">
        <v>73</v>
      </c>
      <c r="B74" s="134" t="s">
        <v>1113</v>
      </c>
      <c r="C74" s="121" t="s">
        <v>175</v>
      </c>
      <c r="D74" s="121" t="s">
        <v>1442</v>
      </c>
      <c r="E74" s="121" t="s">
        <v>177</v>
      </c>
      <c r="F74" s="121" t="s">
        <v>903</v>
      </c>
      <c r="G74" s="135" t="s">
        <v>662</v>
      </c>
      <c r="H74" s="121" t="s">
        <v>1114</v>
      </c>
      <c r="I74" s="121" t="s">
        <v>29</v>
      </c>
      <c r="J74" s="64" t="str">
        <f t="shared" si="7"/>
        <v>RA-RaSIB02:RF-IntlkCtrl:OutDig12-Mon</v>
      </c>
      <c r="K74" s="122" t="s">
        <v>795</v>
      </c>
      <c r="L74" s="122" t="s">
        <v>795</v>
      </c>
      <c r="M74" s="65" t="s">
        <v>1115</v>
      </c>
      <c r="N74" s="123" t="s">
        <v>183</v>
      </c>
      <c r="O74" s="123" t="s">
        <v>33</v>
      </c>
      <c r="P74" s="50"/>
      <c r="Q74" s="50"/>
      <c r="R74" s="136" t="s">
        <v>920</v>
      </c>
      <c r="S74" s="65" t="str">
        <f t="shared" ref="S74:S137" si="8">M74</f>
        <v>RA_RASIA02_RF_IntlkCtrl_OutDig12Mon</v>
      </c>
      <c r="T74" s="123" t="s">
        <v>665</v>
      </c>
      <c r="U74" s="137" t="s">
        <v>920</v>
      </c>
    </row>
    <row r="75" spans="1:21" s="5" customFormat="1" ht="14.45">
      <c r="A75" s="133">
        <v>74</v>
      </c>
      <c r="B75" s="134" t="s">
        <v>1116</v>
      </c>
      <c r="C75" s="121" t="s">
        <v>175</v>
      </c>
      <c r="D75" s="121" t="s">
        <v>1442</v>
      </c>
      <c r="E75" s="121" t="s">
        <v>177</v>
      </c>
      <c r="F75" s="121" t="s">
        <v>903</v>
      </c>
      <c r="G75" s="135" t="s">
        <v>662</v>
      </c>
      <c r="H75" s="121" t="s">
        <v>1117</v>
      </c>
      <c r="I75" s="121" t="s">
        <v>29</v>
      </c>
      <c r="J75" s="64" t="str">
        <f t="shared" si="7"/>
        <v>RA-RaSIB02:RF-IntlkCtrl:OutDig13-Mon</v>
      </c>
      <c r="K75" s="122" t="s">
        <v>795</v>
      </c>
      <c r="L75" s="122" t="s">
        <v>795</v>
      </c>
      <c r="M75" s="65" t="s">
        <v>1118</v>
      </c>
      <c r="N75" s="123" t="s">
        <v>183</v>
      </c>
      <c r="O75" s="123" t="s">
        <v>33</v>
      </c>
      <c r="P75" s="50"/>
      <c r="Q75" s="50"/>
      <c r="R75" s="136" t="s">
        <v>920</v>
      </c>
      <c r="S75" s="65" t="str">
        <f t="shared" si="8"/>
        <v>RA_RASIA02_RF_IntlkCtrl_OutDig13Mon</v>
      </c>
      <c r="T75" s="123" t="s">
        <v>665</v>
      </c>
      <c r="U75" s="137" t="s">
        <v>920</v>
      </c>
    </row>
    <row r="76" spans="1:21" s="5" customFormat="1" ht="14.45">
      <c r="A76" s="133">
        <v>75</v>
      </c>
      <c r="B76" s="134" t="s">
        <v>1119</v>
      </c>
      <c r="C76" s="121" t="s">
        <v>175</v>
      </c>
      <c r="D76" s="121" t="s">
        <v>1442</v>
      </c>
      <c r="E76" s="121" t="s">
        <v>177</v>
      </c>
      <c r="F76" s="121" t="s">
        <v>903</v>
      </c>
      <c r="G76" s="135" t="s">
        <v>662</v>
      </c>
      <c r="H76" s="121" t="s">
        <v>1120</v>
      </c>
      <c r="I76" s="121" t="s">
        <v>29</v>
      </c>
      <c r="J76" s="64" t="str">
        <f t="shared" si="7"/>
        <v>RA-RaSIB02:RF-IntlkCtrl:OutDig14-Mon</v>
      </c>
      <c r="K76" s="122" t="s">
        <v>795</v>
      </c>
      <c r="L76" s="122" t="s">
        <v>795</v>
      </c>
      <c r="M76" s="65" t="s">
        <v>1121</v>
      </c>
      <c r="N76" s="123" t="s">
        <v>183</v>
      </c>
      <c r="O76" s="123" t="s">
        <v>33</v>
      </c>
      <c r="P76" s="50"/>
      <c r="Q76" s="50"/>
      <c r="R76" s="136" t="s">
        <v>920</v>
      </c>
      <c r="S76" s="65" t="str">
        <f t="shared" si="8"/>
        <v>RA_RASIA02_RF_IntlkCtrl_OutDig14Mon</v>
      </c>
      <c r="T76" s="123" t="s">
        <v>665</v>
      </c>
      <c r="U76" s="137" t="s">
        <v>920</v>
      </c>
    </row>
    <row r="77" spans="1:21" s="5" customFormat="1" ht="14.45">
      <c r="A77" s="133">
        <v>76</v>
      </c>
      <c r="B77" s="134" t="s">
        <v>1122</v>
      </c>
      <c r="C77" s="121" t="s">
        <v>175</v>
      </c>
      <c r="D77" s="121" t="s">
        <v>1442</v>
      </c>
      <c r="E77" s="121" t="s">
        <v>177</v>
      </c>
      <c r="F77" s="121" t="s">
        <v>903</v>
      </c>
      <c r="G77" s="135" t="s">
        <v>662</v>
      </c>
      <c r="H77" s="121" t="s">
        <v>1123</v>
      </c>
      <c r="I77" s="121" t="s">
        <v>29</v>
      </c>
      <c r="J77" s="64" t="str">
        <f t="shared" si="7"/>
        <v>RA-RaSIB02:RF-IntlkCtrl:OutDig15-Mon</v>
      </c>
      <c r="K77" s="122" t="s">
        <v>795</v>
      </c>
      <c r="L77" s="122" t="s">
        <v>795</v>
      </c>
      <c r="M77" s="65" t="s">
        <v>1124</v>
      </c>
      <c r="N77" s="123" t="s">
        <v>183</v>
      </c>
      <c r="O77" s="123" t="s">
        <v>33</v>
      </c>
      <c r="P77" s="50"/>
      <c r="Q77" s="50"/>
      <c r="R77" s="136" t="s">
        <v>920</v>
      </c>
      <c r="S77" s="65" t="str">
        <f t="shared" si="8"/>
        <v>RA_RASIA02_RF_IntlkCtrl_OutDig15Mon</v>
      </c>
      <c r="T77" s="123" t="s">
        <v>665</v>
      </c>
      <c r="U77" s="137" t="s">
        <v>920</v>
      </c>
    </row>
    <row r="78" spans="1:21" s="52" customFormat="1" ht="14.45">
      <c r="A78" s="138">
        <v>77</v>
      </c>
      <c r="B78" s="139" t="s">
        <v>1125</v>
      </c>
      <c r="C78" s="113" t="s">
        <v>175</v>
      </c>
      <c r="D78" s="113" t="s">
        <v>1442</v>
      </c>
      <c r="E78" s="113" t="s">
        <v>177</v>
      </c>
      <c r="F78" s="113" t="s">
        <v>922</v>
      </c>
      <c r="G78" s="113">
        <v>1</v>
      </c>
      <c r="H78" s="113" t="s">
        <v>928</v>
      </c>
      <c r="I78" s="113" t="s">
        <v>29</v>
      </c>
      <c r="J78" s="107" t="str">
        <f t="shared" si="7"/>
        <v>RA-RaSIB02:RF-IntlkComp-1:IB1601Fault-Mon</v>
      </c>
      <c r="K78" s="104" t="s">
        <v>795</v>
      </c>
      <c r="L78" s="104" t="s">
        <v>795</v>
      </c>
      <c r="M78" s="108" t="s">
        <v>1126</v>
      </c>
      <c r="N78" s="115" t="s">
        <v>183</v>
      </c>
      <c r="O78" s="115" t="s">
        <v>33</v>
      </c>
      <c r="P78" s="50"/>
      <c r="Q78" s="50"/>
      <c r="R78" s="141" t="s">
        <v>920</v>
      </c>
      <c r="S78" s="108" t="str">
        <f t="shared" si="8"/>
        <v>RA_RASIA02_RF_IntlkComp_1_IB1601FaultMon</v>
      </c>
      <c r="T78" s="115" t="s">
        <v>665</v>
      </c>
      <c r="U78" s="142" t="s">
        <v>920</v>
      </c>
    </row>
    <row r="79" spans="1:21" s="52" customFormat="1" ht="14.45">
      <c r="A79" s="138">
        <v>78</v>
      </c>
      <c r="B79" s="139" t="s">
        <v>1127</v>
      </c>
      <c r="C79" s="113" t="s">
        <v>175</v>
      </c>
      <c r="D79" s="113" t="s">
        <v>1442</v>
      </c>
      <c r="E79" s="113" t="s">
        <v>177</v>
      </c>
      <c r="F79" s="113" t="s">
        <v>922</v>
      </c>
      <c r="G79" s="113">
        <v>1</v>
      </c>
      <c r="H79" s="113" t="s">
        <v>931</v>
      </c>
      <c r="I79" s="113" t="s">
        <v>29</v>
      </c>
      <c r="J79" s="107" t="str">
        <f t="shared" si="7"/>
        <v>RA-RaSIB02:RF-IntlkComp-1:IB1602Fault-Mon</v>
      </c>
      <c r="K79" s="104" t="s">
        <v>795</v>
      </c>
      <c r="L79" s="104" t="s">
        <v>795</v>
      </c>
      <c r="M79" s="108" t="s">
        <v>1128</v>
      </c>
      <c r="N79" s="115" t="s">
        <v>183</v>
      </c>
      <c r="O79" s="115" t="s">
        <v>33</v>
      </c>
      <c r="P79" s="50"/>
      <c r="Q79" s="50"/>
      <c r="R79" s="141" t="s">
        <v>920</v>
      </c>
      <c r="S79" s="108" t="str">
        <f t="shared" si="8"/>
        <v>RA_RASIA02_RF_IntlkComp_1_IB1602FaultMon</v>
      </c>
      <c r="T79" s="115" t="s">
        <v>665</v>
      </c>
      <c r="U79" s="142" t="s">
        <v>920</v>
      </c>
    </row>
    <row r="80" spans="1:21" s="52" customFormat="1" ht="14.45">
      <c r="A80" s="138">
        <v>79</v>
      </c>
      <c r="B80" s="139" t="s">
        <v>1129</v>
      </c>
      <c r="C80" s="113" t="s">
        <v>175</v>
      </c>
      <c r="D80" s="113" t="s">
        <v>1442</v>
      </c>
      <c r="E80" s="113" t="s">
        <v>177</v>
      </c>
      <c r="F80" s="113" t="s">
        <v>922</v>
      </c>
      <c r="G80" s="113">
        <v>1</v>
      </c>
      <c r="H80" s="113" t="s">
        <v>934</v>
      </c>
      <c r="I80" s="113" t="s">
        <v>29</v>
      </c>
      <c r="J80" s="107" t="str">
        <f t="shared" si="7"/>
        <v>RA-RaSIB02:RF-IntlkComp-1:IY403Fault-Mon</v>
      </c>
      <c r="K80" s="104" t="s">
        <v>795</v>
      </c>
      <c r="L80" s="104" t="s">
        <v>795</v>
      </c>
      <c r="M80" s="108" t="s">
        <v>1130</v>
      </c>
      <c r="N80" s="115" t="s">
        <v>183</v>
      </c>
      <c r="O80" s="115" t="s">
        <v>33</v>
      </c>
      <c r="P80" s="50"/>
      <c r="Q80" s="50"/>
      <c r="R80" s="141" t="s">
        <v>920</v>
      </c>
      <c r="S80" s="108" t="str">
        <f t="shared" si="8"/>
        <v>RA_RASIA02_RF_IntlkComp_1_IY403FaultMon</v>
      </c>
      <c r="T80" s="115" t="s">
        <v>665</v>
      </c>
      <c r="U80" s="142" t="s">
        <v>920</v>
      </c>
    </row>
    <row r="81" spans="1:21" s="52" customFormat="1" ht="14.45">
      <c r="A81" s="138">
        <v>80</v>
      </c>
      <c r="B81" s="139" t="s">
        <v>1131</v>
      </c>
      <c r="C81" s="113" t="s">
        <v>175</v>
      </c>
      <c r="D81" s="113" t="s">
        <v>1442</v>
      </c>
      <c r="E81" s="113" t="s">
        <v>177</v>
      </c>
      <c r="F81" s="113" t="s">
        <v>922</v>
      </c>
      <c r="G81" s="113">
        <v>1</v>
      </c>
      <c r="H81" s="113" t="s">
        <v>937</v>
      </c>
      <c r="I81" s="113" t="s">
        <v>29</v>
      </c>
      <c r="J81" s="107" t="str">
        <f t="shared" si="7"/>
        <v>RA-RaSIB02:RF-IntlkComp-1:IY404Fault-Mon</v>
      </c>
      <c r="K81" s="104" t="s">
        <v>795</v>
      </c>
      <c r="L81" s="104" t="s">
        <v>795</v>
      </c>
      <c r="M81" s="108" t="s">
        <v>1132</v>
      </c>
      <c r="N81" s="115" t="s">
        <v>183</v>
      </c>
      <c r="O81" s="115" t="s">
        <v>33</v>
      </c>
      <c r="P81" s="50"/>
      <c r="Q81" s="50"/>
      <c r="R81" s="141" t="s">
        <v>920</v>
      </c>
      <c r="S81" s="108" t="str">
        <f t="shared" si="8"/>
        <v>RA_RASIA02_RF_IntlkComp_1_IY404FaultMon</v>
      </c>
      <c r="T81" s="115" t="s">
        <v>665</v>
      </c>
      <c r="U81" s="142" t="s">
        <v>920</v>
      </c>
    </row>
    <row r="82" spans="1:21" s="52" customFormat="1" ht="14.45">
      <c r="A82" s="138">
        <v>81</v>
      </c>
      <c r="B82" s="139" t="s">
        <v>1133</v>
      </c>
      <c r="C82" s="113" t="s">
        <v>175</v>
      </c>
      <c r="D82" s="113" t="s">
        <v>1442</v>
      </c>
      <c r="E82" s="113" t="s">
        <v>177</v>
      </c>
      <c r="F82" s="113" t="s">
        <v>922</v>
      </c>
      <c r="G82" s="113">
        <v>1</v>
      </c>
      <c r="H82" s="113" t="s">
        <v>940</v>
      </c>
      <c r="I82" s="113" t="s">
        <v>29</v>
      </c>
      <c r="J82" s="107" t="str">
        <f t="shared" si="7"/>
        <v>RA-RaSIB02:RF-IntlkComp-1:IY405Fault-Mon</v>
      </c>
      <c r="K82" s="104" t="s">
        <v>795</v>
      </c>
      <c r="L82" s="104" t="s">
        <v>795</v>
      </c>
      <c r="M82" s="108" t="s">
        <v>1134</v>
      </c>
      <c r="N82" s="115" t="s">
        <v>183</v>
      </c>
      <c r="O82" s="115" t="s">
        <v>33</v>
      </c>
      <c r="P82" s="50"/>
      <c r="Q82" s="50"/>
      <c r="R82" s="141" t="s">
        <v>920</v>
      </c>
      <c r="S82" s="108" t="str">
        <f t="shared" si="8"/>
        <v>RA_RASIA02_RF_IntlkComp_1_IY405FaultMon</v>
      </c>
      <c r="T82" s="115" t="s">
        <v>665</v>
      </c>
      <c r="U82" s="142" t="s">
        <v>920</v>
      </c>
    </row>
    <row r="83" spans="1:21" s="52" customFormat="1" ht="14.45">
      <c r="A83" s="138">
        <v>82</v>
      </c>
      <c r="B83" s="139" t="s">
        <v>1135</v>
      </c>
      <c r="C83" s="113" t="s">
        <v>175</v>
      </c>
      <c r="D83" s="113" t="s">
        <v>1442</v>
      </c>
      <c r="E83" s="113" t="s">
        <v>177</v>
      </c>
      <c r="F83" s="113" t="s">
        <v>922</v>
      </c>
      <c r="G83" s="113">
        <v>1</v>
      </c>
      <c r="H83" s="113" t="s">
        <v>1136</v>
      </c>
      <c r="I83" s="113" t="s">
        <v>29</v>
      </c>
      <c r="J83" s="107" t="str">
        <f t="shared" si="7"/>
        <v>RA-RaSIB02:RF-IntlkComp-1:IY406Fault-Mon</v>
      </c>
      <c r="K83" s="104" t="s">
        <v>795</v>
      </c>
      <c r="L83" s="104" t="s">
        <v>795</v>
      </c>
      <c r="M83" s="108" t="s">
        <v>1137</v>
      </c>
      <c r="N83" s="115" t="s">
        <v>183</v>
      </c>
      <c r="O83" s="115" t="s">
        <v>33</v>
      </c>
      <c r="P83" s="50"/>
      <c r="Q83" s="50"/>
      <c r="R83" s="141" t="s">
        <v>920</v>
      </c>
      <c r="S83" s="108" t="str">
        <f t="shared" si="8"/>
        <v>RA_RASIA02_RF_IntlkComp_1_IY406FaultMon</v>
      </c>
      <c r="T83" s="115" t="s">
        <v>665</v>
      </c>
      <c r="U83" s="142" t="s">
        <v>920</v>
      </c>
    </row>
    <row r="84" spans="1:21" s="52" customFormat="1" ht="14.45">
      <c r="A84" s="138">
        <v>83</v>
      </c>
      <c r="B84" s="139" t="s">
        <v>1138</v>
      </c>
      <c r="C84" s="113" t="s">
        <v>175</v>
      </c>
      <c r="D84" s="113" t="s">
        <v>1442</v>
      </c>
      <c r="E84" s="113" t="s">
        <v>177</v>
      </c>
      <c r="F84" s="113" t="s">
        <v>922</v>
      </c>
      <c r="G84" s="113">
        <v>1</v>
      </c>
      <c r="H84" s="113" t="s">
        <v>1139</v>
      </c>
      <c r="I84" s="113" t="s">
        <v>29</v>
      </c>
      <c r="J84" s="107" t="str">
        <f t="shared" si="7"/>
        <v>RA-RaSIB02:RF-IntlkComp-1:IY407Fault-Mon</v>
      </c>
      <c r="K84" s="104" t="s">
        <v>795</v>
      </c>
      <c r="L84" s="104" t="s">
        <v>795</v>
      </c>
      <c r="M84" s="108" t="s">
        <v>1140</v>
      </c>
      <c r="N84" s="115" t="s">
        <v>183</v>
      </c>
      <c r="O84" s="115" t="s">
        <v>33</v>
      </c>
      <c r="P84" s="50"/>
      <c r="Q84" s="50"/>
      <c r="R84" s="141" t="s">
        <v>920</v>
      </c>
      <c r="S84" s="108" t="str">
        <f t="shared" si="8"/>
        <v>RA_RASIA02_RF_IntlkComp_1_IY407FaultMon</v>
      </c>
      <c r="T84" s="115" t="s">
        <v>665</v>
      </c>
      <c r="U84" s="142" t="s">
        <v>920</v>
      </c>
    </row>
    <row r="85" spans="1:21" s="52" customFormat="1" ht="14.45">
      <c r="A85" s="138">
        <v>84</v>
      </c>
      <c r="B85" s="139" t="s">
        <v>1141</v>
      </c>
      <c r="C85" s="113" t="s">
        <v>175</v>
      </c>
      <c r="D85" s="113" t="s">
        <v>1442</v>
      </c>
      <c r="E85" s="113" t="s">
        <v>177</v>
      </c>
      <c r="F85" s="113" t="s">
        <v>922</v>
      </c>
      <c r="G85" s="113">
        <v>1</v>
      </c>
      <c r="H85" s="113" t="s">
        <v>1142</v>
      </c>
      <c r="I85" s="113" t="s">
        <v>29</v>
      </c>
      <c r="J85" s="107" t="str">
        <f t="shared" si="7"/>
        <v>RA-RaSIB02:RF-IntlkComp-1:OB1608Fault-Mon</v>
      </c>
      <c r="K85" s="104" t="s">
        <v>795</v>
      </c>
      <c r="L85" s="104" t="s">
        <v>795</v>
      </c>
      <c r="M85" s="108" t="s">
        <v>1143</v>
      </c>
      <c r="N85" s="115" t="s">
        <v>183</v>
      </c>
      <c r="O85" s="115" t="s">
        <v>33</v>
      </c>
      <c r="P85" s="50"/>
      <c r="Q85" s="50"/>
      <c r="R85" s="141" t="s">
        <v>920</v>
      </c>
      <c r="S85" s="108" t="str">
        <f t="shared" si="8"/>
        <v>RA_RASIA02_RF_IntlkComp_1_OB1608FaultMon</v>
      </c>
      <c r="T85" s="115" t="s">
        <v>665</v>
      </c>
      <c r="U85" s="142" t="s">
        <v>920</v>
      </c>
    </row>
    <row r="86" spans="1:21" s="52" customFormat="1" ht="14.45">
      <c r="A86" s="138">
        <v>85</v>
      </c>
      <c r="B86" s="139" t="s">
        <v>1144</v>
      </c>
      <c r="C86" s="113" t="s">
        <v>175</v>
      </c>
      <c r="D86" s="113" t="s">
        <v>1442</v>
      </c>
      <c r="E86" s="113" t="s">
        <v>177</v>
      </c>
      <c r="F86" s="113" t="s">
        <v>922</v>
      </c>
      <c r="G86" s="113">
        <v>1</v>
      </c>
      <c r="H86" s="113" t="s">
        <v>946</v>
      </c>
      <c r="I86" s="113" t="s">
        <v>29</v>
      </c>
      <c r="J86" s="107" t="str">
        <f t="shared" si="7"/>
        <v>RA-RaSIB02:RF-IntlkComp-1:InDig00-Mon</v>
      </c>
      <c r="K86" s="104" t="s">
        <v>795</v>
      </c>
      <c r="L86" s="104" t="s">
        <v>795</v>
      </c>
      <c r="M86" s="108" t="s">
        <v>1145</v>
      </c>
      <c r="N86" s="115" t="s">
        <v>183</v>
      </c>
      <c r="O86" s="115" t="s">
        <v>33</v>
      </c>
      <c r="P86" s="50"/>
      <c r="Q86" s="50"/>
      <c r="R86" s="141" t="s">
        <v>920</v>
      </c>
      <c r="S86" s="108" t="str">
        <f t="shared" si="8"/>
        <v>RA_RASIA02_RF_IntlkComp_1_InDig00Mon</v>
      </c>
      <c r="T86" s="115" t="s">
        <v>665</v>
      </c>
      <c r="U86" s="142" t="s">
        <v>920</v>
      </c>
    </row>
    <row r="87" spans="1:21" s="45" customFormat="1" ht="14.45">
      <c r="A87" s="133">
        <v>86</v>
      </c>
      <c r="B87" s="134" t="s">
        <v>1146</v>
      </c>
      <c r="C87" s="121" t="s">
        <v>175</v>
      </c>
      <c r="D87" s="121" t="s">
        <v>1442</v>
      </c>
      <c r="E87" s="121" t="s">
        <v>177</v>
      </c>
      <c r="F87" s="121" t="s">
        <v>922</v>
      </c>
      <c r="G87" s="121">
        <v>1</v>
      </c>
      <c r="H87" s="121" t="s">
        <v>949</v>
      </c>
      <c r="I87" s="121" t="s">
        <v>29</v>
      </c>
      <c r="J87" s="64" t="str">
        <f t="shared" si="7"/>
        <v>RA-RaSIB02:RF-IntlkComp-1:InDig01-Mon</v>
      </c>
      <c r="K87" s="122" t="s">
        <v>795</v>
      </c>
      <c r="L87" s="122" t="s">
        <v>795</v>
      </c>
      <c r="M87" s="65" t="s">
        <v>1147</v>
      </c>
      <c r="N87" s="123" t="s">
        <v>183</v>
      </c>
      <c r="O87" s="123" t="s">
        <v>33</v>
      </c>
      <c r="P87" s="50"/>
      <c r="Q87" s="50"/>
      <c r="R87" s="136" t="s">
        <v>920</v>
      </c>
      <c r="S87" s="65" t="str">
        <f t="shared" si="8"/>
        <v>RA_RASIA02_RF_IntlkComp_1_InDig01Mon</v>
      </c>
      <c r="T87" s="123" t="s">
        <v>665</v>
      </c>
      <c r="U87" s="137" t="s">
        <v>920</v>
      </c>
    </row>
    <row r="88" spans="1:21" s="45" customFormat="1" ht="14.45">
      <c r="A88" s="133">
        <v>87</v>
      </c>
      <c r="B88" s="134" t="s">
        <v>1148</v>
      </c>
      <c r="C88" s="121" t="s">
        <v>175</v>
      </c>
      <c r="D88" s="121" t="s">
        <v>1442</v>
      </c>
      <c r="E88" s="121" t="s">
        <v>177</v>
      </c>
      <c r="F88" s="121" t="s">
        <v>922</v>
      </c>
      <c r="G88" s="121">
        <v>1</v>
      </c>
      <c r="H88" s="121" t="s">
        <v>952</v>
      </c>
      <c r="I88" s="121" t="s">
        <v>29</v>
      </c>
      <c r="J88" s="64" t="str">
        <f t="shared" si="7"/>
        <v>RA-RaSIB02:RF-IntlkComp-1:InDig02-Mon</v>
      </c>
      <c r="K88" s="122" t="s">
        <v>795</v>
      </c>
      <c r="L88" s="122" t="s">
        <v>795</v>
      </c>
      <c r="M88" s="65" t="s">
        <v>1149</v>
      </c>
      <c r="N88" s="123" t="s">
        <v>183</v>
      </c>
      <c r="O88" s="123" t="s">
        <v>33</v>
      </c>
      <c r="P88" s="50"/>
      <c r="Q88" s="50"/>
      <c r="R88" s="136" t="s">
        <v>920</v>
      </c>
      <c r="S88" s="65" t="str">
        <f t="shared" si="8"/>
        <v>RA_RASIA02_RF_IntlkComp_1_InDig02Mon</v>
      </c>
      <c r="T88" s="123" t="s">
        <v>665</v>
      </c>
      <c r="U88" s="137" t="s">
        <v>920</v>
      </c>
    </row>
    <row r="89" spans="1:21" s="45" customFormat="1" ht="14.45">
      <c r="A89" s="133">
        <v>88</v>
      </c>
      <c r="B89" s="134" t="s">
        <v>1150</v>
      </c>
      <c r="C89" s="121" t="s">
        <v>175</v>
      </c>
      <c r="D89" s="121" t="s">
        <v>1442</v>
      </c>
      <c r="E89" s="121" t="s">
        <v>177</v>
      </c>
      <c r="F89" s="121" t="s">
        <v>922</v>
      </c>
      <c r="G89" s="121">
        <v>1</v>
      </c>
      <c r="H89" s="121" t="s">
        <v>955</v>
      </c>
      <c r="I89" s="121" t="s">
        <v>29</v>
      </c>
      <c r="J89" s="64" t="str">
        <f t="shared" si="7"/>
        <v>RA-RaSIB02:RF-IntlkComp-1:InDig03-Mon</v>
      </c>
      <c r="K89" s="122" t="s">
        <v>795</v>
      </c>
      <c r="L89" s="122" t="s">
        <v>795</v>
      </c>
      <c r="M89" s="65" t="s">
        <v>1151</v>
      </c>
      <c r="N89" s="123" t="s">
        <v>183</v>
      </c>
      <c r="O89" s="123" t="s">
        <v>33</v>
      </c>
      <c r="P89" s="50"/>
      <c r="Q89" s="50"/>
      <c r="R89" s="136" t="s">
        <v>920</v>
      </c>
      <c r="S89" s="65" t="str">
        <f t="shared" si="8"/>
        <v>RA_RASIA02_RF_IntlkComp_1_InDig03Mon</v>
      </c>
      <c r="T89" s="123" t="s">
        <v>665</v>
      </c>
      <c r="U89" s="137" t="s">
        <v>920</v>
      </c>
    </row>
    <row r="90" spans="1:21" s="45" customFormat="1" ht="14.45">
      <c r="A90" s="133">
        <v>89</v>
      </c>
      <c r="B90" s="134" t="s">
        <v>1152</v>
      </c>
      <c r="C90" s="121" t="s">
        <v>175</v>
      </c>
      <c r="D90" s="121" t="s">
        <v>1442</v>
      </c>
      <c r="E90" s="121" t="s">
        <v>177</v>
      </c>
      <c r="F90" s="121" t="s">
        <v>922</v>
      </c>
      <c r="G90" s="121">
        <v>1</v>
      </c>
      <c r="H90" s="121" t="s">
        <v>958</v>
      </c>
      <c r="I90" s="121" t="s">
        <v>29</v>
      </c>
      <c r="J90" s="64" t="str">
        <f t="shared" si="7"/>
        <v>RA-RaSIB02:RF-IntlkComp-1:InDig04-Mon</v>
      </c>
      <c r="K90" s="122" t="s">
        <v>795</v>
      </c>
      <c r="L90" s="122" t="s">
        <v>795</v>
      </c>
      <c r="M90" s="65" t="s">
        <v>1153</v>
      </c>
      <c r="N90" s="123" t="s">
        <v>183</v>
      </c>
      <c r="O90" s="123" t="s">
        <v>33</v>
      </c>
      <c r="P90" s="50"/>
      <c r="Q90" s="50"/>
      <c r="R90" s="136" t="s">
        <v>920</v>
      </c>
      <c r="S90" s="65" t="str">
        <f t="shared" si="8"/>
        <v>RA_RASIA02_RF_IntlkComp_1_InDig04Mon</v>
      </c>
      <c r="T90" s="123" t="s">
        <v>665</v>
      </c>
      <c r="U90" s="137" t="s">
        <v>920</v>
      </c>
    </row>
    <row r="91" spans="1:21" s="45" customFormat="1" ht="14.45">
      <c r="A91" s="133">
        <v>90</v>
      </c>
      <c r="B91" s="134" t="s">
        <v>1154</v>
      </c>
      <c r="C91" s="121" t="s">
        <v>175</v>
      </c>
      <c r="D91" s="121" t="s">
        <v>1442</v>
      </c>
      <c r="E91" s="121" t="s">
        <v>177</v>
      </c>
      <c r="F91" s="121" t="s">
        <v>922</v>
      </c>
      <c r="G91" s="121">
        <v>1</v>
      </c>
      <c r="H91" s="121" t="s">
        <v>961</v>
      </c>
      <c r="I91" s="121" t="s">
        <v>29</v>
      </c>
      <c r="J91" s="64" t="str">
        <f t="shared" si="7"/>
        <v>RA-RaSIB02:RF-IntlkComp-1:InDig05-Mon</v>
      </c>
      <c r="K91" s="122" t="s">
        <v>795</v>
      </c>
      <c r="L91" s="122" t="s">
        <v>795</v>
      </c>
      <c r="M91" s="65" t="s">
        <v>1155</v>
      </c>
      <c r="N91" s="123" t="s">
        <v>183</v>
      </c>
      <c r="O91" s="123" t="s">
        <v>33</v>
      </c>
      <c r="P91" s="50"/>
      <c r="Q91" s="50"/>
      <c r="R91" s="136" t="s">
        <v>920</v>
      </c>
      <c r="S91" s="65" t="str">
        <f t="shared" si="8"/>
        <v>RA_RASIA02_RF_IntlkComp_1_InDig05Mon</v>
      </c>
      <c r="T91" s="123" t="s">
        <v>665</v>
      </c>
      <c r="U91" s="137" t="s">
        <v>920</v>
      </c>
    </row>
    <row r="92" spans="1:21" s="45" customFormat="1" ht="14.45">
      <c r="A92" s="133">
        <v>91</v>
      </c>
      <c r="B92" s="134" t="s">
        <v>1156</v>
      </c>
      <c r="C92" s="121" t="s">
        <v>175</v>
      </c>
      <c r="D92" s="121" t="s">
        <v>1442</v>
      </c>
      <c r="E92" s="121" t="s">
        <v>177</v>
      </c>
      <c r="F92" s="121" t="s">
        <v>922</v>
      </c>
      <c r="G92" s="121">
        <v>1</v>
      </c>
      <c r="H92" s="121" t="s">
        <v>964</v>
      </c>
      <c r="I92" s="121" t="s">
        <v>29</v>
      </c>
      <c r="J92" s="64" t="str">
        <f t="shared" si="7"/>
        <v>RA-RaSIB02:RF-IntlkComp-1:InDig06-Mon</v>
      </c>
      <c r="K92" s="122" t="s">
        <v>795</v>
      </c>
      <c r="L92" s="122" t="s">
        <v>795</v>
      </c>
      <c r="M92" s="65" t="s">
        <v>1157</v>
      </c>
      <c r="N92" s="123" t="s">
        <v>183</v>
      </c>
      <c r="O92" s="123" t="s">
        <v>33</v>
      </c>
      <c r="P92" s="50"/>
      <c r="Q92" s="50"/>
      <c r="R92" s="136" t="s">
        <v>920</v>
      </c>
      <c r="S92" s="65" t="str">
        <f t="shared" si="8"/>
        <v>RA_RASIA02_RF_IntlkComp_1_InDig06Mon</v>
      </c>
      <c r="T92" s="123" t="s">
        <v>665</v>
      </c>
      <c r="U92" s="137" t="s">
        <v>920</v>
      </c>
    </row>
    <row r="93" spans="1:21" s="45" customFormat="1" ht="14.45">
      <c r="A93" s="133">
        <v>92</v>
      </c>
      <c r="B93" s="134" t="s">
        <v>1158</v>
      </c>
      <c r="C93" s="121" t="s">
        <v>175</v>
      </c>
      <c r="D93" s="121" t="s">
        <v>1442</v>
      </c>
      <c r="E93" s="121" t="s">
        <v>177</v>
      </c>
      <c r="F93" s="121" t="s">
        <v>922</v>
      </c>
      <c r="G93" s="121">
        <v>1</v>
      </c>
      <c r="H93" s="121" t="s">
        <v>967</v>
      </c>
      <c r="I93" s="121" t="s">
        <v>29</v>
      </c>
      <c r="J93" s="64" t="str">
        <f t="shared" si="7"/>
        <v>RA-RaSIB02:RF-IntlkComp-1:InDig07-Mon</v>
      </c>
      <c r="K93" s="122" t="s">
        <v>795</v>
      </c>
      <c r="L93" s="122" t="s">
        <v>795</v>
      </c>
      <c r="M93" s="65" t="s">
        <v>1159</v>
      </c>
      <c r="N93" s="123" t="s">
        <v>183</v>
      </c>
      <c r="O93" s="123" t="s">
        <v>33</v>
      </c>
      <c r="P93" s="50"/>
      <c r="Q93" s="50"/>
      <c r="R93" s="136" t="s">
        <v>920</v>
      </c>
      <c r="S93" s="65" t="str">
        <f t="shared" si="8"/>
        <v>RA_RASIA02_RF_IntlkComp_1_InDig07Mon</v>
      </c>
      <c r="T93" s="123" t="s">
        <v>665</v>
      </c>
      <c r="U93" s="137" t="s">
        <v>920</v>
      </c>
    </row>
    <row r="94" spans="1:21" s="45" customFormat="1" ht="14.45">
      <c r="A94" s="133">
        <v>93</v>
      </c>
      <c r="B94" s="134" t="s">
        <v>1160</v>
      </c>
      <c r="C94" s="121" t="s">
        <v>175</v>
      </c>
      <c r="D94" s="121" t="s">
        <v>1442</v>
      </c>
      <c r="E94" s="121" t="s">
        <v>177</v>
      </c>
      <c r="F94" s="121" t="s">
        <v>922</v>
      </c>
      <c r="G94" s="121">
        <v>1</v>
      </c>
      <c r="H94" s="121" t="s">
        <v>970</v>
      </c>
      <c r="I94" s="121" t="s">
        <v>29</v>
      </c>
      <c r="J94" s="64" t="str">
        <f t="shared" si="7"/>
        <v>RA-RaSIB02:RF-IntlkComp-1:InDig08-Mon</v>
      </c>
      <c r="K94" s="122" t="s">
        <v>795</v>
      </c>
      <c r="L94" s="122" t="s">
        <v>795</v>
      </c>
      <c r="M94" s="65" t="s">
        <v>1161</v>
      </c>
      <c r="N94" s="123" t="s">
        <v>183</v>
      </c>
      <c r="O94" s="123" t="s">
        <v>33</v>
      </c>
      <c r="P94" s="50"/>
      <c r="Q94" s="50"/>
      <c r="R94" s="136" t="s">
        <v>920</v>
      </c>
      <c r="S94" s="65" t="str">
        <f t="shared" si="8"/>
        <v>RA_RASIA02_RF_IntlkComp_1_InDig08Mon</v>
      </c>
      <c r="T94" s="123" t="s">
        <v>665</v>
      </c>
      <c r="U94" s="137" t="s">
        <v>920</v>
      </c>
    </row>
    <row r="95" spans="1:21" s="45" customFormat="1" ht="14.45">
      <c r="A95" s="133">
        <v>94</v>
      </c>
      <c r="B95" s="134" t="s">
        <v>1162</v>
      </c>
      <c r="C95" s="121" t="s">
        <v>175</v>
      </c>
      <c r="D95" s="121" t="s">
        <v>1442</v>
      </c>
      <c r="E95" s="121" t="s">
        <v>177</v>
      </c>
      <c r="F95" s="121" t="s">
        <v>922</v>
      </c>
      <c r="G95" s="121">
        <v>1</v>
      </c>
      <c r="H95" s="121" t="s">
        <v>973</v>
      </c>
      <c r="I95" s="121" t="s">
        <v>29</v>
      </c>
      <c r="J95" s="64" t="str">
        <f t="shared" si="7"/>
        <v>RA-RaSIB02:RF-IntlkComp-1:InDig09-Mon</v>
      </c>
      <c r="K95" s="122" t="s">
        <v>795</v>
      </c>
      <c r="L95" s="122" t="s">
        <v>795</v>
      </c>
      <c r="M95" s="65" t="s">
        <v>1163</v>
      </c>
      <c r="N95" s="123" t="s">
        <v>183</v>
      </c>
      <c r="O95" s="123" t="s">
        <v>33</v>
      </c>
      <c r="P95" s="50"/>
      <c r="Q95" s="50"/>
      <c r="R95" s="136" t="s">
        <v>920</v>
      </c>
      <c r="S95" s="65" t="str">
        <f t="shared" si="8"/>
        <v>RA_RASIA02_RF_IntlkComp_1_InDig09Mon</v>
      </c>
      <c r="T95" s="123" t="s">
        <v>665</v>
      </c>
      <c r="U95" s="137" t="s">
        <v>920</v>
      </c>
    </row>
    <row r="96" spans="1:21" s="45" customFormat="1" ht="14.45">
      <c r="A96" s="133">
        <v>95</v>
      </c>
      <c r="B96" s="134" t="s">
        <v>1164</v>
      </c>
      <c r="C96" s="121" t="s">
        <v>175</v>
      </c>
      <c r="D96" s="121" t="s">
        <v>1442</v>
      </c>
      <c r="E96" s="121" t="s">
        <v>177</v>
      </c>
      <c r="F96" s="121" t="s">
        <v>922</v>
      </c>
      <c r="G96" s="121">
        <v>1</v>
      </c>
      <c r="H96" s="121" t="s">
        <v>976</v>
      </c>
      <c r="I96" s="121" t="s">
        <v>29</v>
      </c>
      <c r="J96" s="64" t="str">
        <f t="shared" si="7"/>
        <v>RA-RaSIB02:RF-IntlkComp-1:InDig10-Mon</v>
      </c>
      <c r="K96" s="122" t="s">
        <v>795</v>
      </c>
      <c r="L96" s="122" t="s">
        <v>795</v>
      </c>
      <c r="M96" s="65" t="s">
        <v>1165</v>
      </c>
      <c r="N96" s="123" t="s">
        <v>183</v>
      </c>
      <c r="O96" s="123" t="s">
        <v>33</v>
      </c>
      <c r="P96" s="50"/>
      <c r="Q96" s="50"/>
      <c r="R96" s="136" t="s">
        <v>920</v>
      </c>
      <c r="S96" s="65" t="str">
        <f t="shared" si="8"/>
        <v>RA_RASIA02_RF_IntlkComp_1_InDig10Mon</v>
      </c>
      <c r="T96" s="123" t="s">
        <v>665</v>
      </c>
      <c r="U96" s="137" t="s">
        <v>920</v>
      </c>
    </row>
    <row r="97" spans="1:21" s="45" customFormat="1" ht="14.45">
      <c r="A97" s="133">
        <v>96</v>
      </c>
      <c r="B97" s="134" t="s">
        <v>1166</v>
      </c>
      <c r="C97" s="121" t="s">
        <v>175</v>
      </c>
      <c r="D97" s="121" t="s">
        <v>1442</v>
      </c>
      <c r="E97" s="121" t="s">
        <v>177</v>
      </c>
      <c r="F97" s="121" t="s">
        <v>922</v>
      </c>
      <c r="G97" s="121">
        <v>1</v>
      </c>
      <c r="H97" s="121" t="s">
        <v>979</v>
      </c>
      <c r="I97" s="121" t="s">
        <v>29</v>
      </c>
      <c r="J97" s="64" t="str">
        <f t="shared" si="7"/>
        <v>RA-RaSIB02:RF-IntlkComp-1:InDig11-Mon</v>
      </c>
      <c r="K97" s="122" t="s">
        <v>795</v>
      </c>
      <c r="L97" s="122" t="s">
        <v>795</v>
      </c>
      <c r="M97" s="65" t="s">
        <v>1167</v>
      </c>
      <c r="N97" s="123" t="s">
        <v>183</v>
      </c>
      <c r="O97" s="123" t="s">
        <v>33</v>
      </c>
      <c r="P97" s="50"/>
      <c r="Q97" s="50"/>
      <c r="R97" s="136" t="s">
        <v>920</v>
      </c>
      <c r="S97" s="65" t="str">
        <f t="shared" si="8"/>
        <v>RA_RASIA02_RF_IntlkComp_1_InDig11Mon</v>
      </c>
      <c r="T97" s="123" t="s">
        <v>665</v>
      </c>
      <c r="U97" s="137" t="s">
        <v>920</v>
      </c>
    </row>
    <row r="98" spans="1:21" s="45" customFormat="1" ht="14.45">
      <c r="A98" s="133">
        <v>97</v>
      </c>
      <c r="B98" s="134" t="s">
        <v>1168</v>
      </c>
      <c r="C98" s="121" t="s">
        <v>175</v>
      </c>
      <c r="D98" s="121" t="s">
        <v>1442</v>
      </c>
      <c r="E98" s="121" t="s">
        <v>177</v>
      </c>
      <c r="F98" s="121" t="s">
        <v>922</v>
      </c>
      <c r="G98" s="121">
        <v>1</v>
      </c>
      <c r="H98" s="121" t="s">
        <v>982</v>
      </c>
      <c r="I98" s="121" t="s">
        <v>29</v>
      </c>
      <c r="J98" s="64" t="str">
        <f t="shared" si="7"/>
        <v>RA-RaSIB02:RF-IntlkComp-1:InDig12-Mon</v>
      </c>
      <c r="K98" s="122" t="s">
        <v>795</v>
      </c>
      <c r="L98" s="122" t="s">
        <v>795</v>
      </c>
      <c r="M98" s="65" t="s">
        <v>1169</v>
      </c>
      <c r="N98" s="123" t="s">
        <v>183</v>
      </c>
      <c r="O98" s="123" t="s">
        <v>33</v>
      </c>
      <c r="P98" s="50"/>
      <c r="Q98" s="50"/>
      <c r="R98" s="136" t="s">
        <v>920</v>
      </c>
      <c r="S98" s="65" t="str">
        <f t="shared" si="8"/>
        <v>RA_RASIA02_RF_IntlkComp_1_InDig12Mon</v>
      </c>
      <c r="T98" s="123" t="s">
        <v>665</v>
      </c>
      <c r="U98" s="137" t="s">
        <v>920</v>
      </c>
    </row>
    <row r="99" spans="1:21" s="45" customFormat="1" ht="14.45">
      <c r="A99" s="133">
        <v>98</v>
      </c>
      <c r="B99" s="134" t="s">
        <v>1170</v>
      </c>
      <c r="C99" s="121" t="s">
        <v>175</v>
      </c>
      <c r="D99" s="121" t="s">
        <v>1442</v>
      </c>
      <c r="E99" s="121" t="s">
        <v>177</v>
      </c>
      <c r="F99" s="121" t="s">
        <v>922</v>
      </c>
      <c r="G99" s="121">
        <v>1</v>
      </c>
      <c r="H99" s="121" t="s">
        <v>985</v>
      </c>
      <c r="I99" s="121" t="s">
        <v>29</v>
      </c>
      <c r="J99" s="64" t="str">
        <f t="shared" si="7"/>
        <v>RA-RaSIB02:RF-IntlkComp-1:InDig13-Mon</v>
      </c>
      <c r="K99" s="122" t="s">
        <v>795</v>
      </c>
      <c r="L99" s="122" t="s">
        <v>795</v>
      </c>
      <c r="M99" s="65" t="s">
        <v>1171</v>
      </c>
      <c r="N99" s="123" t="s">
        <v>183</v>
      </c>
      <c r="O99" s="123" t="s">
        <v>33</v>
      </c>
      <c r="P99" s="50"/>
      <c r="Q99" s="50"/>
      <c r="R99" s="136" t="s">
        <v>920</v>
      </c>
      <c r="S99" s="65" t="str">
        <f t="shared" si="8"/>
        <v>RA_RASIA02_RF_IntlkComp_1_InDig13Mon</v>
      </c>
      <c r="T99" s="123" t="s">
        <v>665</v>
      </c>
      <c r="U99" s="137" t="s">
        <v>920</v>
      </c>
    </row>
    <row r="100" spans="1:21" s="45" customFormat="1" ht="14.45">
      <c r="A100" s="133">
        <v>99</v>
      </c>
      <c r="B100" s="134" t="s">
        <v>1172</v>
      </c>
      <c r="C100" s="121" t="s">
        <v>175</v>
      </c>
      <c r="D100" s="121" t="s">
        <v>1442</v>
      </c>
      <c r="E100" s="121" t="s">
        <v>177</v>
      </c>
      <c r="F100" s="121" t="s">
        <v>922</v>
      </c>
      <c r="G100" s="121">
        <v>1</v>
      </c>
      <c r="H100" s="121" t="s">
        <v>988</v>
      </c>
      <c r="I100" s="121" t="s">
        <v>29</v>
      </c>
      <c r="J100" s="64" t="str">
        <f t="shared" si="7"/>
        <v>RA-RaSIB02:RF-IntlkComp-1:InDig14-Mon</v>
      </c>
      <c r="K100" s="122" t="s">
        <v>795</v>
      </c>
      <c r="L100" s="122" t="s">
        <v>795</v>
      </c>
      <c r="M100" s="65" t="s">
        <v>1173</v>
      </c>
      <c r="N100" s="123" t="s">
        <v>183</v>
      </c>
      <c r="O100" s="123" t="s">
        <v>33</v>
      </c>
      <c r="P100" s="50"/>
      <c r="Q100" s="50"/>
      <c r="R100" s="136" t="s">
        <v>920</v>
      </c>
      <c r="S100" s="65" t="str">
        <f t="shared" si="8"/>
        <v>RA_RASIA02_RF_IntlkComp_1_InDig14Mon</v>
      </c>
      <c r="T100" s="123" t="s">
        <v>665</v>
      </c>
      <c r="U100" s="137" t="s">
        <v>920</v>
      </c>
    </row>
    <row r="101" spans="1:21" s="45" customFormat="1" ht="14.45">
      <c r="A101" s="133">
        <v>100</v>
      </c>
      <c r="B101" s="134" t="s">
        <v>1174</v>
      </c>
      <c r="C101" s="121" t="s">
        <v>175</v>
      </c>
      <c r="D101" s="121" t="s">
        <v>1442</v>
      </c>
      <c r="E101" s="121" t="s">
        <v>177</v>
      </c>
      <c r="F101" s="121" t="s">
        <v>922</v>
      </c>
      <c r="G101" s="121">
        <v>1</v>
      </c>
      <c r="H101" s="121" t="s">
        <v>991</v>
      </c>
      <c r="I101" s="121" t="s">
        <v>29</v>
      </c>
      <c r="J101" s="64" t="str">
        <f t="shared" si="7"/>
        <v>RA-RaSIB02:RF-IntlkComp-1:InDig15-Mon</v>
      </c>
      <c r="K101" s="122" t="s">
        <v>795</v>
      </c>
      <c r="L101" s="122" t="s">
        <v>795</v>
      </c>
      <c r="M101" s="65" t="s">
        <v>1175</v>
      </c>
      <c r="N101" s="123" t="s">
        <v>183</v>
      </c>
      <c r="O101" s="123" t="s">
        <v>33</v>
      </c>
      <c r="P101" s="50"/>
      <c r="Q101" s="50"/>
      <c r="R101" s="136" t="s">
        <v>920</v>
      </c>
      <c r="S101" s="65" t="str">
        <f t="shared" si="8"/>
        <v>RA_RASIA02_RF_IntlkComp_1_InDig15Mon</v>
      </c>
      <c r="T101" s="123" t="s">
        <v>665</v>
      </c>
      <c r="U101" s="137" t="s">
        <v>920</v>
      </c>
    </row>
    <row r="102" spans="1:21" s="45" customFormat="1" ht="14.45">
      <c r="A102" s="133">
        <v>101</v>
      </c>
      <c r="B102" s="134" t="s">
        <v>1176</v>
      </c>
      <c r="C102" s="121" t="s">
        <v>175</v>
      </c>
      <c r="D102" s="121" t="s">
        <v>1442</v>
      </c>
      <c r="E102" s="121" t="s">
        <v>177</v>
      </c>
      <c r="F102" s="121" t="s">
        <v>922</v>
      </c>
      <c r="G102" s="121">
        <v>1</v>
      </c>
      <c r="H102" s="121" t="s">
        <v>994</v>
      </c>
      <c r="I102" s="121" t="s">
        <v>29</v>
      </c>
      <c r="J102" s="64" t="str">
        <f t="shared" si="7"/>
        <v>RA-RaSIB02:RF-IntlkComp-1:InDig16-Mon</v>
      </c>
      <c r="K102" s="122" t="s">
        <v>795</v>
      </c>
      <c r="L102" s="122" t="s">
        <v>795</v>
      </c>
      <c r="M102" s="65" t="s">
        <v>1177</v>
      </c>
      <c r="N102" s="123" t="s">
        <v>183</v>
      </c>
      <c r="O102" s="123" t="s">
        <v>33</v>
      </c>
      <c r="P102" s="50"/>
      <c r="Q102" s="50"/>
      <c r="R102" s="136" t="s">
        <v>920</v>
      </c>
      <c r="S102" s="65" t="str">
        <f t="shared" si="8"/>
        <v>RA_RASIA02_RF_IntlkComp_1_InDig16Mon</v>
      </c>
      <c r="T102" s="123" t="s">
        <v>665</v>
      </c>
      <c r="U102" s="137" t="s">
        <v>920</v>
      </c>
    </row>
    <row r="103" spans="1:21" s="45" customFormat="1" ht="14.45">
      <c r="A103" s="133">
        <v>102</v>
      </c>
      <c r="B103" s="134" t="s">
        <v>1178</v>
      </c>
      <c r="C103" s="121" t="s">
        <v>175</v>
      </c>
      <c r="D103" s="121" t="s">
        <v>1442</v>
      </c>
      <c r="E103" s="121" t="s">
        <v>177</v>
      </c>
      <c r="F103" s="121" t="s">
        <v>922</v>
      </c>
      <c r="G103" s="121">
        <v>1</v>
      </c>
      <c r="H103" s="121" t="s">
        <v>997</v>
      </c>
      <c r="I103" s="121" t="s">
        <v>29</v>
      </c>
      <c r="J103" s="64" t="str">
        <f t="shared" si="7"/>
        <v>RA-RaSIB02:RF-IntlkComp-1:InDig17-Mon</v>
      </c>
      <c r="K103" s="122" t="s">
        <v>795</v>
      </c>
      <c r="L103" s="122" t="s">
        <v>795</v>
      </c>
      <c r="M103" s="65" t="s">
        <v>1179</v>
      </c>
      <c r="N103" s="123" t="s">
        <v>183</v>
      </c>
      <c r="O103" s="123" t="s">
        <v>33</v>
      </c>
      <c r="P103" s="50"/>
      <c r="Q103" s="50"/>
      <c r="R103" s="136" t="s">
        <v>920</v>
      </c>
      <c r="S103" s="65" t="str">
        <f t="shared" si="8"/>
        <v>RA_RASIA02_RF_IntlkComp_1_InDig17Mon</v>
      </c>
      <c r="T103" s="123" t="s">
        <v>665</v>
      </c>
      <c r="U103" s="137" t="s">
        <v>920</v>
      </c>
    </row>
    <row r="104" spans="1:21" s="45" customFormat="1" ht="14.45">
      <c r="A104" s="133">
        <v>103</v>
      </c>
      <c r="B104" s="134" t="s">
        <v>1180</v>
      </c>
      <c r="C104" s="121" t="s">
        <v>175</v>
      </c>
      <c r="D104" s="121" t="s">
        <v>1442</v>
      </c>
      <c r="E104" s="121" t="s">
        <v>177</v>
      </c>
      <c r="F104" s="121" t="s">
        <v>922</v>
      </c>
      <c r="G104" s="121">
        <v>1</v>
      </c>
      <c r="H104" s="121" t="s">
        <v>1000</v>
      </c>
      <c r="I104" s="121" t="s">
        <v>29</v>
      </c>
      <c r="J104" s="64" t="str">
        <f t="shared" si="7"/>
        <v>RA-RaSIB02:RF-IntlkComp-1:InDig18-Mon</v>
      </c>
      <c r="K104" s="122" t="s">
        <v>795</v>
      </c>
      <c r="L104" s="122" t="s">
        <v>795</v>
      </c>
      <c r="M104" s="65" t="s">
        <v>1181</v>
      </c>
      <c r="N104" s="123" t="s">
        <v>183</v>
      </c>
      <c r="O104" s="123" t="s">
        <v>33</v>
      </c>
      <c r="P104" s="50"/>
      <c r="Q104" s="50"/>
      <c r="R104" s="136" t="s">
        <v>920</v>
      </c>
      <c r="S104" s="65" t="str">
        <f t="shared" si="8"/>
        <v>RA_RASIA02_RF_IntlkComp_1_InDig18Mon</v>
      </c>
      <c r="T104" s="123" t="s">
        <v>665</v>
      </c>
      <c r="U104" s="137" t="s">
        <v>920</v>
      </c>
    </row>
    <row r="105" spans="1:21" s="45" customFormat="1" ht="14.45">
      <c r="A105" s="133">
        <v>104</v>
      </c>
      <c r="B105" s="134" t="s">
        <v>1182</v>
      </c>
      <c r="C105" s="121" t="s">
        <v>175</v>
      </c>
      <c r="D105" s="121" t="s">
        <v>1442</v>
      </c>
      <c r="E105" s="121" t="s">
        <v>177</v>
      </c>
      <c r="F105" s="121" t="s">
        <v>922</v>
      </c>
      <c r="G105" s="121">
        <v>1</v>
      </c>
      <c r="H105" s="121" t="s">
        <v>1003</v>
      </c>
      <c r="I105" s="121" t="s">
        <v>29</v>
      </c>
      <c r="J105" s="64" t="str">
        <f t="shared" si="7"/>
        <v>RA-RaSIB02:RF-IntlkComp-1:InDig19-Mon</v>
      </c>
      <c r="K105" s="122" t="s">
        <v>795</v>
      </c>
      <c r="L105" s="122" t="s">
        <v>795</v>
      </c>
      <c r="M105" s="65" t="s">
        <v>1183</v>
      </c>
      <c r="N105" s="123" t="s">
        <v>183</v>
      </c>
      <c r="O105" s="123" t="s">
        <v>33</v>
      </c>
      <c r="P105" s="50"/>
      <c r="Q105" s="50"/>
      <c r="R105" s="136" t="s">
        <v>920</v>
      </c>
      <c r="S105" s="65" t="str">
        <f t="shared" si="8"/>
        <v>RA_RASIA02_RF_IntlkComp_1_InDig19Mon</v>
      </c>
      <c r="T105" s="123" t="s">
        <v>665</v>
      </c>
      <c r="U105" s="137" t="s">
        <v>920</v>
      </c>
    </row>
    <row r="106" spans="1:21" s="45" customFormat="1" ht="14.45">
      <c r="A106" s="133">
        <v>105</v>
      </c>
      <c r="B106" s="134" t="s">
        <v>1184</v>
      </c>
      <c r="C106" s="121" t="s">
        <v>175</v>
      </c>
      <c r="D106" s="121" t="s">
        <v>1442</v>
      </c>
      <c r="E106" s="121" t="s">
        <v>177</v>
      </c>
      <c r="F106" s="121" t="s">
        <v>922</v>
      </c>
      <c r="G106" s="121">
        <v>1</v>
      </c>
      <c r="H106" s="121" t="s">
        <v>1006</v>
      </c>
      <c r="I106" s="121" t="s">
        <v>29</v>
      </c>
      <c r="J106" s="64" t="str">
        <f t="shared" si="7"/>
        <v>RA-RaSIB02:RF-IntlkComp-1:InDig20-Mon</v>
      </c>
      <c r="K106" s="122" t="s">
        <v>795</v>
      </c>
      <c r="L106" s="122" t="s">
        <v>795</v>
      </c>
      <c r="M106" s="65" t="s">
        <v>1185</v>
      </c>
      <c r="N106" s="123" t="s">
        <v>183</v>
      </c>
      <c r="O106" s="123" t="s">
        <v>33</v>
      </c>
      <c r="P106" s="50"/>
      <c r="Q106" s="50"/>
      <c r="R106" s="136" t="s">
        <v>920</v>
      </c>
      <c r="S106" s="65" t="str">
        <f t="shared" si="8"/>
        <v>RA_RASIA02_RF_IntlkComp_1_InDig20Mon</v>
      </c>
      <c r="T106" s="123" t="s">
        <v>665</v>
      </c>
      <c r="U106" s="137" t="s">
        <v>920</v>
      </c>
    </row>
    <row r="107" spans="1:21" s="45" customFormat="1" ht="14.45">
      <c r="A107" s="133">
        <v>106</v>
      </c>
      <c r="B107" s="134" t="s">
        <v>1186</v>
      </c>
      <c r="C107" s="121" t="s">
        <v>175</v>
      </c>
      <c r="D107" s="121" t="s">
        <v>1442</v>
      </c>
      <c r="E107" s="121" t="s">
        <v>177</v>
      </c>
      <c r="F107" s="121" t="s">
        <v>922</v>
      </c>
      <c r="G107" s="121">
        <v>1</v>
      </c>
      <c r="H107" s="121" t="s">
        <v>1009</v>
      </c>
      <c r="I107" s="121" t="s">
        <v>29</v>
      </c>
      <c r="J107" s="64" t="str">
        <f t="shared" si="7"/>
        <v>RA-RaSIB02:RF-IntlkComp-1:InDig21-Mon</v>
      </c>
      <c r="K107" s="122" t="s">
        <v>795</v>
      </c>
      <c r="L107" s="122" t="s">
        <v>795</v>
      </c>
      <c r="M107" s="65" t="s">
        <v>1187</v>
      </c>
      <c r="N107" s="123" t="s">
        <v>183</v>
      </c>
      <c r="O107" s="123" t="s">
        <v>33</v>
      </c>
      <c r="P107" s="50"/>
      <c r="Q107" s="50"/>
      <c r="R107" s="136" t="s">
        <v>920</v>
      </c>
      <c r="S107" s="65" t="str">
        <f t="shared" si="8"/>
        <v>RA_RASIA02_RF_IntlkComp_1_InDig21Mon</v>
      </c>
      <c r="T107" s="123" t="s">
        <v>665</v>
      </c>
      <c r="U107" s="137" t="s">
        <v>920</v>
      </c>
    </row>
    <row r="108" spans="1:21" s="45" customFormat="1" ht="14.45">
      <c r="A108" s="133">
        <v>107</v>
      </c>
      <c r="B108" s="134" t="s">
        <v>1188</v>
      </c>
      <c r="C108" s="121" t="s">
        <v>175</v>
      </c>
      <c r="D108" s="121" t="s">
        <v>1442</v>
      </c>
      <c r="E108" s="121" t="s">
        <v>177</v>
      </c>
      <c r="F108" s="121" t="s">
        <v>922</v>
      </c>
      <c r="G108" s="121">
        <v>1</v>
      </c>
      <c r="H108" s="121" t="s">
        <v>1012</v>
      </c>
      <c r="I108" s="121" t="s">
        <v>29</v>
      </c>
      <c r="J108" s="64" t="str">
        <f t="shared" si="7"/>
        <v>RA-RaSIB02:RF-IntlkComp-1:InDig22-Mon</v>
      </c>
      <c r="K108" s="122" t="s">
        <v>795</v>
      </c>
      <c r="L108" s="122" t="s">
        <v>795</v>
      </c>
      <c r="M108" s="65" t="s">
        <v>1189</v>
      </c>
      <c r="N108" s="123" t="s">
        <v>183</v>
      </c>
      <c r="O108" s="123" t="s">
        <v>33</v>
      </c>
      <c r="P108" s="50"/>
      <c r="Q108" s="50"/>
      <c r="R108" s="136" t="s">
        <v>920</v>
      </c>
      <c r="S108" s="65" t="str">
        <f t="shared" si="8"/>
        <v>RA_RASIA02_RF_IntlkComp_1_InDig22Mon</v>
      </c>
      <c r="T108" s="123" t="s">
        <v>665</v>
      </c>
      <c r="U108" s="137" t="s">
        <v>920</v>
      </c>
    </row>
    <row r="109" spans="1:21" s="45" customFormat="1" ht="14.45">
      <c r="A109" s="133">
        <v>108</v>
      </c>
      <c r="B109" s="134" t="s">
        <v>1190</v>
      </c>
      <c r="C109" s="121" t="s">
        <v>175</v>
      </c>
      <c r="D109" s="121" t="s">
        <v>1442</v>
      </c>
      <c r="E109" s="121" t="s">
        <v>177</v>
      </c>
      <c r="F109" s="121" t="s">
        <v>922</v>
      </c>
      <c r="G109" s="121">
        <v>1</v>
      </c>
      <c r="H109" s="121" t="s">
        <v>1015</v>
      </c>
      <c r="I109" s="121" t="s">
        <v>29</v>
      </c>
      <c r="J109" s="64" t="str">
        <f t="shared" si="7"/>
        <v>RA-RaSIB02:RF-IntlkComp-1:InDig23-Mon</v>
      </c>
      <c r="K109" s="122" t="s">
        <v>795</v>
      </c>
      <c r="L109" s="122" t="s">
        <v>795</v>
      </c>
      <c r="M109" s="65" t="s">
        <v>1191</v>
      </c>
      <c r="N109" s="123" t="s">
        <v>183</v>
      </c>
      <c r="O109" s="123" t="s">
        <v>33</v>
      </c>
      <c r="P109" s="50"/>
      <c r="Q109" s="50"/>
      <c r="R109" s="136" t="s">
        <v>920</v>
      </c>
      <c r="S109" s="65" t="str">
        <f t="shared" si="8"/>
        <v>RA_RASIA02_RF_IntlkComp_1_InDig23Mon</v>
      </c>
      <c r="T109" s="123" t="s">
        <v>665</v>
      </c>
      <c r="U109" s="137" t="s">
        <v>920</v>
      </c>
    </row>
    <row r="110" spans="1:21" s="45" customFormat="1" ht="14.45">
      <c r="A110" s="133">
        <v>109</v>
      </c>
      <c r="B110" s="134" t="s">
        <v>1192</v>
      </c>
      <c r="C110" s="121" t="s">
        <v>175</v>
      </c>
      <c r="D110" s="121" t="s">
        <v>1442</v>
      </c>
      <c r="E110" s="121" t="s">
        <v>177</v>
      </c>
      <c r="F110" s="121" t="s">
        <v>922</v>
      </c>
      <c r="G110" s="121">
        <v>1</v>
      </c>
      <c r="H110" s="121" t="s">
        <v>1018</v>
      </c>
      <c r="I110" s="121" t="s">
        <v>29</v>
      </c>
      <c r="J110" s="64" t="str">
        <f t="shared" si="7"/>
        <v>RA-RaSIB02:RF-IntlkComp-1:InDig24-Mon</v>
      </c>
      <c r="K110" s="122" t="s">
        <v>795</v>
      </c>
      <c r="L110" s="122" t="s">
        <v>795</v>
      </c>
      <c r="M110" s="65" t="s">
        <v>1193</v>
      </c>
      <c r="N110" s="123" t="s">
        <v>183</v>
      </c>
      <c r="O110" s="123" t="s">
        <v>33</v>
      </c>
      <c r="P110" s="50"/>
      <c r="Q110" s="50"/>
      <c r="R110" s="136" t="s">
        <v>920</v>
      </c>
      <c r="S110" s="65" t="str">
        <f t="shared" si="8"/>
        <v>RA_RASIA02_RF_IntlkComp_1_InDig24Mon</v>
      </c>
      <c r="T110" s="123" t="s">
        <v>665</v>
      </c>
      <c r="U110" s="137" t="s">
        <v>920</v>
      </c>
    </row>
    <row r="111" spans="1:21" s="45" customFormat="1" ht="14.45">
      <c r="A111" s="133">
        <v>110</v>
      </c>
      <c r="B111" s="134" t="s">
        <v>1194</v>
      </c>
      <c r="C111" s="121" t="s">
        <v>175</v>
      </c>
      <c r="D111" s="121" t="s">
        <v>1442</v>
      </c>
      <c r="E111" s="121" t="s">
        <v>177</v>
      </c>
      <c r="F111" s="121" t="s">
        <v>922</v>
      </c>
      <c r="G111" s="121">
        <v>1</v>
      </c>
      <c r="H111" s="121" t="s">
        <v>1021</v>
      </c>
      <c r="I111" s="121" t="s">
        <v>29</v>
      </c>
      <c r="J111" s="64" t="str">
        <f t="shared" si="7"/>
        <v>RA-RaSIB02:RF-IntlkComp-1:InDig25-Mon</v>
      </c>
      <c r="K111" s="122" t="s">
        <v>795</v>
      </c>
      <c r="L111" s="122" t="s">
        <v>795</v>
      </c>
      <c r="M111" s="65" t="s">
        <v>1195</v>
      </c>
      <c r="N111" s="123" t="s">
        <v>183</v>
      </c>
      <c r="O111" s="123" t="s">
        <v>33</v>
      </c>
      <c r="P111" s="50"/>
      <c r="Q111" s="50"/>
      <c r="R111" s="136" t="s">
        <v>920</v>
      </c>
      <c r="S111" s="65" t="str">
        <f t="shared" si="8"/>
        <v>RA_RASIA02_RF_IntlkComp_1_InDig25Mon</v>
      </c>
      <c r="T111" s="123" t="s">
        <v>665</v>
      </c>
      <c r="U111" s="137" t="s">
        <v>920</v>
      </c>
    </row>
    <row r="112" spans="1:21" s="45" customFormat="1" ht="14.45">
      <c r="A112" s="133">
        <v>111</v>
      </c>
      <c r="B112" s="134" t="s">
        <v>1196</v>
      </c>
      <c r="C112" s="121" t="s">
        <v>175</v>
      </c>
      <c r="D112" s="121" t="s">
        <v>1442</v>
      </c>
      <c r="E112" s="121" t="s">
        <v>177</v>
      </c>
      <c r="F112" s="121" t="s">
        <v>922</v>
      </c>
      <c r="G112" s="121">
        <v>1</v>
      </c>
      <c r="H112" s="121" t="s">
        <v>1024</v>
      </c>
      <c r="I112" s="121" t="s">
        <v>29</v>
      </c>
      <c r="J112" s="64" t="str">
        <f t="shared" si="7"/>
        <v>RA-RaSIB02:RF-IntlkComp-1:InDig26-Mon</v>
      </c>
      <c r="K112" s="122" t="s">
        <v>795</v>
      </c>
      <c r="L112" s="122" t="s">
        <v>795</v>
      </c>
      <c r="M112" s="65" t="s">
        <v>1197</v>
      </c>
      <c r="N112" s="123" t="s">
        <v>183</v>
      </c>
      <c r="O112" s="123" t="s">
        <v>33</v>
      </c>
      <c r="P112" s="50"/>
      <c r="Q112" s="50"/>
      <c r="R112" s="136" t="s">
        <v>920</v>
      </c>
      <c r="S112" s="65" t="str">
        <f t="shared" si="8"/>
        <v>RA_RASIA02_RF_IntlkComp_1_InDig26Mon</v>
      </c>
      <c r="T112" s="123" t="s">
        <v>665</v>
      </c>
      <c r="U112" s="137" t="s">
        <v>920</v>
      </c>
    </row>
    <row r="113" spans="1:21" s="45" customFormat="1" ht="14.45">
      <c r="A113" s="133">
        <v>112</v>
      </c>
      <c r="B113" s="134" t="s">
        <v>1198</v>
      </c>
      <c r="C113" s="121" t="s">
        <v>175</v>
      </c>
      <c r="D113" s="121" t="s">
        <v>1442</v>
      </c>
      <c r="E113" s="121" t="s">
        <v>177</v>
      </c>
      <c r="F113" s="121" t="s">
        <v>922</v>
      </c>
      <c r="G113" s="121">
        <v>1</v>
      </c>
      <c r="H113" s="121" t="s">
        <v>1027</v>
      </c>
      <c r="I113" s="121" t="s">
        <v>29</v>
      </c>
      <c r="J113" s="64" t="str">
        <f t="shared" si="7"/>
        <v>RA-RaSIB02:RF-IntlkComp-1:InDig27-Mon</v>
      </c>
      <c r="K113" s="122" t="s">
        <v>795</v>
      </c>
      <c r="L113" s="122" t="s">
        <v>795</v>
      </c>
      <c r="M113" s="65" t="s">
        <v>1199</v>
      </c>
      <c r="N113" s="123" t="s">
        <v>183</v>
      </c>
      <c r="O113" s="123" t="s">
        <v>33</v>
      </c>
      <c r="P113" s="50"/>
      <c r="Q113" s="50"/>
      <c r="R113" s="136" t="s">
        <v>920</v>
      </c>
      <c r="S113" s="65" t="str">
        <f t="shared" si="8"/>
        <v>RA_RASIA02_RF_IntlkComp_1_InDig27Mon</v>
      </c>
      <c r="T113" s="123" t="s">
        <v>665</v>
      </c>
      <c r="U113" s="137" t="s">
        <v>920</v>
      </c>
    </row>
    <row r="114" spans="1:21" s="45" customFormat="1" ht="14.45">
      <c r="A114" s="133">
        <v>113</v>
      </c>
      <c r="B114" s="134" t="s">
        <v>1200</v>
      </c>
      <c r="C114" s="121" t="s">
        <v>175</v>
      </c>
      <c r="D114" s="121" t="s">
        <v>1442</v>
      </c>
      <c r="E114" s="121" t="s">
        <v>177</v>
      </c>
      <c r="F114" s="121" t="s">
        <v>922</v>
      </c>
      <c r="G114" s="121">
        <v>1</v>
      </c>
      <c r="H114" s="121" t="s">
        <v>1030</v>
      </c>
      <c r="I114" s="121" t="s">
        <v>29</v>
      </c>
      <c r="J114" s="64" t="str">
        <f t="shared" si="7"/>
        <v>RA-RaSIB02:RF-IntlkComp-1:InDig28-Mon</v>
      </c>
      <c r="K114" s="122" t="s">
        <v>795</v>
      </c>
      <c r="L114" s="122" t="s">
        <v>795</v>
      </c>
      <c r="M114" s="65" t="s">
        <v>1201</v>
      </c>
      <c r="N114" s="123" t="s">
        <v>183</v>
      </c>
      <c r="O114" s="123" t="s">
        <v>33</v>
      </c>
      <c r="P114" s="50"/>
      <c r="Q114" s="50"/>
      <c r="R114" s="136" t="s">
        <v>920</v>
      </c>
      <c r="S114" s="65" t="str">
        <f t="shared" si="8"/>
        <v>RA_RASIA02_RF_IntlkComp_1_InDig28Mon</v>
      </c>
      <c r="T114" s="123" t="s">
        <v>665</v>
      </c>
      <c r="U114" s="137" t="s">
        <v>920</v>
      </c>
    </row>
    <row r="115" spans="1:21" s="45" customFormat="1" ht="14.45">
      <c r="A115" s="133">
        <v>114</v>
      </c>
      <c r="B115" s="134" t="s">
        <v>1202</v>
      </c>
      <c r="C115" s="121" t="s">
        <v>175</v>
      </c>
      <c r="D115" s="121" t="s">
        <v>1442</v>
      </c>
      <c r="E115" s="121" t="s">
        <v>177</v>
      </c>
      <c r="F115" s="121" t="s">
        <v>922</v>
      </c>
      <c r="G115" s="121">
        <v>1</v>
      </c>
      <c r="H115" s="121" t="s">
        <v>1033</v>
      </c>
      <c r="I115" s="121" t="s">
        <v>29</v>
      </c>
      <c r="J115" s="64" t="str">
        <f t="shared" si="7"/>
        <v>RA-RaSIB02:RF-IntlkComp-1:InDig29-Mon</v>
      </c>
      <c r="K115" s="122" t="s">
        <v>795</v>
      </c>
      <c r="L115" s="122" t="s">
        <v>795</v>
      </c>
      <c r="M115" s="65" t="s">
        <v>1203</v>
      </c>
      <c r="N115" s="123" t="s">
        <v>183</v>
      </c>
      <c r="O115" s="123" t="s">
        <v>33</v>
      </c>
      <c r="P115" s="50"/>
      <c r="Q115" s="50"/>
      <c r="R115" s="136" t="s">
        <v>920</v>
      </c>
      <c r="S115" s="65" t="str">
        <f t="shared" si="8"/>
        <v>RA_RASIA02_RF_IntlkComp_1_InDig29Mon</v>
      </c>
      <c r="T115" s="123" t="s">
        <v>665</v>
      </c>
      <c r="U115" s="137" t="s">
        <v>920</v>
      </c>
    </row>
    <row r="116" spans="1:21" s="45" customFormat="1" ht="14.45">
      <c r="A116" s="133">
        <v>115</v>
      </c>
      <c r="B116" s="134" t="s">
        <v>1204</v>
      </c>
      <c r="C116" s="121" t="s">
        <v>175</v>
      </c>
      <c r="D116" s="121" t="s">
        <v>1442</v>
      </c>
      <c r="E116" s="121" t="s">
        <v>177</v>
      </c>
      <c r="F116" s="121" t="s">
        <v>922</v>
      </c>
      <c r="G116" s="121">
        <v>1</v>
      </c>
      <c r="H116" s="121" t="s">
        <v>1036</v>
      </c>
      <c r="I116" s="121" t="s">
        <v>29</v>
      </c>
      <c r="J116" s="64" t="str">
        <f t="shared" si="7"/>
        <v>RA-RaSIB02:RF-IntlkComp-1:InDig30-Mon</v>
      </c>
      <c r="K116" s="122" t="s">
        <v>795</v>
      </c>
      <c r="L116" s="122" t="s">
        <v>795</v>
      </c>
      <c r="M116" s="65" t="s">
        <v>1205</v>
      </c>
      <c r="N116" s="123" t="s">
        <v>183</v>
      </c>
      <c r="O116" s="123" t="s">
        <v>33</v>
      </c>
      <c r="P116" s="50"/>
      <c r="Q116" s="50"/>
      <c r="R116" s="136" t="s">
        <v>920</v>
      </c>
      <c r="S116" s="65" t="str">
        <f t="shared" si="8"/>
        <v>RA_RASIA02_RF_IntlkComp_1_InDig30Mon</v>
      </c>
      <c r="T116" s="123" t="s">
        <v>665</v>
      </c>
      <c r="U116" s="137" t="s">
        <v>920</v>
      </c>
    </row>
    <row r="117" spans="1:21" s="45" customFormat="1" ht="14.45">
      <c r="A117" s="133">
        <v>116</v>
      </c>
      <c r="B117" s="134" t="s">
        <v>1206</v>
      </c>
      <c r="C117" s="121" t="s">
        <v>175</v>
      </c>
      <c r="D117" s="121" t="s">
        <v>1442</v>
      </c>
      <c r="E117" s="121" t="s">
        <v>177</v>
      </c>
      <c r="F117" s="121" t="s">
        <v>922</v>
      </c>
      <c r="G117" s="121">
        <v>1</v>
      </c>
      <c r="H117" s="121" t="s">
        <v>1039</v>
      </c>
      <c r="I117" s="121" t="s">
        <v>29</v>
      </c>
      <c r="J117" s="64" t="str">
        <f t="shared" si="7"/>
        <v>RA-RaSIB02:RF-IntlkComp-1:InDig31-Mon</v>
      </c>
      <c r="K117" s="122" t="s">
        <v>795</v>
      </c>
      <c r="L117" s="122" t="s">
        <v>795</v>
      </c>
      <c r="M117" s="65" t="s">
        <v>1207</v>
      </c>
      <c r="N117" s="123" t="s">
        <v>183</v>
      </c>
      <c r="O117" s="123" t="s">
        <v>33</v>
      </c>
      <c r="P117" s="50"/>
      <c r="Q117" s="50"/>
      <c r="R117" s="136" t="s">
        <v>920</v>
      </c>
      <c r="S117" s="65" t="str">
        <f t="shared" si="8"/>
        <v>RA_RASIA02_RF_IntlkComp_1_InDig31Mon</v>
      </c>
      <c r="T117" s="123" t="s">
        <v>665</v>
      </c>
      <c r="U117" s="137" t="s">
        <v>920</v>
      </c>
    </row>
    <row r="118" spans="1:21" s="5" customFormat="1" ht="14.45">
      <c r="A118" s="133">
        <v>117</v>
      </c>
      <c r="B118" s="134" t="s">
        <v>1208</v>
      </c>
      <c r="C118" s="121" t="s">
        <v>175</v>
      </c>
      <c r="D118" s="121" t="s">
        <v>1442</v>
      </c>
      <c r="E118" s="121" t="s">
        <v>177</v>
      </c>
      <c r="F118" s="121" t="s">
        <v>922</v>
      </c>
      <c r="G118" s="121">
        <v>1</v>
      </c>
      <c r="H118" s="121" t="s">
        <v>1042</v>
      </c>
      <c r="I118" s="121" t="s">
        <v>29</v>
      </c>
      <c r="J118" s="64" t="str">
        <f t="shared" si="7"/>
        <v>RA-RaSIB02:RF-IntlkComp-1:InAng00-Mon</v>
      </c>
      <c r="K118" s="122" t="s">
        <v>795</v>
      </c>
      <c r="L118" s="122" t="s">
        <v>795</v>
      </c>
      <c r="M118" s="65" t="s">
        <v>1209</v>
      </c>
      <c r="N118" s="123" t="s">
        <v>183</v>
      </c>
      <c r="O118" s="123" t="s">
        <v>33</v>
      </c>
      <c r="P118" s="50"/>
      <c r="Q118" s="50"/>
      <c r="R118" s="136" t="s">
        <v>920</v>
      </c>
      <c r="S118" s="65" t="str">
        <f t="shared" si="8"/>
        <v>RA_RASIA02_RF_IntlkComp_1_InAng00Mon</v>
      </c>
      <c r="T118" s="123" t="s">
        <v>665</v>
      </c>
      <c r="U118" s="137" t="s">
        <v>920</v>
      </c>
    </row>
    <row r="119" spans="1:21" s="52" customFormat="1" ht="14.45">
      <c r="A119" s="138">
        <v>118</v>
      </c>
      <c r="B119" s="139" t="s">
        <v>1210</v>
      </c>
      <c r="C119" s="113" t="s">
        <v>175</v>
      </c>
      <c r="D119" s="113" t="s">
        <v>1442</v>
      </c>
      <c r="E119" s="113" t="s">
        <v>177</v>
      </c>
      <c r="F119" s="113" t="s">
        <v>922</v>
      </c>
      <c r="G119" s="113">
        <v>1</v>
      </c>
      <c r="H119" s="113" t="s">
        <v>1045</v>
      </c>
      <c r="I119" s="113" t="s">
        <v>29</v>
      </c>
      <c r="J119" s="107" t="str">
        <f t="shared" si="7"/>
        <v>RA-RaSIB02:RF-IntlkComp-1:InAng01-Mon</v>
      </c>
      <c r="K119" s="104" t="s">
        <v>795</v>
      </c>
      <c r="L119" s="104" t="s">
        <v>795</v>
      </c>
      <c r="M119" s="108" t="s">
        <v>1211</v>
      </c>
      <c r="N119" s="115" t="s">
        <v>183</v>
      </c>
      <c r="O119" s="115" t="s">
        <v>33</v>
      </c>
      <c r="P119" s="50"/>
      <c r="Q119" s="50"/>
      <c r="R119" s="141" t="s">
        <v>920</v>
      </c>
      <c r="S119" s="108" t="str">
        <f t="shared" si="8"/>
        <v>RA_RASIA02_RF_IntlkComp_1_InAng01Mon</v>
      </c>
      <c r="T119" s="115" t="s">
        <v>665</v>
      </c>
      <c r="U119" s="142" t="s">
        <v>920</v>
      </c>
    </row>
    <row r="120" spans="1:21" s="5" customFormat="1" ht="14.45">
      <c r="A120" s="133">
        <v>119</v>
      </c>
      <c r="B120" s="134" t="s">
        <v>1212</v>
      </c>
      <c r="C120" s="121" t="s">
        <v>175</v>
      </c>
      <c r="D120" s="121" t="s">
        <v>1442</v>
      </c>
      <c r="E120" s="121" t="s">
        <v>177</v>
      </c>
      <c r="F120" s="121" t="s">
        <v>922</v>
      </c>
      <c r="G120" s="121">
        <v>1</v>
      </c>
      <c r="H120" s="121" t="s">
        <v>1048</v>
      </c>
      <c r="I120" s="121" t="s">
        <v>29</v>
      </c>
      <c r="J120" s="64" t="str">
        <f t="shared" si="7"/>
        <v>RA-RaSIB02:RF-IntlkComp-1:InAng02-Mon</v>
      </c>
      <c r="K120" s="122" t="s">
        <v>795</v>
      </c>
      <c r="L120" s="122" t="s">
        <v>795</v>
      </c>
      <c r="M120" s="65" t="s">
        <v>1213</v>
      </c>
      <c r="N120" s="123" t="s">
        <v>183</v>
      </c>
      <c r="O120" s="123" t="s">
        <v>33</v>
      </c>
      <c r="P120" s="50"/>
      <c r="Q120" s="50"/>
      <c r="R120" s="136" t="s">
        <v>920</v>
      </c>
      <c r="S120" s="65" t="str">
        <f t="shared" si="8"/>
        <v>RA_RASIA02_RF_IntlkComp_1_InAng02Mon</v>
      </c>
      <c r="T120" s="123" t="s">
        <v>665</v>
      </c>
      <c r="U120" s="137" t="s">
        <v>920</v>
      </c>
    </row>
    <row r="121" spans="1:21" s="5" customFormat="1" ht="14.45">
      <c r="A121" s="133">
        <v>120</v>
      </c>
      <c r="B121" s="134" t="s">
        <v>1214</v>
      </c>
      <c r="C121" s="121" t="s">
        <v>175</v>
      </c>
      <c r="D121" s="121" t="s">
        <v>1442</v>
      </c>
      <c r="E121" s="121" t="s">
        <v>177</v>
      </c>
      <c r="F121" s="121" t="s">
        <v>922</v>
      </c>
      <c r="G121" s="121">
        <v>1</v>
      </c>
      <c r="H121" s="121" t="s">
        <v>1051</v>
      </c>
      <c r="I121" s="121" t="s">
        <v>29</v>
      </c>
      <c r="J121" s="64" t="str">
        <f t="shared" si="7"/>
        <v>RA-RaSIB02:RF-IntlkComp-1:InAng03-Mon</v>
      </c>
      <c r="K121" s="122" t="s">
        <v>795</v>
      </c>
      <c r="L121" s="122" t="s">
        <v>795</v>
      </c>
      <c r="M121" s="65" t="s">
        <v>1215</v>
      </c>
      <c r="N121" s="123" t="s">
        <v>183</v>
      </c>
      <c r="O121" s="123" t="s">
        <v>33</v>
      </c>
      <c r="P121" s="50"/>
      <c r="Q121" s="50"/>
      <c r="R121" s="136" t="s">
        <v>920</v>
      </c>
      <c r="S121" s="65" t="str">
        <f t="shared" si="8"/>
        <v>RA_RASIA02_RF_IntlkComp_1_InAng03Mon</v>
      </c>
      <c r="T121" s="123" t="s">
        <v>665</v>
      </c>
      <c r="U121" s="137" t="s">
        <v>920</v>
      </c>
    </row>
    <row r="122" spans="1:21" s="5" customFormat="1" ht="14.45">
      <c r="A122" s="133">
        <v>121</v>
      </c>
      <c r="B122" s="134" t="s">
        <v>1216</v>
      </c>
      <c r="C122" s="121" t="s">
        <v>175</v>
      </c>
      <c r="D122" s="121" t="s">
        <v>1442</v>
      </c>
      <c r="E122" s="121" t="s">
        <v>177</v>
      </c>
      <c r="F122" s="121" t="s">
        <v>922</v>
      </c>
      <c r="G122" s="121">
        <v>1</v>
      </c>
      <c r="H122" s="121" t="s">
        <v>1054</v>
      </c>
      <c r="I122" s="121" t="s">
        <v>29</v>
      </c>
      <c r="J122" s="64" t="str">
        <f t="shared" si="7"/>
        <v>RA-RaSIB02:RF-IntlkComp-1:InAng04-Mon</v>
      </c>
      <c r="K122" s="122" t="s">
        <v>795</v>
      </c>
      <c r="L122" s="122" t="s">
        <v>795</v>
      </c>
      <c r="M122" s="65" t="s">
        <v>1217</v>
      </c>
      <c r="N122" s="123" t="s">
        <v>183</v>
      </c>
      <c r="O122" s="123" t="s">
        <v>33</v>
      </c>
      <c r="P122" s="50"/>
      <c r="Q122" s="50"/>
      <c r="R122" s="136" t="s">
        <v>920</v>
      </c>
      <c r="S122" s="65" t="str">
        <f t="shared" si="8"/>
        <v>RA_RASIA02_RF_IntlkComp_1_InAng04Mon</v>
      </c>
      <c r="T122" s="123" t="s">
        <v>665</v>
      </c>
      <c r="U122" s="137" t="s">
        <v>920</v>
      </c>
    </row>
    <row r="123" spans="1:21" s="5" customFormat="1" ht="14.45">
      <c r="A123" s="133">
        <v>122</v>
      </c>
      <c r="B123" s="134" t="s">
        <v>1218</v>
      </c>
      <c r="C123" s="121" t="s">
        <v>175</v>
      </c>
      <c r="D123" s="121" t="s">
        <v>1442</v>
      </c>
      <c r="E123" s="121" t="s">
        <v>177</v>
      </c>
      <c r="F123" s="121" t="s">
        <v>922</v>
      </c>
      <c r="G123" s="121">
        <v>1</v>
      </c>
      <c r="H123" s="121" t="s">
        <v>1057</v>
      </c>
      <c r="I123" s="121" t="s">
        <v>29</v>
      </c>
      <c r="J123" s="64" t="str">
        <f t="shared" si="7"/>
        <v>RA-RaSIB02:RF-IntlkComp-1:InAng05-Mon</v>
      </c>
      <c r="K123" s="122" t="s">
        <v>795</v>
      </c>
      <c r="L123" s="122" t="s">
        <v>795</v>
      </c>
      <c r="M123" s="65" t="s">
        <v>1219</v>
      </c>
      <c r="N123" s="123" t="s">
        <v>183</v>
      </c>
      <c r="O123" s="123" t="s">
        <v>33</v>
      </c>
      <c r="P123" s="50"/>
      <c r="Q123" s="50"/>
      <c r="R123" s="136" t="s">
        <v>920</v>
      </c>
      <c r="S123" s="65" t="str">
        <f t="shared" si="8"/>
        <v>RA_RASIA02_RF_IntlkComp_1_InAng05Mon</v>
      </c>
      <c r="T123" s="123" t="s">
        <v>665</v>
      </c>
      <c r="U123" s="137" t="s">
        <v>920</v>
      </c>
    </row>
    <row r="124" spans="1:21" s="5" customFormat="1" ht="14.45">
      <c r="A124" s="133">
        <v>123</v>
      </c>
      <c r="B124" s="134" t="s">
        <v>1220</v>
      </c>
      <c r="C124" s="121" t="s">
        <v>175</v>
      </c>
      <c r="D124" s="121" t="s">
        <v>1442</v>
      </c>
      <c r="E124" s="121" t="s">
        <v>177</v>
      </c>
      <c r="F124" s="121" t="s">
        <v>922</v>
      </c>
      <c r="G124" s="121">
        <v>1</v>
      </c>
      <c r="H124" s="121" t="s">
        <v>1060</v>
      </c>
      <c r="I124" s="121" t="s">
        <v>29</v>
      </c>
      <c r="J124" s="64" t="str">
        <f t="shared" si="7"/>
        <v>RA-RaSIB02:RF-IntlkComp-1:InAng06-Mon</v>
      </c>
      <c r="K124" s="122" t="s">
        <v>795</v>
      </c>
      <c r="L124" s="122" t="s">
        <v>795</v>
      </c>
      <c r="M124" s="65" t="s">
        <v>1221</v>
      </c>
      <c r="N124" s="123" t="s">
        <v>183</v>
      </c>
      <c r="O124" s="123" t="s">
        <v>33</v>
      </c>
      <c r="P124" s="50"/>
      <c r="Q124" s="50"/>
      <c r="R124" s="136" t="s">
        <v>920</v>
      </c>
      <c r="S124" s="65" t="str">
        <f t="shared" si="8"/>
        <v>RA_RASIA02_RF_IntlkComp_1_InAng06Mon</v>
      </c>
      <c r="T124" s="123" t="s">
        <v>665</v>
      </c>
      <c r="U124" s="137" t="s">
        <v>920</v>
      </c>
    </row>
    <row r="125" spans="1:21" s="5" customFormat="1" ht="14.45">
      <c r="A125" s="133">
        <v>124</v>
      </c>
      <c r="B125" s="134" t="s">
        <v>1222</v>
      </c>
      <c r="C125" s="121" t="s">
        <v>175</v>
      </c>
      <c r="D125" s="121" t="s">
        <v>1442</v>
      </c>
      <c r="E125" s="121" t="s">
        <v>177</v>
      </c>
      <c r="F125" s="121" t="s">
        <v>922</v>
      </c>
      <c r="G125" s="121">
        <v>1</v>
      </c>
      <c r="H125" s="121" t="s">
        <v>1063</v>
      </c>
      <c r="I125" s="121" t="s">
        <v>29</v>
      </c>
      <c r="J125" s="64" t="str">
        <f t="shared" si="7"/>
        <v>RA-RaSIB02:RF-IntlkComp-1:InAng07-Mon</v>
      </c>
      <c r="K125" s="122" t="s">
        <v>795</v>
      </c>
      <c r="L125" s="122" t="s">
        <v>795</v>
      </c>
      <c r="M125" s="65" t="s">
        <v>1223</v>
      </c>
      <c r="N125" s="123" t="s">
        <v>183</v>
      </c>
      <c r="O125" s="123" t="s">
        <v>33</v>
      </c>
      <c r="P125" s="50"/>
      <c r="Q125" s="50"/>
      <c r="R125" s="136" t="s">
        <v>920</v>
      </c>
      <c r="S125" s="65" t="str">
        <f t="shared" si="8"/>
        <v>RA_RASIA02_RF_IntlkComp_1_InAng07Mon</v>
      </c>
      <c r="T125" s="123" t="s">
        <v>665</v>
      </c>
      <c r="U125" s="137" t="s">
        <v>920</v>
      </c>
    </row>
    <row r="126" spans="1:21" s="5" customFormat="1" ht="14.45">
      <c r="A126" s="133">
        <v>125</v>
      </c>
      <c r="B126" s="134" t="s">
        <v>1224</v>
      </c>
      <c r="C126" s="121" t="s">
        <v>175</v>
      </c>
      <c r="D126" s="121" t="s">
        <v>1442</v>
      </c>
      <c r="E126" s="121" t="s">
        <v>177</v>
      </c>
      <c r="F126" s="121" t="s">
        <v>922</v>
      </c>
      <c r="G126" s="121">
        <v>1</v>
      </c>
      <c r="H126" s="121" t="s">
        <v>1066</v>
      </c>
      <c r="I126" s="121" t="s">
        <v>29</v>
      </c>
      <c r="J126" s="64" t="str">
        <f t="shared" si="7"/>
        <v>RA-RaSIB02:RF-IntlkComp-1:InAng08-Mon</v>
      </c>
      <c r="K126" s="122" t="s">
        <v>795</v>
      </c>
      <c r="L126" s="122" t="s">
        <v>795</v>
      </c>
      <c r="M126" s="65" t="s">
        <v>1225</v>
      </c>
      <c r="N126" s="123" t="s">
        <v>183</v>
      </c>
      <c r="O126" s="123" t="s">
        <v>33</v>
      </c>
      <c r="P126" s="50"/>
      <c r="Q126" s="50"/>
      <c r="R126" s="136" t="s">
        <v>920</v>
      </c>
      <c r="S126" s="65" t="str">
        <f t="shared" si="8"/>
        <v>RA_RASIA02_RF_IntlkComp_1_InAng08Mon</v>
      </c>
      <c r="T126" s="123" t="s">
        <v>665</v>
      </c>
      <c r="U126" s="137" t="s">
        <v>920</v>
      </c>
    </row>
    <row r="127" spans="1:21" s="5" customFormat="1" ht="14.45">
      <c r="A127" s="133">
        <v>126</v>
      </c>
      <c r="B127" s="134" t="s">
        <v>1226</v>
      </c>
      <c r="C127" s="121" t="s">
        <v>175</v>
      </c>
      <c r="D127" s="121" t="s">
        <v>1442</v>
      </c>
      <c r="E127" s="121" t="s">
        <v>177</v>
      </c>
      <c r="F127" s="121" t="s">
        <v>922</v>
      </c>
      <c r="G127" s="121">
        <v>1</v>
      </c>
      <c r="H127" s="121" t="s">
        <v>1069</v>
      </c>
      <c r="I127" s="121" t="s">
        <v>29</v>
      </c>
      <c r="J127" s="64" t="str">
        <f t="shared" si="7"/>
        <v>RA-RaSIB02:RF-IntlkComp-1:InAng09-Mon</v>
      </c>
      <c r="K127" s="122" t="s">
        <v>795</v>
      </c>
      <c r="L127" s="122" t="s">
        <v>795</v>
      </c>
      <c r="M127" s="65" t="s">
        <v>1227</v>
      </c>
      <c r="N127" s="123" t="s">
        <v>183</v>
      </c>
      <c r="O127" s="123" t="s">
        <v>33</v>
      </c>
      <c r="P127" s="50"/>
      <c r="Q127" s="50"/>
      <c r="R127" s="136" t="s">
        <v>920</v>
      </c>
      <c r="S127" s="65" t="str">
        <f t="shared" si="8"/>
        <v>RA_RASIA02_RF_IntlkComp_1_InAng09Mon</v>
      </c>
      <c r="T127" s="123" t="s">
        <v>665</v>
      </c>
      <c r="U127" s="137" t="s">
        <v>920</v>
      </c>
    </row>
    <row r="128" spans="1:21" s="5" customFormat="1" ht="14.45">
      <c r="A128" s="133">
        <v>127</v>
      </c>
      <c r="B128" s="134" t="s">
        <v>1228</v>
      </c>
      <c r="C128" s="121" t="s">
        <v>175</v>
      </c>
      <c r="D128" s="121" t="s">
        <v>1442</v>
      </c>
      <c r="E128" s="121" t="s">
        <v>177</v>
      </c>
      <c r="F128" s="121" t="s">
        <v>922</v>
      </c>
      <c r="G128" s="121">
        <v>1</v>
      </c>
      <c r="H128" s="121" t="s">
        <v>1072</v>
      </c>
      <c r="I128" s="121" t="s">
        <v>29</v>
      </c>
      <c r="J128" s="64" t="str">
        <f t="shared" si="7"/>
        <v>RA-RaSIB02:RF-IntlkComp-1:InAng10-Mon</v>
      </c>
      <c r="K128" s="122" t="s">
        <v>795</v>
      </c>
      <c r="L128" s="122" t="s">
        <v>795</v>
      </c>
      <c r="M128" s="65" t="s">
        <v>1229</v>
      </c>
      <c r="N128" s="123" t="s">
        <v>183</v>
      </c>
      <c r="O128" s="123" t="s">
        <v>33</v>
      </c>
      <c r="P128" s="50"/>
      <c r="Q128" s="50"/>
      <c r="R128" s="136" t="s">
        <v>920</v>
      </c>
      <c r="S128" s="65" t="str">
        <f t="shared" si="8"/>
        <v>RA_RASIA02_RF_IntlkComp_1_InAng10Mon</v>
      </c>
      <c r="T128" s="123" t="s">
        <v>665</v>
      </c>
      <c r="U128" s="137" t="s">
        <v>920</v>
      </c>
    </row>
    <row r="129" spans="1:21" s="5" customFormat="1" ht="14.45">
      <c r="A129" s="133">
        <v>128</v>
      </c>
      <c r="B129" s="134" t="s">
        <v>1230</v>
      </c>
      <c r="C129" s="121" t="s">
        <v>175</v>
      </c>
      <c r="D129" s="121" t="s">
        <v>1442</v>
      </c>
      <c r="E129" s="121" t="s">
        <v>177</v>
      </c>
      <c r="F129" s="121" t="s">
        <v>922</v>
      </c>
      <c r="G129" s="121">
        <v>1</v>
      </c>
      <c r="H129" s="121" t="s">
        <v>1075</v>
      </c>
      <c r="I129" s="121" t="s">
        <v>29</v>
      </c>
      <c r="J129" s="64" t="str">
        <f t="shared" si="7"/>
        <v>RA-RaSIB02:RF-IntlkComp-1:InAng11-Mon</v>
      </c>
      <c r="K129" s="122" t="s">
        <v>795</v>
      </c>
      <c r="L129" s="122" t="s">
        <v>795</v>
      </c>
      <c r="M129" s="65" t="s">
        <v>1231</v>
      </c>
      <c r="N129" s="123" t="s">
        <v>183</v>
      </c>
      <c r="O129" s="123" t="s">
        <v>33</v>
      </c>
      <c r="P129" s="50"/>
      <c r="Q129" s="50"/>
      <c r="R129" s="136" t="s">
        <v>920</v>
      </c>
      <c r="S129" s="65" t="str">
        <f t="shared" si="8"/>
        <v>RA_RASIA02_RF_IntlkComp_1_InAng11Mon</v>
      </c>
      <c r="T129" s="123" t="s">
        <v>665</v>
      </c>
      <c r="U129" s="137" t="s">
        <v>920</v>
      </c>
    </row>
    <row r="130" spans="1:21" s="5" customFormat="1" ht="14.45">
      <c r="A130" s="133">
        <v>129</v>
      </c>
      <c r="B130" s="134" t="s">
        <v>1232</v>
      </c>
      <c r="C130" s="121" t="s">
        <v>175</v>
      </c>
      <c r="D130" s="121" t="s">
        <v>1442</v>
      </c>
      <c r="E130" s="121" t="s">
        <v>177</v>
      </c>
      <c r="F130" s="121" t="s">
        <v>922</v>
      </c>
      <c r="G130" s="121">
        <v>1</v>
      </c>
      <c r="H130" s="121" t="s">
        <v>1233</v>
      </c>
      <c r="I130" s="121" t="s">
        <v>29</v>
      </c>
      <c r="J130" s="64" t="str">
        <f t="shared" ref="J130:J193" si="9">IF(G130="-",C130&amp;"-"&amp;D130&amp;":"&amp;E130&amp;"-"&amp;F130&amp;":"&amp;H130&amp;"-"&amp;I130,C130&amp;"-"&amp;D130&amp;":"&amp;E130&amp;"-"&amp;F130&amp;"-"&amp;G130&amp;":"&amp;H130&amp;"-"&amp;I130)</f>
        <v>RA-RaSIB02:RF-IntlkComp-1:InAng12-Mon</v>
      </c>
      <c r="K130" s="122" t="s">
        <v>795</v>
      </c>
      <c r="L130" s="122" t="s">
        <v>795</v>
      </c>
      <c r="M130" s="65" t="s">
        <v>1234</v>
      </c>
      <c r="N130" s="123" t="s">
        <v>183</v>
      </c>
      <c r="O130" s="123" t="s">
        <v>33</v>
      </c>
      <c r="P130" s="50"/>
      <c r="Q130" s="50"/>
      <c r="R130" s="136" t="s">
        <v>920</v>
      </c>
      <c r="S130" s="65" t="str">
        <f t="shared" si="8"/>
        <v>RA_RASIA02_RF_IntlkComp_1_InAng12Mon</v>
      </c>
      <c r="T130" s="123" t="s">
        <v>665</v>
      </c>
      <c r="U130" s="137" t="s">
        <v>920</v>
      </c>
    </row>
    <row r="131" spans="1:21" s="5" customFormat="1" ht="14.45">
      <c r="A131" s="133">
        <v>130</v>
      </c>
      <c r="B131" s="134" t="s">
        <v>1235</v>
      </c>
      <c r="C131" s="121" t="s">
        <v>175</v>
      </c>
      <c r="D131" s="121" t="s">
        <v>1442</v>
      </c>
      <c r="E131" s="121" t="s">
        <v>177</v>
      </c>
      <c r="F131" s="121" t="s">
        <v>922</v>
      </c>
      <c r="G131" s="121">
        <v>1</v>
      </c>
      <c r="H131" s="121" t="s">
        <v>1236</v>
      </c>
      <c r="I131" s="121" t="s">
        <v>29</v>
      </c>
      <c r="J131" s="64" t="str">
        <f t="shared" si="9"/>
        <v>RA-RaSIB02:RF-IntlkComp-1:InAng13-Mon</v>
      </c>
      <c r="K131" s="122" t="s">
        <v>795</v>
      </c>
      <c r="L131" s="122" t="s">
        <v>795</v>
      </c>
      <c r="M131" s="65" t="s">
        <v>1237</v>
      </c>
      <c r="N131" s="123" t="s">
        <v>183</v>
      </c>
      <c r="O131" s="123" t="s">
        <v>33</v>
      </c>
      <c r="P131" s="50"/>
      <c r="Q131" s="50"/>
      <c r="R131" s="136" t="s">
        <v>920</v>
      </c>
      <c r="S131" s="65" t="str">
        <f t="shared" si="8"/>
        <v>RA_RASIA02_RF_IntlkComp_1_InAng13Mon</v>
      </c>
      <c r="T131" s="123" t="s">
        <v>665</v>
      </c>
      <c r="U131" s="137" t="s">
        <v>920</v>
      </c>
    </row>
    <row r="132" spans="1:21" s="5" customFormat="1" ht="14.45">
      <c r="A132" s="133">
        <v>131</v>
      </c>
      <c r="B132" s="134" t="s">
        <v>1238</v>
      </c>
      <c r="C132" s="121" t="s">
        <v>175</v>
      </c>
      <c r="D132" s="121" t="s">
        <v>1442</v>
      </c>
      <c r="E132" s="121" t="s">
        <v>177</v>
      </c>
      <c r="F132" s="121" t="s">
        <v>922</v>
      </c>
      <c r="G132" s="121">
        <v>1</v>
      </c>
      <c r="H132" s="121" t="s">
        <v>1239</v>
      </c>
      <c r="I132" s="121" t="s">
        <v>29</v>
      </c>
      <c r="J132" s="64" t="str">
        <f t="shared" si="9"/>
        <v>RA-RaSIB02:RF-IntlkComp-1:InAng14-Mon</v>
      </c>
      <c r="K132" s="122" t="s">
        <v>795</v>
      </c>
      <c r="L132" s="122" t="s">
        <v>795</v>
      </c>
      <c r="M132" s="65" t="s">
        <v>1240</v>
      </c>
      <c r="N132" s="123" t="s">
        <v>183</v>
      </c>
      <c r="O132" s="123" t="s">
        <v>33</v>
      </c>
      <c r="P132" s="50"/>
      <c r="Q132" s="50"/>
      <c r="R132" s="136" t="s">
        <v>920</v>
      </c>
      <c r="S132" s="65" t="str">
        <f t="shared" si="8"/>
        <v>RA_RASIA02_RF_IntlkComp_1_InAng14Mon</v>
      </c>
      <c r="T132" s="123" t="s">
        <v>665</v>
      </c>
      <c r="U132" s="137" t="s">
        <v>920</v>
      </c>
    </row>
    <row r="133" spans="1:21" s="5" customFormat="1" ht="14.45">
      <c r="A133" s="133">
        <v>132</v>
      </c>
      <c r="B133" s="134" t="s">
        <v>1241</v>
      </c>
      <c r="C133" s="121" t="s">
        <v>175</v>
      </c>
      <c r="D133" s="121" t="s">
        <v>1442</v>
      </c>
      <c r="E133" s="121" t="s">
        <v>177</v>
      </c>
      <c r="F133" s="121" t="s">
        <v>922</v>
      </c>
      <c r="G133" s="121">
        <v>1</v>
      </c>
      <c r="H133" s="121" t="s">
        <v>1242</v>
      </c>
      <c r="I133" s="121" t="s">
        <v>29</v>
      </c>
      <c r="J133" s="64" t="str">
        <f t="shared" si="9"/>
        <v>RA-RaSIB02:RF-IntlkComp-1:InAng15-Mon</v>
      </c>
      <c r="K133" s="122" t="s">
        <v>795</v>
      </c>
      <c r="L133" s="122" t="s">
        <v>795</v>
      </c>
      <c r="M133" s="65" t="s">
        <v>1243</v>
      </c>
      <c r="N133" s="123" t="s">
        <v>183</v>
      </c>
      <c r="O133" s="123" t="s">
        <v>33</v>
      </c>
      <c r="P133" s="50"/>
      <c r="Q133" s="50"/>
      <c r="R133" s="136" t="s">
        <v>920</v>
      </c>
      <c r="S133" s="65" t="str">
        <f t="shared" si="8"/>
        <v>RA_RASIA02_RF_IntlkComp_1_InAng15Mon</v>
      </c>
      <c r="T133" s="123" t="s">
        <v>665</v>
      </c>
      <c r="U133" s="137" t="s">
        <v>920</v>
      </c>
    </row>
    <row r="134" spans="1:21" s="5" customFormat="1" ht="14.45">
      <c r="A134" s="133">
        <v>133</v>
      </c>
      <c r="B134" s="134" t="s">
        <v>1244</v>
      </c>
      <c r="C134" s="121" t="s">
        <v>175</v>
      </c>
      <c r="D134" s="121" t="s">
        <v>1442</v>
      </c>
      <c r="E134" s="121" t="s">
        <v>177</v>
      </c>
      <c r="F134" s="121" t="s">
        <v>922</v>
      </c>
      <c r="G134" s="121">
        <v>1</v>
      </c>
      <c r="H134" s="121" t="s">
        <v>1245</v>
      </c>
      <c r="I134" s="121" t="s">
        <v>29</v>
      </c>
      <c r="J134" s="64" t="str">
        <f t="shared" si="9"/>
        <v>RA-RaSIB02:RF-IntlkComp-1:InAng16-Mon</v>
      </c>
      <c r="K134" s="122" t="s">
        <v>795</v>
      </c>
      <c r="L134" s="122" t="s">
        <v>795</v>
      </c>
      <c r="M134" s="65" t="s">
        <v>1246</v>
      </c>
      <c r="N134" s="123" t="s">
        <v>183</v>
      </c>
      <c r="O134" s="123" t="s">
        <v>33</v>
      </c>
      <c r="P134" s="50"/>
      <c r="Q134" s="50"/>
      <c r="R134" s="136" t="s">
        <v>920</v>
      </c>
      <c r="S134" s="65" t="str">
        <f t="shared" si="8"/>
        <v>RA_RASIA02_RF_IntlkComp_1_InAng16Mon</v>
      </c>
      <c r="T134" s="123" t="s">
        <v>665</v>
      </c>
      <c r="U134" s="137" t="s">
        <v>920</v>
      </c>
    </row>
    <row r="135" spans="1:21" s="5" customFormat="1" ht="14.45">
      <c r="A135" s="133">
        <v>134</v>
      </c>
      <c r="B135" s="134" t="s">
        <v>1247</v>
      </c>
      <c r="C135" s="121" t="s">
        <v>175</v>
      </c>
      <c r="D135" s="121" t="s">
        <v>1442</v>
      </c>
      <c r="E135" s="121" t="s">
        <v>177</v>
      </c>
      <c r="F135" s="121" t="s">
        <v>922</v>
      </c>
      <c r="G135" s="121">
        <v>1</v>
      </c>
      <c r="H135" s="121" t="s">
        <v>1248</v>
      </c>
      <c r="I135" s="121" t="s">
        <v>29</v>
      </c>
      <c r="J135" s="64" t="str">
        <f t="shared" si="9"/>
        <v>RA-RaSIB02:RF-IntlkComp-1:InAng17-Mon</v>
      </c>
      <c r="K135" s="122" t="s">
        <v>795</v>
      </c>
      <c r="L135" s="122" t="s">
        <v>795</v>
      </c>
      <c r="M135" s="65" t="s">
        <v>1249</v>
      </c>
      <c r="N135" s="123" t="s">
        <v>183</v>
      </c>
      <c r="O135" s="123" t="s">
        <v>33</v>
      </c>
      <c r="P135" s="50"/>
      <c r="Q135" s="50"/>
      <c r="R135" s="136" t="s">
        <v>920</v>
      </c>
      <c r="S135" s="65" t="str">
        <f t="shared" si="8"/>
        <v>RA_RASIA02_RF_IntlkComp_1_InAng17Mon</v>
      </c>
      <c r="T135" s="123" t="s">
        <v>665</v>
      </c>
      <c r="U135" s="137" t="s">
        <v>920</v>
      </c>
    </row>
    <row r="136" spans="1:21" s="5" customFormat="1" ht="14.45">
      <c r="A136" s="133">
        <v>135</v>
      </c>
      <c r="B136" s="134" t="s">
        <v>1250</v>
      </c>
      <c r="C136" s="121" t="s">
        <v>175</v>
      </c>
      <c r="D136" s="121" t="s">
        <v>1442</v>
      </c>
      <c r="E136" s="121" t="s">
        <v>177</v>
      </c>
      <c r="F136" s="121" t="s">
        <v>922</v>
      </c>
      <c r="G136" s="121">
        <v>1</v>
      </c>
      <c r="H136" s="121" t="s">
        <v>1251</v>
      </c>
      <c r="I136" s="121" t="s">
        <v>29</v>
      </c>
      <c r="J136" s="64" t="str">
        <f t="shared" si="9"/>
        <v>RA-RaSIB02:RF-IntlkComp-1:InAng18-Mon</v>
      </c>
      <c r="K136" s="122" t="s">
        <v>795</v>
      </c>
      <c r="L136" s="122" t="s">
        <v>795</v>
      </c>
      <c r="M136" s="65" t="s">
        <v>1252</v>
      </c>
      <c r="N136" s="123" t="s">
        <v>183</v>
      </c>
      <c r="O136" s="123" t="s">
        <v>33</v>
      </c>
      <c r="P136" s="50"/>
      <c r="Q136" s="50"/>
      <c r="R136" s="136" t="s">
        <v>920</v>
      </c>
      <c r="S136" s="65" t="str">
        <f t="shared" si="8"/>
        <v>RA_RASIA02_RF_IntlkComp_1_InAng18Mon</v>
      </c>
      <c r="T136" s="123" t="s">
        <v>665</v>
      </c>
      <c r="U136" s="137" t="s">
        <v>920</v>
      </c>
    </row>
    <row r="137" spans="1:21" s="5" customFormat="1" ht="14.45">
      <c r="A137" s="133">
        <v>136</v>
      </c>
      <c r="B137" s="134" t="s">
        <v>1253</v>
      </c>
      <c r="C137" s="121" t="s">
        <v>175</v>
      </c>
      <c r="D137" s="121" t="s">
        <v>1442</v>
      </c>
      <c r="E137" s="121" t="s">
        <v>177</v>
      </c>
      <c r="F137" s="121" t="s">
        <v>922</v>
      </c>
      <c r="G137" s="121">
        <v>1</v>
      </c>
      <c r="H137" s="121" t="s">
        <v>1254</v>
      </c>
      <c r="I137" s="121" t="s">
        <v>29</v>
      </c>
      <c r="J137" s="64" t="str">
        <f t="shared" si="9"/>
        <v>RA-RaSIB02:RF-IntlkComp-1:InAng19-Mon</v>
      </c>
      <c r="K137" s="122" t="s">
        <v>795</v>
      </c>
      <c r="L137" s="122" t="s">
        <v>795</v>
      </c>
      <c r="M137" s="65" t="s">
        <v>1255</v>
      </c>
      <c r="N137" s="123" t="s">
        <v>183</v>
      </c>
      <c r="O137" s="123" t="s">
        <v>33</v>
      </c>
      <c r="P137" s="50"/>
      <c r="Q137" s="50"/>
      <c r="R137" s="136" t="s">
        <v>920</v>
      </c>
      <c r="S137" s="65" t="str">
        <f t="shared" si="8"/>
        <v>RA_RASIA02_RF_IntlkComp_1_InAng19Mon</v>
      </c>
      <c r="T137" s="123" t="s">
        <v>665</v>
      </c>
      <c r="U137" s="137" t="s">
        <v>920</v>
      </c>
    </row>
    <row r="138" spans="1:21" s="5" customFormat="1" ht="14.45">
      <c r="A138" s="133">
        <v>137</v>
      </c>
      <c r="B138" s="134" t="s">
        <v>1256</v>
      </c>
      <c r="C138" s="121" t="s">
        <v>175</v>
      </c>
      <c r="D138" s="121" t="s">
        <v>1442</v>
      </c>
      <c r="E138" s="121" t="s">
        <v>177</v>
      </c>
      <c r="F138" s="121" t="s">
        <v>922</v>
      </c>
      <c r="G138" s="121">
        <v>1</v>
      </c>
      <c r="H138" s="121" t="s">
        <v>1078</v>
      </c>
      <c r="I138" s="121" t="s">
        <v>29</v>
      </c>
      <c r="J138" s="64" t="str">
        <f t="shared" si="9"/>
        <v>RA-RaSIB02:RF-IntlkComp-1:OutDig00-Mon</v>
      </c>
      <c r="K138" s="122" t="s">
        <v>795</v>
      </c>
      <c r="L138" s="122" t="s">
        <v>795</v>
      </c>
      <c r="M138" s="65" t="s">
        <v>1257</v>
      </c>
      <c r="N138" s="123" t="s">
        <v>183</v>
      </c>
      <c r="O138" s="123" t="s">
        <v>33</v>
      </c>
      <c r="P138" s="50"/>
      <c r="Q138" s="50"/>
      <c r="R138" s="136" t="s">
        <v>920</v>
      </c>
      <c r="S138" s="65" t="str">
        <f t="shared" ref="S138:S201" si="10">M138</f>
        <v>RA_RASIA02_RF_IntlkComp_1_OutDig00Mon</v>
      </c>
      <c r="T138" s="123" t="s">
        <v>665</v>
      </c>
      <c r="U138" s="137" t="s">
        <v>920</v>
      </c>
    </row>
    <row r="139" spans="1:21" s="5" customFormat="1" ht="14.45">
      <c r="A139" s="133">
        <v>138</v>
      </c>
      <c r="B139" s="134" t="s">
        <v>1258</v>
      </c>
      <c r="C139" s="121" t="s">
        <v>175</v>
      </c>
      <c r="D139" s="121" t="s">
        <v>1442</v>
      </c>
      <c r="E139" s="121" t="s">
        <v>177</v>
      </c>
      <c r="F139" s="121" t="s">
        <v>922</v>
      </c>
      <c r="G139" s="121">
        <v>1</v>
      </c>
      <c r="H139" s="121" t="s">
        <v>1081</v>
      </c>
      <c r="I139" s="121" t="s">
        <v>29</v>
      </c>
      <c r="J139" s="64" t="str">
        <f t="shared" si="9"/>
        <v>RA-RaSIB02:RF-IntlkComp-1:OutDig01-Mon</v>
      </c>
      <c r="K139" s="122" t="s">
        <v>795</v>
      </c>
      <c r="L139" s="122" t="s">
        <v>795</v>
      </c>
      <c r="M139" s="65" t="s">
        <v>1259</v>
      </c>
      <c r="N139" s="123" t="s">
        <v>183</v>
      </c>
      <c r="O139" s="123" t="s">
        <v>33</v>
      </c>
      <c r="P139" s="50"/>
      <c r="Q139" s="50"/>
      <c r="R139" s="136" t="s">
        <v>920</v>
      </c>
      <c r="S139" s="65" t="str">
        <f t="shared" si="10"/>
        <v>RA_RASIA02_RF_IntlkComp_1_OutDig01Mon</v>
      </c>
      <c r="T139" s="123" t="s">
        <v>665</v>
      </c>
      <c r="U139" s="137" t="s">
        <v>920</v>
      </c>
    </row>
    <row r="140" spans="1:21" s="5" customFormat="1" ht="14.45">
      <c r="A140" s="133">
        <v>139</v>
      </c>
      <c r="B140" s="134" t="s">
        <v>1260</v>
      </c>
      <c r="C140" s="121" t="s">
        <v>175</v>
      </c>
      <c r="D140" s="121" t="s">
        <v>1442</v>
      </c>
      <c r="E140" s="121" t="s">
        <v>177</v>
      </c>
      <c r="F140" s="121" t="s">
        <v>922</v>
      </c>
      <c r="G140" s="121">
        <v>1</v>
      </c>
      <c r="H140" s="121" t="s">
        <v>1084</v>
      </c>
      <c r="I140" s="121" t="s">
        <v>29</v>
      </c>
      <c r="J140" s="64" t="str">
        <f t="shared" si="9"/>
        <v>RA-RaSIB02:RF-IntlkComp-1:OutDig02-Mon</v>
      </c>
      <c r="K140" s="122" t="s">
        <v>795</v>
      </c>
      <c r="L140" s="122" t="s">
        <v>795</v>
      </c>
      <c r="M140" s="65" t="s">
        <v>1261</v>
      </c>
      <c r="N140" s="123" t="s">
        <v>183</v>
      </c>
      <c r="O140" s="123" t="s">
        <v>33</v>
      </c>
      <c r="P140" s="50"/>
      <c r="Q140" s="50"/>
      <c r="R140" s="136" t="s">
        <v>920</v>
      </c>
      <c r="S140" s="65" t="str">
        <f t="shared" si="10"/>
        <v>RA_RASIA02_RF_IntlkComp_1_OutDig02Mon</v>
      </c>
      <c r="T140" s="123" t="s">
        <v>665</v>
      </c>
      <c r="U140" s="137" t="s">
        <v>920</v>
      </c>
    </row>
    <row r="141" spans="1:21" s="5" customFormat="1" ht="14.45">
      <c r="A141" s="133">
        <v>140</v>
      </c>
      <c r="B141" s="134" t="s">
        <v>1262</v>
      </c>
      <c r="C141" s="121" t="s">
        <v>175</v>
      </c>
      <c r="D141" s="121" t="s">
        <v>1442</v>
      </c>
      <c r="E141" s="121" t="s">
        <v>177</v>
      </c>
      <c r="F141" s="121" t="s">
        <v>922</v>
      </c>
      <c r="G141" s="121">
        <v>1</v>
      </c>
      <c r="H141" s="121" t="s">
        <v>1087</v>
      </c>
      <c r="I141" s="121" t="s">
        <v>29</v>
      </c>
      <c r="J141" s="64" t="str">
        <f t="shared" si="9"/>
        <v>RA-RaSIB02:RF-IntlkComp-1:OutDig03-Mon</v>
      </c>
      <c r="K141" s="122" t="s">
        <v>795</v>
      </c>
      <c r="L141" s="122" t="s">
        <v>795</v>
      </c>
      <c r="M141" s="65" t="s">
        <v>1263</v>
      </c>
      <c r="N141" s="123" t="s">
        <v>183</v>
      </c>
      <c r="O141" s="123" t="s">
        <v>33</v>
      </c>
      <c r="P141" s="50"/>
      <c r="Q141" s="50"/>
      <c r="R141" s="136" t="s">
        <v>920</v>
      </c>
      <c r="S141" s="65" t="str">
        <f t="shared" si="10"/>
        <v>RA_RASIA02_RF_IntlkComp_1_OutDig03Mon</v>
      </c>
      <c r="T141" s="123" t="s">
        <v>665</v>
      </c>
      <c r="U141" s="137" t="s">
        <v>920</v>
      </c>
    </row>
    <row r="142" spans="1:21" s="5" customFormat="1" ht="14.45">
      <c r="A142" s="133">
        <v>141</v>
      </c>
      <c r="B142" s="134" t="s">
        <v>1264</v>
      </c>
      <c r="C142" s="121" t="s">
        <v>175</v>
      </c>
      <c r="D142" s="121" t="s">
        <v>1442</v>
      </c>
      <c r="E142" s="121" t="s">
        <v>177</v>
      </c>
      <c r="F142" s="121" t="s">
        <v>922</v>
      </c>
      <c r="G142" s="121">
        <v>1</v>
      </c>
      <c r="H142" s="121" t="s">
        <v>1090</v>
      </c>
      <c r="I142" s="121" t="s">
        <v>29</v>
      </c>
      <c r="J142" s="64" t="str">
        <f t="shared" si="9"/>
        <v>RA-RaSIB02:RF-IntlkComp-1:OutDig04-Mon</v>
      </c>
      <c r="K142" s="122" t="s">
        <v>795</v>
      </c>
      <c r="L142" s="122" t="s">
        <v>795</v>
      </c>
      <c r="M142" s="65" t="s">
        <v>1265</v>
      </c>
      <c r="N142" s="123" t="s">
        <v>183</v>
      </c>
      <c r="O142" s="123" t="s">
        <v>33</v>
      </c>
      <c r="P142" s="50"/>
      <c r="Q142" s="50"/>
      <c r="R142" s="136" t="s">
        <v>920</v>
      </c>
      <c r="S142" s="65" t="str">
        <f t="shared" si="10"/>
        <v>RA_RASIA02_RF_IntlkComp_1_OutDig04Mon</v>
      </c>
      <c r="T142" s="123" t="s">
        <v>665</v>
      </c>
      <c r="U142" s="137" t="s">
        <v>920</v>
      </c>
    </row>
    <row r="143" spans="1:21" s="5" customFormat="1" ht="14.45">
      <c r="A143" s="133">
        <v>142</v>
      </c>
      <c r="B143" s="134" t="s">
        <v>1266</v>
      </c>
      <c r="C143" s="121" t="s">
        <v>175</v>
      </c>
      <c r="D143" s="121" t="s">
        <v>1442</v>
      </c>
      <c r="E143" s="121" t="s">
        <v>177</v>
      </c>
      <c r="F143" s="121" t="s">
        <v>922</v>
      </c>
      <c r="G143" s="121">
        <v>1</v>
      </c>
      <c r="H143" s="121" t="s">
        <v>1093</v>
      </c>
      <c r="I143" s="121" t="s">
        <v>29</v>
      </c>
      <c r="J143" s="64" t="str">
        <f t="shared" si="9"/>
        <v>RA-RaSIB02:RF-IntlkComp-1:OutDig05-Mon</v>
      </c>
      <c r="K143" s="122" t="s">
        <v>795</v>
      </c>
      <c r="L143" s="122" t="s">
        <v>795</v>
      </c>
      <c r="M143" s="65" t="s">
        <v>1267</v>
      </c>
      <c r="N143" s="123" t="s">
        <v>183</v>
      </c>
      <c r="O143" s="123" t="s">
        <v>33</v>
      </c>
      <c r="P143" s="50"/>
      <c r="Q143" s="50"/>
      <c r="R143" s="136" t="s">
        <v>920</v>
      </c>
      <c r="S143" s="65" t="str">
        <f t="shared" si="10"/>
        <v>RA_RASIA02_RF_IntlkComp_1_OutDig05Mon</v>
      </c>
      <c r="T143" s="123" t="s">
        <v>665</v>
      </c>
      <c r="U143" s="137" t="s">
        <v>920</v>
      </c>
    </row>
    <row r="144" spans="1:21" s="5" customFormat="1" ht="14.45">
      <c r="A144" s="133">
        <v>143</v>
      </c>
      <c r="B144" s="134" t="s">
        <v>1268</v>
      </c>
      <c r="C144" s="121" t="s">
        <v>175</v>
      </c>
      <c r="D144" s="121" t="s">
        <v>1442</v>
      </c>
      <c r="E144" s="121" t="s">
        <v>177</v>
      </c>
      <c r="F144" s="121" t="s">
        <v>922</v>
      </c>
      <c r="G144" s="121">
        <v>1</v>
      </c>
      <c r="H144" s="121" t="s">
        <v>1096</v>
      </c>
      <c r="I144" s="121" t="s">
        <v>29</v>
      </c>
      <c r="J144" s="64" t="str">
        <f t="shared" si="9"/>
        <v>RA-RaSIB02:RF-IntlkComp-1:OutDig06-Mon</v>
      </c>
      <c r="K144" s="122" t="s">
        <v>795</v>
      </c>
      <c r="L144" s="122" t="s">
        <v>795</v>
      </c>
      <c r="M144" s="65" t="s">
        <v>1269</v>
      </c>
      <c r="N144" s="123" t="s">
        <v>183</v>
      </c>
      <c r="O144" s="123" t="s">
        <v>33</v>
      </c>
      <c r="P144" s="50"/>
      <c r="Q144" s="50"/>
      <c r="R144" s="136" t="s">
        <v>920</v>
      </c>
      <c r="S144" s="65" t="str">
        <f t="shared" si="10"/>
        <v>RA_RASIA02_RF_IntlkComp_1_OutDig06Mon</v>
      </c>
      <c r="T144" s="123" t="s">
        <v>665</v>
      </c>
      <c r="U144" s="137" t="s">
        <v>920</v>
      </c>
    </row>
    <row r="145" spans="1:21" s="5" customFormat="1" ht="14.45">
      <c r="A145" s="133">
        <v>144</v>
      </c>
      <c r="B145" s="134" t="s">
        <v>1270</v>
      </c>
      <c r="C145" s="121" t="s">
        <v>175</v>
      </c>
      <c r="D145" s="121" t="s">
        <v>1442</v>
      </c>
      <c r="E145" s="121" t="s">
        <v>177</v>
      </c>
      <c r="F145" s="121" t="s">
        <v>922</v>
      </c>
      <c r="G145" s="121">
        <v>1</v>
      </c>
      <c r="H145" s="121" t="s">
        <v>1099</v>
      </c>
      <c r="I145" s="121" t="s">
        <v>29</v>
      </c>
      <c r="J145" s="64" t="str">
        <f t="shared" si="9"/>
        <v>RA-RaSIB02:RF-IntlkComp-1:OutDig07-Mon</v>
      </c>
      <c r="K145" s="122" t="s">
        <v>795</v>
      </c>
      <c r="L145" s="122" t="s">
        <v>795</v>
      </c>
      <c r="M145" s="65" t="s">
        <v>1271</v>
      </c>
      <c r="N145" s="123" t="s">
        <v>183</v>
      </c>
      <c r="O145" s="123" t="s">
        <v>33</v>
      </c>
      <c r="P145" s="50"/>
      <c r="Q145" s="50"/>
      <c r="R145" s="136" t="s">
        <v>920</v>
      </c>
      <c r="S145" s="65" t="str">
        <f t="shared" si="10"/>
        <v>RA_RASIA02_RF_IntlkComp_1_OutDig07Mon</v>
      </c>
      <c r="T145" s="123" t="s">
        <v>665</v>
      </c>
      <c r="U145" s="137" t="s">
        <v>920</v>
      </c>
    </row>
    <row r="146" spans="1:21" s="5" customFormat="1" ht="14.45">
      <c r="A146" s="133">
        <v>145</v>
      </c>
      <c r="B146" s="134" t="s">
        <v>1272</v>
      </c>
      <c r="C146" s="121" t="s">
        <v>175</v>
      </c>
      <c r="D146" s="121" t="s">
        <v>1442</v>
      </c>
      <c r="E146" s="121" t="s">
        <v>177</v>
      </c>
      <c r="F146" s="121" t="s">
        <v>922</v>
      </c>
      <c r="G146" s="121">
        <v>1</v>
      </c>
      <c r="H146" s="121" t="s">
        <v>1102</v>
      </c>
      <c r="I146" s="121" t="s">
        <v>29</v>
      </c>
      <c r="J146" s="64" t="str">
        <f t="shared" si="9"/>
        <v>RA-RaSIB02:RF-IntlkComp-1:OutDig08-Mon</v>
      </c>
      <c r="K146" s="122" t="s">
        <v>795</v>
      </c>
      <c r="L146" s="122" t="s">
        <v>795</v>
      </c>
      <c r="M146" s="65" t="s">
        <v>1273</v>
      </c>
      <c r="N146" s="123" t="s">
        <v>183</v>
      </c>
      <c r="O146" s="123" t="s">
        <v>33</v>
      </c>
      <c r="P146" s="50"/>
      <c r="Q146" s="50"/>
      <c r="R146" s="136" t="s">
        <v>920</v>
      </c>
      <c r="S146" s="65" t="str">
        <f t="shared" si="10"/>
        <v>RA_RASIA02_RF_IntlkComp_1_OutDig08Mon</v>
      </c>
      <c r="T146" s="123" t="s">
        <v>665</v>
      </c>
      <c r="U146" s="137" t="s">
        <v>920</v>
      </c>
    </row>
    <row r="147" spans="1:21" s="5" customFormat="1" ht="14.45">
      <c r="A147" s="133">
        <v>146</v>
      </c>
      <c r="B147" s="134" t="s">
        <v>1274</v>
      </c>
      <c r="C147" s="121" t="s">
        <v>175</v>
      </c>
      <c r="D147" s="121" t="s">
        <v>1442</v>
      </c>
      <c r="E147" s="121" t="s">
        <v>177</v>
      </c>
      <c r="F147" s="121" t="s">
        <v>922</v>
      </c>
      <c r="G147" s="121">
        <v>1</v>
      </c>
      <c r="H147" s="121" t="s">
        <v>1105</v>
      </c>
      <c r="I147" s="121" t="s">
        <v>29</v>
      </c>
      <c r="J147" s="64" t="str">
        <f t="shared" si="9"/>
        <v>RA-RaSIB02:RF-IntlkComp-1:OutDig09-Mon</v>
      </c>
      <c r="K147" s="122" t="s">
        <v>795</v>
      </c>
      <c r="L147" s="122" t="s">
        <v>795</v>
      </c>
      <c r="M147" s="65" t="s">
        <v>1275</v>
      </c>
      <c r="N147" s="123" t="s">
        <v>183</v>
      </c>
      <c r="O147" s="123" t="s">
        <v>33</v>
      </c>
      <c r="P147" s="50"/>
      <c r="Q147" s="50"/>
      <c r="R147" s="136" t="s">
        <v>920</v>
      </c>
      <c r="S147" s="65" t="str">
        <f t="shared" si="10"/>
        <v>RA_RASIA02_RF_IntlkComp_1_OutDig09Mon</v>
      </c>
      <c r="T147" s="123" t="s">
        <v>665</v>
      </c>
      <c r="U147" s="137" t="s">
        <v>920</v>
      </c>
    </row>
    <row r="148" spans="1:21" s="5" customFormat="1" ht="14.45">
      <c r="A148" s="133">
        <v>147</v>
      </c>
      <c r="B148" s="134" t="s">
        <v>1276</v>
      </c>
      <c r="C148" s="121" t="s">
        <v>175</v>
      </c>
      <c r="D148" s="121" t="s">
        <v>1442</v>
      </c>
      <c r="E148" s="121" t="s">
        <v>177</v>
      </c>
      <c r="F148" s="121" t="s">
        <v>922</v>
      </c>
      <c r="G148" s="121">
        <v>1</v>
      </c>
      <c r="H148" s="121" t="s">
        <v>1108</v>
      </c>
      <c r="I148" s="121" t="s">
        <v>29</v>
      </c>
      <c r="J148" s="64" t="str">
        <f t="shared" si="9"/>
        <v>RA-RaSIB02:RF-IntlkComp-1:OutDig10-Mon</v>
      </c>
      <c r="K148" s="122" t="s">
        <v>795</v>
      </c>
      <c r="L148" s="122" t="s">
        <v>795</v>
      </c>
      <c r="M148" s="65" t="s">
        <v>1277</v>
      </c>
      <c r="N148" s="123" t="s">
        <v>183</v>
      </c>
      <c r="O148" s="123" t="s">
        <v>33</v>
      </c>
      <c r="P148" s="50"/>
      <c r="Q148" s="50"/>
      <c r="R148" s="136" t="s">
        <v>920</v>
      </c>
      <c r="S148" s="65" t="str">
        <f t="shared" si="10"/>
        <v>RA_RASIA02_RF_IntlkComp_1_OutDig10Mon</v>
      </c>
      <c r="T148" s="123" t="s">
        <v>665</v>
      </c>
      <c r="U148" s="137" t="s">
        <v>920</v>
      </c>
    </row>
    <row r="149" spans="1:21" s="5" customFormat="1" ht="14.45">
      <c r="A149" s="133">
        <v>148</v>
      </c>
      <c r="B149" s="134" t="s">
        <v>1278</v>
      </c>
      <c r="C149" s="121" t="s">
        <v>175</v>
      </c>
      <c r="D149" s="121" t="s">
        <v>1442</v>
      </c>
      <c r="E149" s="121" t="s">
        <v>177</v>
      </c>
      <c r="F149" s="121" t="s">
        <v>922</v>
      </c>
      <c r="G149" s="121">
        <v>1</v>
      </c>
      <c r="H149" s="121" t="s">
        <v>1111</v>
      </c>
      <c r="I149" s="121" t="s">
        <v>29</v>
      </c>
      <c r="J149" s="64" t="str">
        <f t="shared" si="9"/>
        <v>RA-RaSIB02:RF-IntlkComp-1:OutDig11-Mon</v>
      </c>
      <c r="K149" s="122" t="s">
        <v>795</v>
      </c>
      <c r="L149" s="122" t="s">
        <v>795</v>
      </c>
      <c r="M149" s="65" t="s">
        <v>1279</v>
      </c>
      <c r="N149" s="123" t="s">
        <v>183</v>
      </c>
      <c r="O149" s="123" t="s">
        <v>33</v>
      </c>
      <c r="P149" s="50"/>
      <c r="Q149" s="50"/>
      <c r="R149" s="136" t="s">
        <v>920</v>
      </c>
      <c r="S149" s="65" t="str">
        <f t="shared" si="10"/>
        <v>RA_RASIA02_RF_IntlkComp_1_OutDig11Mon</v>
      </c>
      <c r="T149" s="123" t="s">
        <v>665</v>
      </c>
      <c r="U149" s="137" t="s">
        <v>920</v>
      </c>
    </row>
    <row r="150" spans="1:21" s="5" customFormat="1" ht="14.45">
      <c r="A150" s="133">
        <v>149</v>
      </c>
      <c r="B150" s="134" t="s">
        <v>1280</v>
      </c>
      <c r="C150" s="121" t="s">
        <v>175</v>
      </c>
      <c r="D150" s="121" t="s">
        <v>1442</v>
      </c>
      <c r="E150" s="121" t="s">
        <v>177</v>
      </c>
      <c r="F150" s="121" t="s">
        <v>922</v>
      </c>
      <c r="G150" s="121">
        <v>1</v>
      </c>
      <c r="H150" s="121" t="s">
        <v>1114</v>
      </c>
      <c r="I150" s="121" t="s">
        <v>29</v>
      </c>
      <c r="J150" s="64" t="str">
        <f t="shared" si="9"/>
        <v>RA-RaSIB02:RF-IntlkComp-1:OutDig12-Mon</v>
      </c>
      <c r="K150" s="122" t="s">
        <v>795</v>
      </c>
      <c r="L150" s="122" t="s">
        <v>795</v>
      </c>
      <c r="M150" s="65" t="s">
        <v>1281</v>
      </c>
      <c r="N150" s="123" t="s">
        <v>183</v>
      </c>
      <c r="O150" s="123" t="s">
        <v>33</v>
      </c>
      <c r="P150" s="50"/>
      <c r="Q150" s="50"/>
      <c r="R150" s="136" t="s">
        <v>920</v>
      </c>
      <c r="S150" s="65" t="str">
        <f t="shared" si="10"/>
        <v>RA_RASIA02_RF_IntlkComp_1_OutDig12Mon</v>
      </c>
      <c r="T150" s="123" t="s">
        <v>665</v>
      </c>
      <c r="U150" s="137" t="s">
        <v>920</v>
      </c>
    </row>
    <row r="151" spans="1:21" s="5" customFormat="1" ht="14.45">
      <c r="A151" s="133">
        <v>150</v>
      </c>
      <c r="B151" s="134" t="s">
        <v>1282</v>
      </c>
      <c r="C151" s="121" t="s">
        <v>175</v>
      </c>
      <c r="D151" s="121" t="s">
        <v>1442</v>
      </c>
      <c r="E151" s="121" t="s">
        <v>177</v>
      </c>
      <c r="F151" s="121" t="s">
        <v>922</v>
      </c>
      <c r="G151" s="121">
        <v>1</v>
      </c>
      <c r="H151" s="121" t="s">
        <v>1117</v>
      </c>
      <c r="I151" s="121" t="s">
        <v>29</v>
      </c>
      <c r="J151" s="64" t="str">
        <f t="shared" si="9"/>
        <v>RA-RaSIB02:RF-IntlkComp-1:OutDig13-Mon</v>
      </c>
      <c r="K151" s="122" t="s">
        <v>795</v>
      </c>
      <c r="L151" s="122" t="s">
        <v>795</v>
      </c>
      <c r="M151" s="65" t="s">
        <v>1283</v>
      </c>
      <c r="N151" s="123" t="s">
        <v>183</v>
      </c>
      <c r="O151" s="123" t="s">
        <v>33</v>
      </c>
      <c r="P151" s="50"/>
      <c r="Q151" s="50"/>
      <c r="R151" s="136" t="s">
        <v>920</v>
      </c>
      <c r="S151" s="65" t="str">
        <f t="shared" si="10"/>
        <v>RA_RASIA02_RF_IntlkComp_1_OutDig13Mon</v>
      </c>
      <c r="T151" s="123" t="s">
        <v>665</v>
      </c>
      <c r="U151" s="137" t="s">
        <v>920</v>
      </c>
    </row>
    <row r="152" spans="1:21" s="5" customFormat="1" ht="14.45">
      <c r="A152" s="133">
        <v>151</v>
      </c>
      <c r="B152" s="134" t="s">
        <v>1284</v>
      </c>
      <c r="C152" s="121" t="s">
        <v>175</v>
      </c>
      <c r="D152" s="121" t="s">
        <v>1442</v>
      </c>
      <c r="E152" s="121" t="s">
        <v>177</v>
      </c>
      <c r="F152" s="121" t="s">
        <v>922</v>
      </c>
      <c r="G152" s="121">
        <v>1</v>
      </c>
      <c r="H152" s="121" t="s">
        <v>1120</v>
      </c>
      <c r="I152" s="121" t="s">
        <v>29</v>
      </c>
      <c r="J152" s="64" t="str">
        <f t="shared" si="9"/>
        <v>RA-RaSIB02:RF-IntlkComp-1:OutDig14-Mon</v>
      </c>
      <c r="K152" s="122" t="s">
        <v>795</v>
      </c>
      <c r="L152" s="122" t="s">
        <v>795</v>
      </c>
      <c r="M152" s="65" t="s">
        <v>1285</v>
      </c>
      <c r="N152" s="123" t="s">
        <v>183</v>
      </c>
      <c r="O152" s="123" t="s">
        <v>33</v>
      </c>
      <c r="P152" s="50"/>
      <c r="Q152" s="50"/>
      <c r="R152" s="136" t="s">
        <v>920</v>
      </c>
      <c r="S152" s="65" t="str">
        <f t="shared" si="10"/>
        <v>RA_RASIA02_RF_IntlkComp_1_OutDig14Mon</v>
      </c>
      <c r="T152" s="123" t="s">
        <v>665</v>
      </c>
      <c r="U152" s="137" t="s">
        <v>920</v>
      </c>
    </row>
    <row r="153" spans="1:21" s="5" customFormat="1" ht="14.45">
      <c r="A153" s="133">
        <v>152</v>
      </c>
      <c r="B153" s="134" t="s">
        <v>1286</v>
      </c>
      <c r="C153" s="121" t="s">
        <v>175</v>
      </c>
      <c r="D153" s="121" t="s">
        <v>1442</v>
      </c>
      <c r="E153" s="121" t="s">
        <v>177</v>
      </c>
      <c r="F153" s="121" t="s">
        <v>922</v>
      </c>
      <c r="G153" s="121">
        <v>1</v>
      </c>
      <c r="H153" s="121" t="s">
        <v>1123</v>
      </c>
      <c r="I153" s="121" t="s">
        <v>29</v>
      </c>
      <c r="J153" s="64" t="str">
        <f t="shared" si="9"/>
        <v>RA-RaSIB02:RF-IntlkComp-1:OutDig15-Mon</v>
      </c>
      <c r="K153" s="122" t="s">
        <v>795</v>
      </c>
      <c r="L153" s="122" t="s">
        <v>795</v>
      </c>
      <c r="M153" s="65" t="s">
        <v>1287</v>
      </c>
      <c r="N153" s="123" t="s">
        <v>183</v>
      </c>
      <c r="O153" s="123" t="s">
        <v>33</v>
      </c>
      <c r="P153" s="50"/>
      <c r="Q153" s="50"/>
      <c r="R153" s="136" t="s">
        <v>920</v>
      </c>
      <c r="S153" s="65" t="str">
        <f t="shared" si="10"/>
        <v>RA_RASIA02_RF_IntlkComp_1_OutDig15Mon</v>
      </c>
      <c r="T153" s="123" t="s">
        <v>665</v>
      </c>
      <c r="U153" s="137" t="s">
        <v>920</v>
      </c>
    </row>
    <row r="154" spans="1:21" s="52" customFormat="1" ht="14.45">
      <c r="A154" s="138">
        <v>153</v>
      </c>
      <c r="B154" s="139" t="s">
        <v>1288</v>
      </c>
      <c r="C154" s="113" t="s">
        <v>175</v>
      </c>
      <c r="D154" s="113" t="s">
        <v>1442</v>
      </c>
      <c r="E154" s="113" t="s">
        <v>177</v>
      </c>
      <c r="F154" s="113" t="s">
        <v>922</v>
      </c>
      <c r="G154" s="113">
        <v>2</v>
      </c>
      <c r="H154" s="113" t="s">
        <v>928</v>
      </c>
      <c r="I154" s="113" t="s">
        <v>29</v>
      </c>
      <c r="J154" s="107" t="str">
        <f t="shared" si="9"/>
        <v>RA-RaSIB02:RF-IntlkComp-2:IB1601Fault-Mon</v>
      </c>
      <c r="K154" s="104" t="s">
        <v>795</v>
      </c>
      <c r="L154" s="104" t="s">
        <v>795</v>
      </c>
      <c r="M154" s="108" t="s">
        <v>1289</v>
      </c>
      <c r="N154" s="115" t="s">
        <v>183</v>
      </c>
      <c r="O154" s="115" t="s">
        <v>33</v>
      </c>
      <c r="P154" s="50"/>
      <c r="Q154" s="50"/>
      <c r="R154" s="141" t="s">
        <v>920</v>
      </c>
      <c r="S154" s="108" t="str">
        <f t="shared" si="10"/>
        <v>RA_RASIA02_RF_IntlkComp_2_IB1601FaultMon</v>
      </c>
      <c r="T154" s="115" t="s">
        <v>665</v>
      </c>
      <c r="U154" s="142" t="s">
        <v>920</v>
      </c>
    </row>
    <row r="155" spans="1:21" s="52" customFormat="1" ht="14.45">
      <c r="A155" s="138">
        <v>154</v>
      </c>
      <c r="B155" s="139" t="s">
        <v>1290</v>
      </c>
      <c r="C155" s="113" t="s">
        <v>175</v>
      </c>
      <c r="D155" s="113" t="s">
        <v>1442</v>
      </c>
      <c r="E155" s="113" t="s">
        <v>177</v>
      </c>
      <c r="F155" s="113" t="s">
        <v>922</v>
      </c>
      <c r="G155" s="113">
        <v>2</v>
      </c>
      <c r="H155" s="113" t="s">
        <v>931</v>
      </c>
      <c r="I155" s="113" t="s">
        <v>29</v>
      </c>
      <c r="J155" s="107" t="str">
        <f t="shared" si="9"/>
        <v>RA-RaSIB02:RF-IntlkComp-2:IB1602Fault-Mon</v>
      </c>
      <c r="K155" s="104" t="s">
        <v>795</v>
      </c>
      <c r="L155" s="104" t="s">
        <v>795</v>
      </c>
      <c r="M155" s="108" t="s">
        <v>1291</v>
      </c>
      <c r="N155" s="115" t="s">
        <v>183</v>
      </c>
      <c r="O155" s="115" t="s">
        <v>33</v>
      </c>
      <c r="P155" s="50"/>
      <c r="Q155" s="50"/>
      <c r="R155" s="141" t="s">
        <v>920</v>
      </c>
      <c r="S155" s="108" t="str">
        <f t="shared" si="10"/>
        <v>RA_RASIA02_RF_IntlkComp_2_IB1602FaultMon</v>
      </c>
      <c r="T155" s="115" t="s">
        <v>665</v>
      </c>
      <c r="U155" s="142" t="s">
        <v>920</v>
      </c>
    </row>
    <row r="156" spans="1:21" s="52" customFormat="1" ht="14.45">
      <c r="A156" s="138">
        <v>155</v>
      </c>
      <c r="B156" s="139" t="s">
        <v>1292</v>
      </c>
      <c r="C156" s="113" t="s">
        <v>175</v>
      </c>
      <c r="D156" s="113" t="s">
        <v>1442</v>
      </c>
      <c r="E156" s="113" t="s">
        <v>177</v>
      </c>
      <c r="F156" s="113" t="s">
        <v>922</v>
      </c>
      <c r="G156" s="113">
        <v>2</v>
      </c>
      <c r="H156" s="113" t="s">
        <v>934</v>
      </c>
      <c r="I156" s="113" t="s">
        <v>29</v>
      </c>
      <c r="J156" s="107" t="str">
        <f t="shared" si="9"/>
        <v>RA-RaSIB02:RF-IntlkComp-2:IY403Fault-Mon</v>
      </c>
      <c r="K156" s="104" t="s">
        <v>795</v>
      </c>
      <c r="L156" s="104" t="s">
        <v>795</v>
      </c>
      <c r="M156" s="108" t="s">
        <v>1293</v>
      </c>
      <c r="N156" s="115" t="s">
        <v>183</v>
      </c>
      <c r="O156" s="115" t="s">
        <v>33</v>
      </c>
      <c r="P156" s="50"/>
      <c r="Q156" s="50"/>
      <c r="R156" s="141" t="s">
        <v>920</v>
      </c>
      <c r="S156" s="108" t="str">
        <f t="shared" si="10"/>
        <v>RA_RASIA02_RF_IntlkComp_2_IY403FaultMon</v>
      </c>
      <c r="T156" s="115" t="s">
        <v>665</v>
      </c>
      <c r="U156" s="142" t="s">
        <v>920</v>
      </c>
    </row>
    <row r="157" spans="1:21" s="52" customFormat="1" ht="14.45">
      <c r="A157" s="138">
        <v>156</v>
      </c>
      <c r="B157" s="139" t="s">
        <v>1294</v>
      </c>
      <c r="C157" s="113" t="s">
        <v>175</v>
      </c>
      <c r="D157" s="113" t="s">
        <v>1442</v>
      </c>
      <c r="E157" s="113" t="s">
        <v>177</v>
      </c>
      <c r="F157" s="113" t="s">
        <v>922</v>
      </c>
      <c r="G157" s="113">
        <v>2</v>
      </c>
      <c r="H157" s="113" t="s">
        <v>937</v>
      </c>
      <c r="I157" s="113" t="s">
        <v>29</v>
      </c>
      <c r="J157" s="107" t="str">
        <f t="shared" si="9"/>
        <v>RA-RaSIB02:RF-IntlkComp-2:IY404Fault-Mon</v>
      </c>
      <c r="K157" s="104" t="s">
        <v>795</v>
      </c>
      <c r="L157" s="104" t="s">
        <v>795</v>
      </c>
      <c r="M157" s="108" t="s">
        <v>1295</v>
      </c>
      <c r="N157" s="115" t="s">
        <v>183</v>
      </c>
      <c r="O157" s="115" t="s">
        <v>33</v>
      </c>
      <c r="P157" s="50"/>
      <c r="Q157" s="50"/>
      <c r="R157" s="141" t="s">
        <v>920</v>
      </c>
      <c r="S157" s="108" t="str">
        <f t="shared" si="10"/>
        <v>RA_RASIA02_RF_IntlkComp_2_IY404FaultMon</v>
      </c>
      <c r="T157" s="115" t="s">
        <v>665</v>
      </c>
      <c r="U157" s="142" t="s">
        <v>920</v>
      </c>
    </row>
    <row r="158" spans="1:21" s="52" customFormat="1" ht="14.45">
      <c r="A158" s="138">
        <v>157</v>
      </c>
      <c r="B158" s="139" t="s">
        <v>1296</v>
      </c>
      <c r="C158" s="113" t="s">
        <v>175</v>
      </c>
      <c r="D158" s="113" t="s">
        <v>1442</v>
      </c>
      <c r="E158" s="113" t="s">
        <v>177</v>
      </c>
      <c r="F158" s="113" t="s">
        <v>922</v>
      </c>
      <c r="G158" s="113">
        <v>2</v>
      </c>
      <c r="H158" s="113" t="s">
        <v>940</v>
      </c>
      <c r="I158" s="113" t="s">
        <v>29</v>
      </c>
      <c r="J158" s="107" t="str">
        <f t="shared" si="9"/>
        <v>RA-RaSIB02:RF-IntlkComp-2:IY405Fault-Mon</v>
      </c>
      <c r="K158" s="104" t="s">
        <v>795</v>
      </c>
      <c r="L158" s="104" t="s">
        <v>795</v>
      </c>
      <c r="M158" s="108" t="s">
        <v>1297</v>
      </c>
      <c r="N158" s="115" t="s">
        <v>183</v>
      </c>
      <c r="O158" s="115" t="s">
        <v>33</v>
      </c>
      <c r="P158" s="50"/>
      <c r="Q158" s="50"/>
      <c r="R158" s="141" t="s">
        <v>920</v>
      </c>
      <c r="S158" s="108" t="str">
        <f t="shared" si="10"/>
        <v>RA_RASIA02_RF_IntlkComp_2_IY405FaultMon</v>
      </c>
      <c r="T158" s="115" t="s">
        <v>665</v>
      </c>
      <c r="U158" s="142" t="s">
        <v>920</v>
      </c>
    </row>
    <row r="159" spans="1:21" s="52" customFormat="1" ht="14.45">
      <c r="A159" s="138">
        <v>158</v>
      </c>
      <c r="B159" s="139" t="s">
        <v>1298</v>
      </c>
      <c r="C159" s="113" t="s">
        <v>175</v>
      </c>
      <c r="D159" s="113" t="s">
        <v>1442</v>
      </c>
      <c r="E159" s="113" t="s">
        <v>177</v>
      </c>
      <c r="F159" s="113" t="s">
        <v>922</v>
      </c>
      <c r="G159" s="113">
        <v>2</v>
      </c>
      <c r="H159" s="113" t="s">
        <v>1136</v>
      </c>
      <c r="I159" s="113" t="s">
        <v>29</v>
      </c>
      <c r="J159" s="107" t="str">
        <f t="shared" si="9"/>
        <v>RA-RaSIB02:RF-IntlkComp-2:IY406Fault-Mon</v>
      </c>
      <c r="K159" s="104" t="s">
        <v>795</v>
      </c>
      <c r="L159" s="104" t="s">
        <v>795</v>
      </c>
      <c r="M159" s="108" t="s">
        <v>1299</v>
      </c>
      <c r="N159" s="115" t="s">
        <v>183</v>
      </c>
      <c r="O159" s="115" t="s">
        <v>33</v>
      </c>
      <c r="P159" s="50"/>
      <c r="Q159" s="50"/>
      <c r="R159" s="141" t="s">
        <v>920</v>
      </c>
      <c r="S159" s="108" t="str">
        <f t="shared" si="10"/>
        <v>RA_RASIA02_RF_IntlkComp_2_IY406FaultMon</v>
      </c>
      <c r="T159" s="115" t="s">
        <v>665</v>
      </c>
      <c r="U159" s="142" t="s">
        <v>920</v>
      </c>
    </row>
    <row r="160" spans="1:21" s="52" customFormat="1" ht="14.45">
      <c r="A160" s="138">
        <v>159</v>
      </c>
      <c r="B160" s="139" t="s">
        <v>1300</v>
      </c>
      <c r="C160" s="113" t="s">
        <v>175</v>
      </c>
      <c r="D160" s="113" t="s">
        <v>1442</v>
      </c>
      <c r="E160" s="113" t="s">
        <v>177</v>
      </c>
      <c r="F160" s="113" t="s">
        <v>922</v>
      </c>
      <c r="G160" s="113">
        <v>2</v>
      </c>
      <c r="H160" s="113" t="s">
        <v>1139</v>
      </c>
      <c r="I160" s="113" t="s">
        <v>29</v>
      </c>
      <c r="J160" s="107" t="str">
        <f t="shared" si="9"/>
        <v>RA-RaSIB02:RF-IntlkComp-2:IY407Fault-Mon</v>
      </c>
      <c r="K160" s="104" t="s">
        <v>795</v>
      </c>
      <c r="L160" s="104" t="s">
        <v>795</v>
      </c>
      <c r="M160" s="108" t="s">
        <v>1301</v>
      </c>
      <c r="N160" s="115" t="s">
        <v>183</v>
      </c>
      <c r="O160" s="115" t="s">
        <v>33</v>
      </c>
      <c r="P160" s="50"/>
      <c r="Q160" s="50"/>
      <c r="R160" s="141" t="s">
        <v>920</v>
      </c>
      <c r="S160" s="108" t="str">
        <f t="shared" si="10"/>
        <v>RA_RASIA02_RF_IntlkComp_2_IY407FaultMon</v>
      </c>
      <c r="T160" s="115" t="s">
        <v>665</v>
      </c>
      <c r="U160" s="142" t="s">
        <v>920</v>
      </c>
    </row>
    <row r="161" spans="1:21" s="52" customFormat="1" ht="14.45">
      <c r="A161" s="138">
        <v>160</v>
      </c>
      <c r="B161" s="139" t="s">
        <v>1302</v>
      </c>
      <c r="C161" s="113" t="s">
        <v>175</v>
      </c>
      <c r="D161" s="113" t="s">
        <v>1442</v>
      </c>
      <c r="E161" s="113" t="s">
        <v>177</v>
      </c>
      <c r="F161" s="113" t="s">
        <v>922</v>
      </c>
      <c r="G161" s="113">
        <v>2</v>
      </c>
      <c r="H161" s="113" t="s">
        <v>1142</v>
      </c>
      <c r="I161" s="113" t="s">
        <v>29</v>
      </c>
      <c r="J161" s="107" t="str">
        <f t="shared" si="9"/>
        <v>RA-RaSIB02:RF-IntlkComp-2:OB1608Fault-Mon</v>
      </c>
      <c r="K161" s="104" t="s">
        <v>795</v>
      </c>
      <c r="L161" s="104" t="s">
        <v>795</v>
      </c>
      <c r="M161" s="108" t="s">
        <v>1303</v>
      </c>
      <c r="N161" s="115" t="s">
        <v>183</v>
      </c>
      <c r="O161" s="115" t="s">
        <v>33</v>
      </c>
      <c r="P161" s="50"/>
      <c r="Q161" s="50"/>
      <c r="R161" s="141" t="s">
        <v>920</v>
      </c>
      <c r="S161" s="108" t="str">
        <f t="shared" si="10"/>
        <v>RA_RASIA02_RF_IntlkComp_2_OB1608FaultMon</v>
      </c>
      <c r="T161" s="115" t="s">
        <v>665</v>
      </c>
      <c r="U161" s="142" t="s">
        <v>920</v>
      </c>
    </row>
    <row r="162" spans="1:21" s="52" customFormat="1" ht="14.45">
      <c r="A162" s="138">
        <v>161</v>
      </c>
      <c r="B162" s="139" t="s">
        <v>1304</v>
      </c>
      <c r="C162" s="113" t="s">
        <v>175</v>
      </c>
      <c r="D162" s="113" t="s">
        <v>1442</v>
      </c>
      <c r="E162" s="113" t="s">
        <v>177</v>
      </c>
      <c r="F162" s="113" t="s">
        <v>922</v>
      </c>
      <c r="G162" s="113">
        <v>2</v>
      </c>
      <c r="H162" s="113" t="s">
        <v>946</v>
      </c>
      <c r="I162" s="113" t="s">
        <v>29</v>
      </c>
      <c r="J162" s="107" t="str">
        <f t="shared" si="9"/>
        <v>RA-RaSIB02:RF-IntlkComp-2:InDig00-Mon</v>
      </c>
      <c r="K162" s="104" t="s">
        <v>795</v>
      </c>
      <c r="L162" s="104" t="s">
        <v>795</v>
      </c>
      <c r="M162" s="108" t="s">
        <v>1305</v>
      </c>
      <c r="N162" s="115" t="s">
        <v>183</v>
      </c>
      <c r="O162" s="115" t="s">
        <v>33</v>
      </c>
      <c r="P162" s="50"/>
      <c r="Q162" s="50"/>
      <c r="R162" s="141" t="s">
        <v>920</v>
      </c>
      <c r="S162" s="108" t="str">
        <f t="shared" si="10"/>
        <v>RA_RASIA02_RF_IntlkComp_2_InDig00Mon</v>
      </c>
      <c r="T162" s="115" t="s">
        <v>665</v>
      </c>
      <c r="U162" s="142" t="s">
        <v>920</v>
      </c>
    </row>
    <row r="163" spans="1:21" s="5" customFormat="1" ht="14.45">
      <c r="A163" s="133">
        <v>162</v>
      </c>
      <c r="B163" s="134" t="s">
        <v>1306</v>
      </c>
      <c r="C163" s="121" t="s">
        <v>175</v>
      </c>
      <c r="D163" s="121" t="s">
        <v>1442</v>
      </c>
      <c r="E163" s="121" t="s">
        <v>177</v>
      </c>
      <c r="F163" s="121" t="s">
        <v>922</v>
      </c>
      <c r="G163" s="121">
        <v>2</v>
      </c>
      <c r="H163" s="121" t="s">
        <v>949</v>
      </c>
      <c r="I163" s="121" t="s">
        <v>29</v>
      </c>
      <c r="J163" s="64" t="str">
        <f t="shared" si="9"/>
        <v>RA-RaSIB02:RF-IntlkComp-2:InDig01-Mon</v>
      </c>
      <c r="K163" s="122" t="s">
        <v>795</v>
      </c>
      <c r="L163" s="122" t="s">
        <v>795</v>
      </c>
      <c r="M163" s="65" t="s">
        <v>1307</v>
      </c>
      <c r="N163" s="123" t="s">
        <v>183</v>
      </c>
      <c r="O163" s="123" t="s">
        <v>33</v>
      </c>
      <c r="P163" s="50"/>
      <c r="Q163" s="50"/>
      <c r="R163" s="136" t="s">
        <v>920</v>
      </c>
      <c r="S163" s="65" t="str">
        <f t="shared" si="10"/>
        <v>RA_RASIA02_RF_IntlkComp_2_InDig01Mon</v>
      </c>
      <c r="T163" s="123" t="s">
        <v>665</v>
      </c>
      <c r="U163" s="137" t="s">
        <v>920</v>
      </c>
    </row>
    <row r="164" spans="1:21" s="5" customFormat="1" ht="14.45">
      <c r="A164" s="133">
        <v>163</v>
      </c>
      <c r="B164" s="134" t="s">
        <v>1308</v>
      </c>
      <c r="C164" s="121" t="s">
        <v>175</v>
      </c>
      <c r="D164" s="121" t="s">
        <v>1442</v>
      </c>
      <c r="E164" s="121" t="s">
        <v>177</v>
      </c>
      <c r="F164" s="121" t="s">
        <v>922</v>
      </c>
      <c r="G164" s="121">
        <v>2</v>
      </c>
      <c r="H164" s="121" t="s">
        <v>952</v>
      </c>
      <c r="I164" s="121" t="s">
        <v>29</v>
      </c>
      <c r="J164" s="64" t="str">
        <f t="shared" si="9"/>
        <v>RA-RaSIB02:RF-IntlkComp-2:InDig02-Mon</v>
      </c>
      <c r="K164" s="122" t="s">
        <v>795</v>
      </c>
      <c r="L164" s="122" t="s">
        <v>795</v>
      </c>
      <c r="M164" s="65" t="s">
        <v>1309</v>
      </c>
      <c r="N164" s="123" t="s">
        <v>183</v>
      </c>
      <c r="O164" s="123" t="s">
        <v>33</v>
      </c>
      <c r="P164" s="50"/>
      <c r="Q164" s="50"/>
      <c r="R164" s="136" t="s">
        <v>920</v>
      </c>
      <c r="S164" s="65" t="str">
        <f t="shared" si="10"/>
        <v>RA_RASIA02_RF_IntlkComp_2_InDig02Mon</v>
      </c>
      <c r="T164" s="123" t="s">
        <v>665</v>
      </c>
      <c r="U164" s="137" t="s">
        <v>920</v>
      </c>
    </row>
    <row r="165" spans="1:21" s="5" customFormat="1" ht="14.45">
      <c r="A165" s="133">
        <v>164</v>
      </c>
      <c r="B165" s="134" t="s">
        <v>1310</v>
      </c>
      <c r="C165" s="121" t="s">
        <v>175</v>
      </c>
      <c r="D165" s="121" t="s">
        <v>1442</v>
      </c>
      <c r="E165" s="121" t="s">
        <v>177</v>
      </c>
      <c r="F165" s="121" t="s">
        <v>922</v>
      </c>
      <c r="G165" s="121">
        <v>2</v>
      </c>
      <c r="H165" s="121" t="s">
        <v>955</v>
      </c>
      <c r="I165" s="121" t="s">
        <v>29</v>
      </c>
      <c r="J165" s="64" t="str">
        <f t="shared" si="9"/>
        <v>RA-RaSIB02:RF-IntlkComp-2:InDig03-Mon</v>
      </c>
      <c r="K165" s="122" t="s">
        <v>795</v>
      </c>
      <c r="L165" s="122" t="s">
        <v>795</v>
      </c>
      <c r="M165" s="65" t="s">
        <v>1311</v>
      </c>
      <c r="N165" s="123" t="s">
        <v>183</v>
      </c>
      <c r="O165" s="123" t="s">
        <v>33</v>
      </c>
      <c r="P165" s="50"/>
      <c r="Q165" s="50"/>
      <c r="R165" s="136" t="s">
        <v>920</v>
      </c>
      <c r="S165" s="65" t="str">
        <f t="shared" si="10"/>
        <v>RA_RASIA02_RF_IntlkComp_2_InDig03Mon</v>
      </c>
      <c r="T165" s="123" t="s">
        <v>665</v>
      </c>
      <c r="U165" s="137" t="s">
        <v>920</v>
      </c>
    </row>
    <row r="166" spans="1:21" s="5" customFormat="1" ht="14.45">
      <c r="A166" s="133">
        <v>165</v>
      </c>
      <c r="B166" s="134" t="s">
        <v>1312</v>
      </c>
      <c r="C166" s="121" t="s">
        <v>175</v>
      </c>
      <c r="D166" s="121" t="s">
        <v>1442</v>
      </c>
      <c r="E166" s="121" t="s">
        <v>177</v>
      </c>
      <c r="F166" s="121" t="s">
        <v>922</v>
      </c>
      <c r="G166" s="121">
        <v>2</v>
      </c>
      <c r="H166" s="121" t="s">
        <v>958</v>
      </c>
      <c r="I166" s="121" t="s">
        <v>29</v>
      </c>
      <c r="J166" s="64" t="str">
        <f t="shared" si="9"/>
        <v>RA-RaSIB02:RF-IntlkComp-2:InDig04-Mon</v>
      </c>
      <c r="K166" s="122" t="s">
        <v>795</v>
      </c>
      <c r="L166" s="122" t="s">
        <v>795</v>
      </c>
      <c r="M166" s="65" t="s">
        <v>1313</v>
      </c>
      <c r="N166" s="123" t="s">
        <v>183</v>
      </c>
      <c r="O166" s="123" t="s">
        <v>33</v>
      </c>
      <c r="P166" s="50"/>
      <c r="Q166" s="50"/>
      <c r="R166" s="136" t="s">
        <v>920</v>
      </c>
      <c r="S166" s="65" t="str">
        <f t="shared" si="10"/>
        <v>RA_RASIA02_RF_IntlkComp_2_InDig04Mon</v>
      </c>
      <c r="T166" s="123" t="s">
        <v>665</v>
      </c>
      <c r="U166" s="137" t="s">
        <v>920</v>
      </c>
    </row>
    <row r="167" spans="1:21" s="5" customFormat="1" ht="14.45">
      <c r="A167" s="133">
        <v>166</v>
      </c>
      <c r="B167" s="134" t="s">
        <v>1314</v>
      </c>
      <c r="C167" s="121" t="s">
        <v>175</v>
      </c>
      <c r="D167" s="121" t="s">
        <v>1442</v>
      </c>
      <c r="E167" s="121" t="s">
        <v>177</v>
      </c>
      <c r="F167" s="121" t="s">
        <v>922</v>
      </c>
      <c r="G167" s="121">
        <v>2</v>
      </c>
      <c r="H167" s="121" t="s">
        <v>961</v>
      </c>
      <c r="I167" s="121" t="s">
        <v>29</v>
      </c>
      <c r="J167" s="64" t="str">
        <f t="shared" si="9"/>
        <v>RA-RaSIB02:RF-IntlkComp-2:InDig05-Mon</v>
      </c>
      <c r="K167" s="122" t="s">
        <v>795</v>
      </c>
      <c r="L167" s="122" t="s">
        <v>795</v>
      </c>
      <c r="M167" s="65" t="s">
        <v>1315</v>
      </c>
      <c r="N167" s="123" t="s">
        <v>183</v>
      </c>
      <c r="O167" s="123" t="s">
        <v>33</v>
      </c>
      <c r="P167" s="50"/>
      <c r="Q167" s="50"/>
      <c r="R167" s="136" t="s">
        <v>920</v>
      </c>
      <c r="S167" s="65" t="str">
        <f t="shared" si="10"/>
        <v>RA_RASIA02_RF_IntlkComp_2_InDig05Mon</v>
      </c>
      <c r="T167" s="123" t="s">
        <v>665</v>
      </c>
      <c r="U167" s="137" t="s">
        <v>920</v>
      </c>
    </row>
    <row r="168" spans="1:21" s="5" customFormat="1" ht="14.45">
      <c r="A168" s="133">
        <v>167</v>
      </c>
      <c r="B168" s="134" t="s">
        <v>1316</v>
      </c>
      <c r="C168" s="121" t="s">
        <v>175</v>
      </c>
      <c r="D168" s="121" t="s">
        <v>1442</v>
      </c>
      <c r="E168" s="121" t="s">
        <v>177</v>
      </c>
      <c r="F168" s="121" t="s">
        <v>922</v>
      </c>
      <c r="G168" s="121">
        <v>2</v>
      </c>
      <c r="H168" s="121" t="s">
        <v>964</v>
      </c>
      <c r="I168" s="121" t="s">
        <v>29</v>
      </c>
      <c r="J168" s="64" t="str">
        <f t="shared" si="9"/>
        <v>RA-RaSIB02:RF-IntlkComp-2:InDig06-Mon</v>
      </c>
      <c r="K168" s="122" t="s">
        <v>795</v>
      </c>
      <c r="L168" s="122" t="s">
        <v>795</v>
      </c>
      <c r="M168" s="65" t="s">
        <v>1317</v>
      </c>
      <c r="N168" s="123" t="s">
        <v>183</v>
      </c>
      <c r="O168" s="123" t="s">
        <v>33</v>
      </c>
      <c r="P168" s="50"/>
      <c r="Q168" s="50"/>
      <c r="R168" s="136" t="s">
        <v>920</v>
      </c>
      <c r="S168" s="65" t="str">
        <f t="shared" si="10"/>
        <v>RA_RASIA02_RF_IntlkComp_2_InDig06Mon</v>
      </c>
      <c r="T168" s="123" t="s">
        <v>665</v>
      </c>
      <c r="U168" s="137" t="s">
        <v>920</v>
      </c>
    </row>
    <row r="169" spans="1:21" s="5" customFormat="1" ht="14.45">
      <c r="A169" s="133">
        <v>168</v>
      </c>
      <c r="B169" s="134" t="s">
        <v>1318</v>
      </c>
      <c r="C169" s="121" t="s">
        <v>175</v>
      </c>
      <c r="D169" s="121" t="s">
        <v>1442</v>
      </c>
      <c r="E169" s="121" t="s">
        <v>177</v>
      </c>
      <c r="F169" s="121" t="s">
        <v>922</v>
      </c>
      <c r="G169" s="121">
        <v>2</v>
      </c>
      <c r="H169" s="121" t="s">
        <v>967</v>
      </c>
      <c r="I169" s="121" t="s">
        <v>29</v>
      </c>
      <c r="J169" s="64" t="str">
        <f t="shared" si="9"/>
        <v>RA-RaSIB02:RF-IntlkComp-2:InDig07-Mon</v>
      </c>
      <c r="K169" s="122" t="s">
        <v>795</v>
      </c>
      <c r="L169" s="122" t="s">
        <v>795</v>
      </c>
      <c r="M169" s="65" t="s">
        <v>1319</v>
      </c>
      <c r="N169" s="123" t="s">
        <v>183</v>
      </c>
      <c r="O169" s="123" t="s">
        <v>33</v>
      </c>
      <c r="P169" s="50"/>
      <c r="Q169" s="50"/>
      <c r="R169" s="136" t="s">
        <v>920</v>
      </c>
      <c r="S169" s="65" t="str">
        <f t="shared" si="10"/>
        <v>RA_RASIA02_RF_IntlkComp_2_InDig07Mon</v>
      </c>
      <c r="T169" s="123" t="s">
        <v>665</v>
      </c>
      <c r="U169" s="137" t="s">
        <v>920</v>
      </c>
    </row>
    <row r="170" spans="1:21" s="5" customFormat="1" ht="14.45">
      <c r="A170" s="133">
        <v>169</v>
      </c>
      <c r="B170" s="134" t="s">
        <v>1320</v>
      </c>
      <c r="C170" s="121" t="s">
        <v>175</v>
      </c>
      <c r="D170" s="121" t="s">
        <v>1442</v>
      </c>
      <c r="E170" s="121" t="s">
        <v>177</v>
      </c>
      <c r="F170" s="121" t="s">
        <v>922</v>
      </c>
      <c r="G170" s="121">
        <v>2</v>
      </c>
      <c r="H170" s="121" t="s">
        <v>970</v>
      </c>
      <c r="I170" s="121" t="s">
        <v>29</v>
      </c>
      <c r="J170" s="64" t="str">
        <f t="shared" si="9"/>
        <v>RA-RaSIB02:RF-IntlkComp-2:InDig08-Mon</v>
      </c>
      <c r="K170" s="122" t="s">
        <v>795</v>
      </c>
      <c r="L170" s="122" t="s">
        <v>795</v>
      </c>
      <c r="M170" s="65" t="s">
        <v>1321</v>
      </c>
      <c r="N170" s="123" t="s">
        <v>183</v>
      </c>
      <c r="O170" s="123" t="s">
        <v>33</v>
      </c>
      <c r="P170" s="50"/>
      <c r="Q170" s="50"/>
      <c r="R170" s="136" t="s">
        <v>920</v>
      </c>
      <c r="S170" s="65" t="str">
        <f t="shared" si="10"/>
        <v>RA_RASIA02_RF_IntlkComp_2_InDig08Mon</v>
      </c>
      <c r="T170" s="123" t="s">
        <v>665</v>
      </c>
      <c r="U170" s="137" t="s">
        <v>920</v>
      </c>
    </row>
    <row r="171" spans="1:21" s="5" customFormat="1" ht="14.45">
      <c r="A171" s="133">
        <v>170</v>
      </c>
      <c r="B171" s="134" t="s">
        <v>1322</v>
      </c>
      <c r="C171" s="121" t="s">
        <v>175</v>
      </c>
      <c r="D171" s="121" t="s">
        <v>1442</v>
      </c>
      <c r="E171" s="121" t="s">
        <v>177</v>
      </c>
      <c r="F171" s="121" t="s">
        <v>922</v>
      </c>
      <c r="G171" s="121">
        <v>2</v>
      </c>
      <c r="H171" s="121" t="s">
        <v>973</v>
      </c>
      <c r="I171" s="121" t="s">
        <v>29</v>
      </c>
      <c r="J171" s="64" t="str">
        <f t="shared" si="9"/>
        <v>RA-RaSIB02:RF-IntlkComp-2:InDig09-Mon</v>
      </c>
      <c r="K171" s="122" t="s">
        <v>795</v>
      </c>
      <c r="L171" s="122" t="s">
        <v>795</v>
      </c>
      <c r="M171" s="65" t="s">
        <v>1323</v>
      </c>
      <c r="N171" s="123" t="s">
        <v>183</v>
      </c>
      <c r="O171" s="123" t="s">
        <v>33</v>
      </c>
      <c r="P171" s="50"/>
      <c r="Q171" s="50"/>
      <c r="R171" s="136" t="s">
        <v>920</v>
      </c>
      <c r="S171" s="65" t="str">
        <f t="shared" si="10"/>
        <v>RA_RASIA02_RF_IntlkComp_2_InDig09Mon</v>
      </c>
      <c r="T171" s="123" t="s">
        <v>665</v>
      </c>
      <c r="U171" s="137" t="s">
        <v>920</v>
      </c>
    </row>
    <row r="172" spans="1:21" s="5" customFormat="1" ht="14.45">
      <c r="A172" s="133">
        <v>171</v>
      </c>
      <c r="B172" s="134" t="s">
        <v>1324</v>
      </c>
      <c r="C172" s="121" t="s">
        <v>175</v>
      </c>
      <c r="D172" s="121" t="s">
        <v>1442</v>
      </c>
      <c r="E172" s="121" t="s">
        <v>177</v>
      </c>
      <c r="F172" s="121" t="s">
        <v>922</v>
      </c>
      <c r="G172" s="121">
        <v>2</v>
      </c>
      <c r="H172" s="121" t="s">
        <v>976</v>
      </c>
      <c r="I172" s="121" t="s">
        <v>29</v>
      </c>
      <c r="J172" s="64" t="str">
        <f t="shared" si="9"/>
        <v>RA-RaSIB02:RF-IntlkComp-2:InDig10-Mon</v>
      </c>
      <c r="K172" s="122" t="s">
        <v>795</v>
      </c>
      <c r="L172" s="122" t="s">
        <v>795</v>
      </c>
      <c r="M172" s="65" t="s">
        <v>1325</v>
      </c>
      <c r="N172" s="123" t="s">
        <v>183</v>
      </c>
      <c r="O172" s="123" t="s">
        <v>33</v>
      </c>
      <c r="P172" s="50"/>
      <c r="Q172" s="50"/>
      <c r="R172" s="136" t="s">
        <v>920</v>
      </c>
      <c r="S172" s="65" t="str">
        <f t="shared" si="10"/>
        <v>RA_RASIA02_RF_IntlkComp_2_InDig10Mon</v>
      </c>
      <c r="T172" s="123" t="s">
        <v>665</v>
      </c>
      <c r="U172" s="137" t="s">
        <v>920</v>
      </c>
    </row>
    <row r="173" spans="1:21" s="5" customFormat="1" ht="14.45">
      <c r="A173" s="133">
        <v>172</v>
      </c>
      <c r="B173" s="134" t="s">
        <v>1326</v>
      </c>
      <c r="C173" s="121" t="s">
        <v>175</v>
      </c>
      <c r="D173" s="121" t="s">
        <v>1442</v>
      </c>
      <c r="E173" s="121" t="s">
        <v>177</v>
      </c>
      <c r="F173" s="121" t="s">
        <v>922</v>
      </c>
      <c r="G173" s="121">
        <v>2</v>
      </c>
      <c r="H173" s="121" t="s">
        <v>979</v>
      </c>
      <c r="I173" s="121" t="s">
        <v>29</v>
      </c>
      <c r="J173" s="64" t="str">
        <f t="shared" si="9"/>
        <v>RA-RaSIB02:RF-IntlkComp-2:InDig11-Mon</v>
      </c>
      <c r="K173" s="122" t="s">
        <v>795</v>
      </c>
      <c r="L173" s="122" t="s">
        <v>795</v>
      </c>
      <c r="M173" s="65" t="s">
        <v>1327</v>
      </c>
      <c r="N173" s="123" t="s">
        <v>183</v>
      </c>
      <c r="O173" s="123" t="s">
        <v>33</v>
      </c>
      <c r="P173" s="50"/>
      <c r="Q173" s="50"/>
      <c r="R173" s="136" t="s">
        <v>920</v>
      </c>
      <c r="S173" s="65" t="str">
        <f t="shared" si="10"/>
        <v>RA_RASIA02_RF_IntlkComp_2_InDig11Mon</v>
      </c>
      <c r="T173" s="123" t="s">
        <v>665</v>
      </c>
      <c r="U173" s="137" t="s">
        <v>920</v>
      </c>
    </row>
    <row r="174" spans="1:21" s="5" customFormat="1" ht="14.45">
      <c r="A174" s="133">
        <v>173</v>
      </c>
      <c r="B174" s="134" t="s">
        <v>1328</v>
      </c>
      <c r="C174" s="121" t="s">
        <v>175</v>
      </c>
      <c r="D174" s="121" t="s">
        <v>1442</v>
      </c>
      <c r="E174" s="121" t="s">
        <v>177</v>
      </c>
      <c r="F174" s="121" t="s">
        <v>922</v>
      </c>
      <c r="G174" s="121">
        <v>2</v>
      </c>
      <c r="H174" s="121" t="s">
        <v>982</v>
      </c>
      <c r="I174" s="121" t="s">
        <v>29</v>
      </c>
      <c r="J174" s="64" t="str">
        <f t="shared" si="9"/>
        <v>RA-RaSIB02:RF-IntlkComp-2:InDig12-Mon</v>
      </c>
      <c r="K174" s="122" t="s">
        <v>795</v>
      </c>
      <c r="L174" s="122" t="s">
        <v>795</v>
      </c>
      <c r="M174" s="65" t="s">
        <v>1329</v>
      </c>
      <c r="N174" s="123" t="s">
        <v>183</v>
      </c>
      <c r="O174" s="123" t="s">
        <v>33</v>
      </c>
      <c r="P174" s="50"/>
      <c r="Q174" s="50"/>
      <c r="R174" s="136" t="s">
        <v>920</v>
      </c>
      <c r="S174" s="65" t="str">
        <f t="shared" si="10"/>
        <v>RA_RASIA02_RF_IntlkComp_2_InDig12Mon</v>
      </c>
      <c r="T174" s="123" t="s">
        <v>665</v>
      </c>
      <c r="U174" s="137" t="s">
        <v>920</v>
      </c>
    </row>
    <row r="175" spans="1:21" s="5" customFormat="1" ht="14.45">
      <c r="A175" s="133">
        <v>174</v>
      </c>
      <c r="B175" s="134" t="s">
        <v>1330</v>
      </c>
      <c r="C175" s="121" t="s">
        <v>175</v>
      </c>
      <c r="D175" s="121" t="s">
        <v>1442</v>
      </c>
      <c r="E175" s="121" t="s">
        <v>177</v>
      </c>
      <c r="F175" s="121" t="s">
        <v>922</v>
      </c>
      <c r="G175" s="121">
        <v>2</v>
      </c>
      <c r="H175" s="121" t="s">
        <v>985</v>
      </c>
      <c r="I175" s="121" t="s">
        <v>29</v>
      </c>
      <c r="J175" s="64" t="str">
        <f t="shared" si="9"/>
        <v>RA-RaSIB02:RF-IntlkComp-2:InDig13-Mon</v>
      </c>
      <c r="K175" s="122" t="s">
        <v>795</v>
      </c>
      <c r="L175" s="122" t="s">
        <v>795</v>
      </c>
      <c r="M175" s="65" t="s">
        <v>1331</v>
      </c>
      <c r="N175" s="123" t="s">
        <v>183</v>
      </c>
      <c r="O175" s="123" t="s">
        <v>33</v>
      </c>
      <c r="P175" s="50"/>
      <c r="Q175" s="50"/>
      <c r="R175" s="136" t="s">
        <v>920</v>
      </c>
      <c r="S175" s="65" t="str">
        <f t="shared" si="10"/>
        <v>RA_RASIA02_RF_IntlkComp_2_InDig13Mon</v>
      </c>
      <c r="T175" s="123" t="s">
        <v>665</v>
      </c>
      <c r="U175" s="137" t="s">
        <v>920</v>
      </c>
    </row>
    <row r="176" spans="1:21" s="5" customFormat="1" ht="14.45">
      <c r="A176" s="133">
        <v>175</v>
      </c>
      <c r="B176" s="134" t="s">
        <v>1332</v>
      </c>
      <c r="C176" s="121" t="s">
        <v>175</v>
      </c>
      <c r="D176" s="121" t="s">
        <v>1442</v>
      </c>
      <c r="E176" s="121" t="s">
        <v>177</v>
      </c>
      <c r="F176" s="121" t="s">
        <v>922</v>
      </c>
      <c r="G176" s="121">
        <v>2</v>
      </c>
      <c r="H176" s="121" t="s">
        <v>988</v>
      </c>
      <c r="I176" s="121" t="s">
        <v>29</v>
      </c>
      <c r="J176" s="64" t="str">
        <f t="shared" si="9"/>
        <v>RA-RaSIB02:RF-IntlkComp-2:InDig14-Mon</v>
      </c>
      <c r="K176" s="122" t="s">
        <v>795</v>
      </c>
      <c r="L176" s="122" t="s">
        <v>795</v>
      </c>
      <c r="M176" s="65" t="s">
        <v>1333</v>
      </c>
      <c r="N176" s="123" t="s">
        <v>183</v>
      </c>
      <c r="O176" s="123" t="s">
        <v>33</v>
      </c>
      <c r="P176" s="50"/>
      <c r="Q176" s="50"/>
      <c r="R176" s="136" t="s">
        <v>920</v>
      </c>
      <c r="S176" s="65" t="str">
        <f t="shared" si="10"/>
        <v>RA_RASIA02_RF_IntlkComp_2_InDig14Mon</v>
      </c>
      <c r="T176" s="123" t="s">
        <v>665</v>
      </c>
      <c r="U176" s="137" t="s">
        <v>920</v>
      </c>
    </row>
    <row r="177" spans="1:21" s="5" customFormat="1" ht="14.45">
      <c r="A177" s="133">
        <v>176</v>
      </c>
      <c r="B177" s="134" t="s">
        <v>1334</v>
      </c>
      <c r="C177" s="121" t="s">
        <v>175</v>
      </c>
      <c r="D177" s="121" t="s">
        <v>1442</v>
      </c>
      <c r="E177" s="121" t="s">
        <v>177</v>
      </c>
      <c r="F177" s="121" t="s">
        <v>922</v>
      </c>
      <c r="G177" s="121">
        <v>2</v>
      </c>
      <c r="H177" s="121" t="s">
        <v>991</v>
      </c>
      <c r="I177" s="121" t="s">
        <v>29</v>
      </c>
      <c r="J177" s="64" t="str">
        <f t="shared" si="9"/>
        <v>RA-RaSIB02:RF-IntlkComp-2:InDig15-Mon</v>
      </c>
      <c r="K177" s="122" t="s">
        <v>795</v>
      </c>
      <c r="L177" s="122" t="s">
        <v>795</v>
      </c>
      <c r="M177" s="65" t="s">
        <v>1335</v>
      </c>
      <c r="N177" s="123" t="s">
        <v>183</v>
      </c>
      <c r="O177" s="123" t="s">
        <v>33</v>
      </c>
      <c r="P177" s="50"/>
      <c r="Q177" s="50"/>
      <c r="R177" s="136" t="s">
        <v>920</v>
      </c>
      <c r="S177" s="65" t="str">
        <f t="shared" si="10"/>
        <v>RA_RASIA02_RF_IntlkComp_2_InDig15Mon</v>
      </c>
      <c r="T177" s="123" t="s">
        <v>665</v>
      </c>
      <c r="U177" s="137" t="s">
        <v>920</v>
      </c>
    </row>
    <row r="178" spans="1:21" s="5" customFormat="1" ht="14.45">
      <c r="A178" s="133">
        <v>177</v>
      </c>
      <c r="B178" s="134" t="s">
        <v>1336</v>
      </c>
      <c r="C178" s="121" t="s">
        <v>175</v>
      </c>
      <c r="D178" s="121" t="s">
        <v>1442</v>
      </c>
      <c r="E178" s="121" t="s">
        <v>177</v>
      </c>
      <c r="F178" s="121" t="s">
        <v>922</v>
      </c>
      <c r="G178" s="121">
        <v>2</v>
      </c>
      <c r="H178" s="121" t="s">
        <v>994</v>
      </c>
      <c r="I178" s="121" t="s">
        <v>29</v>
      </c>
      <c r="J178" s="64" t="str">
        <f t="shared" si="9"/>
        <v>RA-RaSIB02:RF-IntlkComp-2:InDig16-Mon</v>
      </c>
      <c r="K178" s="122" t="s">
        <v>795</v>
      </c>
      <c r="L178" s="122" t="s">
        <v>795</v>
      </c>
      <c r="M178" s="65" t="s">
        <v>1337</v>
      </c>
      <c r="N178" s="123" t="s">
        <v>183</v>
      </c>
      <c r="O178" s="123" t="s">
        <v>33</v>
      </c>
      <c r="P178" s="50"/>
      <c r="Q178" s="50"/>
      <c r="R178" s="136" t="s">
        <v>920</v>
      </c>
      <c r="S178" s="65" t="str">
        <f t="shared" si="10"/>
        <v>RA_RASIA02_RF_IntlkComp_2_InDig16Mon</v>
      </c>
      <c r="T178" s="123" t="s">
        <v>665</v>
      </c>
      <c r="U178" s="137" t="s">
        <v>920</v>
      </c>
    </row>
    <row r="179" spans="1:21" s="5" customFormat="1" ht="14.45">
      <c r="A179" s="133">
        <v>178</v>
      </c>
      <c r="B179" s="134" t="s">
        <v>1338</v>
      </c>
      <c r="C179" s="121" t="s">
        <v>175</v>
      </c>
      <c r="D179" s="121" t="s">
        <v>1442</v>
      </c>
      <c r="E179" s="121" t="s">
        <v>177</v>
      </c>
      <c r="F179" s="121" t="s">
        <v>922</v>
      </c>
      <c r="G179" s="121">
        <v>2</v>
      </c>
      <c r="H179" s="121" t="s">
        <v>997</v>
      </c>
      <c r="I179" s="121" t="s">
        <v>29</v>
      </c>
      <c r="J179" s="64" t="str">
        <f t="shared" si="9"/>
        <v>RA-RaSIB02:RF-IntlkComp-2:InDig17-Mon</v>
      </c>
      <c r="K179" s="122" t="s">
        <v>795</v>
      </c>
      <c r="L179" s="122" t="s">
        <v>795</v>
      </c>
      <c r="M179" s="65" t="s">
        <v>1339</v>
      </c>
      <c r="N179" s="123" t="s">
        <v>183</v>
      </c>
      <c r="O179" s="123" t="s">
        <v>33</v>
      </c>
      <c r="P179" s="50"/>
      <c r="Q179" s="50"/>
      <c r="R179" s="136" t="s">
        <v>920</v>
      </c>
      <c r="S179" s="65" t="str">
        <f t="shared" si="10"/>
        <v>RA_RASIA02_RF_IntlkComp_2_InDig17Mon</v>
      </c>
      <c r="T179" s="123" t="s">
        <v>665</v>
      </c>
      <c r="U179" s="137" t="s">
        <v>920</v>
      </c>
    </row>
    <row r="180" spans="1:21" s="5" customFormat="1" ht="14.45">
      <c r="A180" s="133">
        <v>179</v>
      </c>
      <c r="B180" s="134" t="s">
        <v>1340</v>
      </c>
      <c r="C180" s="121" t="s">
        <v>175</v>
      </c>
      <c r="D180" s="121" t="s">
        <v>1442</v>
      </c>
      <c r="E180" s="121" t="s">
        <v>177</v>
      </c>
      <c r="F180" s="121" t="s">
        <v>922</v>
      </c>
      <c r="G180" s="121">
        <v>2</v>
      </c>
      <c r="H180" s="121" t="s">
        <v>1000</v>
      </c>
      <c r="I180" s="121" t="s">
        <v>29</v>
      </c>
      <c r="J180" s="64" t="str">
        <f t="shared" si="9"/>
        <v>RA-RaSIB02:RF-IntlkComp-2:InDig18-Mon</v>
      </c>
      <c r="K180" s="122" t="s">
        <v>795</v>
      </c>
      <c r="L180" s="122" t="s">
        <v>795</v>
      </c>
      <c r="M180" s="65" t="s">
        <v>1341</v>
      </c>
      <c r="N180" s="123" t="s">
        <v>183</v>
      </c>
      <c r="O180" s="123" t="s">
        <v>33</v>
      </c>
      <c r="P180" s="50"/>
      <c r="Q180" s="50"/>
      <c r="R180" s="136" t="s">
        <v>920</v>
      </c>
      <c r="S180" s="65" t="str">
        <f t="shared" si="10"/>
        <v>RA_RASIA02_RF_IntlkComp_2_InDig18Mon</v>
      </c>
      <c r="T180" s="123" t="s">
        <v>665</v>
      </c>
      <c r="U180" s="137" t="s">
        <v>920</v>
      </c>
    </row>
    <row r="181" spans="1:21" s="5" customFormat="1" ht="14.45">
      <c r="A181" s="133">
        <v>180</v>
      </c>
      <c r="B181" s="134" t="s">
        <v>1342</v>
      </c>
      <c r="C181" s="121" t="s">
        <v>175</v>
      </c>
      <c r="D181" s="121" t="s">
        <v>1442</v>
      </c>
      <c r="E181" s="121" t="s">
        <v>177</v>
      </c>
      <c r="F181" s="121" t="s">
        <v>922</v>
      </c>
      <c r="G181" s="121">
        <v>2</v>
      </c>
      <c r="H181" s="121" t="s">
        <v>1003</v>
      </c>
      <c r="I181" s="121" t="s">
        <v>29</v>
      </c>
      <c r="J181" s="64" t="str">
        <f t="shared" si="9"/>
        <v>RA-RaSIB02:RF-IntlkComp-2:InDig19-Mon</v>
      </c>
      <c r="K181" s="122" t="s">
        <v>795</v>
      </c>
      <c r="L181" s="122" t="s">
        <v>795</v>
      </c>
      <c r="M181" s="65" t="s">
        <v>1343</v>
      </c>
      <c r="N181" s="123" t="s">
        <v>183</v>
      </c>
      <c r="O181" s="123" t="s">
        <v>33</v>
      </c>
      <c r="P181" s="50"/>
      <c r="Q181" s="50"/>
      <c r="R181" s="136" t="s">
        <v>920</v>
      </c>
      <c r="S181" s="65" t="str">
        <f t="shared" si="10"/>
        <v>RA_RASIA02_RF_IntlkComp_2_InDig19Mon</v>
      </c>
      <c r="T181" s="123" t="s">
        <v>665</v>
      </c>
      <c r="U181" s="137" t="s">
        <v>920</v>
      </c>
    </row>
    <row r="182" spans="1:21" s="5" customFormat="1" ht="14.45">
      <c r="A182" s="133">
        <v>181</v>
      </c>
      <c r="B182" s="134" t="s">
        <v>1344</v>
      </c>
      <c r="C182" s="121" t="s">
        <v>175</v>
      </c>
      <c r="D182" s="121" t="s">
        <v>1442</v>
      </c>
      <c r="E182" s="121" t="s">
        <v>177</v>
      </c>
      <c r="F182" s="121" t="s">
        <v>922</v>
      </c>
      <c r="G182" s="121">
        <v>2</v>
      </c>
      <c r="H182" s="121" t="s">
        <v>1006</v>
      </c>
      <c r="I182" s="121" t="s">
        <v>29</v>
      </c>
      <c r="J182" s="64" t="str">
        <f t="shared" si="9"/>
        <v>RA-RaSIB02:RF-IntlkComp-2:InDig20-Mon</v>
      </c>
      <c r="K182" s="122" t="s">
        <v>795</v>
      </c>
      <c r="L182" s="122" t="s">
        <v>795</v>
      </c>
      <c r="M182" s="65" t="s">
        <v>1345</v>
      </c>
      <c r="N182" s="123" t="s">
        <v>183</v>
      </c>
      <c r="O182" s="123" t="s">
        <v>33</v>
      </c>
      <c r="P182" s="50"/>
      <c r="Q182" s="50"/>
      <c r="R182" s="136" t="s">
        <v>920</v>
      </c>
      <c r="S182" s="65" t="str">
        <f t="shared" si="10"/>
        <v>RA_RASIA02_RF_IntlkComp_2_InDig20Mon</v>
      </c>
      <c r="T182" s="123" t="s">
        <v>665</v>
      </c>
      <c r="U182" s="137" t="s">
        <v>920</v>
      </c>
    </row>
    <row r="183" spans="1:21" s="5" customFormat="1" ht="14.45">
      <c r="A183" s="133">
        <v>182</v>
      </c>
      <c r="B183" s="134" t="s">
        <v>1346</v>
      </c>
      <c r="C183" s="121" t="s">
        <v>175</v>
      </c>
      <c r="D183" s="121" t="s">
        <v>1442</v>
      </c>
      <c r="E183" s="121" t="s">
        <v>177</v>
      </c>
      <c r="F183" s="121" t="s">
        <v>922</v>
      </c>
      <c r="G183" s="121">
        <v>2</v>
      </c>
      <c r="H183" s="121" t="s">
        <v>1009</v>
      </c>
      <c r="I183" s="121" t="s">
        <v>29</v>
      </c>
      <c r="J183" s="64" t="str">
        <f t="shared" si="9"/>
        <v>RA-RaSIB02:RF-IntlkComp-2:InDig21-Mon</v>
      </c>
      <c r="K183" s="122" t="s">
        <v>795</v>
      </c>
      <c r="L183" s="122" t="s">
        <v>795</v>
      </c>
      <c r="M183" s="65" t="s">
        <v>1347</v>
      </c>
      <c r="N183" s="123" t="s">
        <v>183</v>
      </c>
      <c r="O183" s="123" t="s">
        <v>33</v>
      </c>
      <c r="P183" s="50"/>
      <c r="Q183" s="50"/>
      <c r="R183" s="136" t="s">
        <v>920</v>
      </c>
      <c r="S183" s="65" t="str">
        <f t="shared" si="10"/>
        <v>RA_RASIA02_RF_IntlkComp_2_InDig21Mon</v>
      </c>
      <c r="T183" s="123" t="s">
        <v>665</v>
      </c>
      <c r="U183" s="137" t="s">
        <v>920</v>
      </c>
    </row>
    <row r="184" spans="1:21" s="5" customFormat="1" ht="14.45">
      <c r="A184" s="133">
        <v>183</v>
      </c>
      <c r="B184" s="134" t="s">
        <v>1348</v>
      </c>
      <c r="C184" s="121" t="s">
        <v>175</v>
      </c>
      <c r="D184" s="121" t="s">
        <v>1442</v>
      </c>
      <c r="E184" s="121" t="s">
        <v>177</v>
      </c>
      <c r="F184" s="121" t="s">
        <v>922</v>
      </c>
      <c r="G184" s="121">
        <v>2</v>
      </c>
      <c r="H184" s="121" t="s">
        <v>1012</v>
      </c>
      <c r="I184" s="121" t="s">
        <v>29</v>
      </c>
      <c r="J184" s="64" t="str">
        <f t="shared" si="9"/>
        <v>RA-RaSIB02:RF-IntlkComp-2:InDig22-Mon</v>
      </c>
      <c r="K184" s="122" t="s">
        <v>795</v>
      </c>
      <c r="L184" s="122" t="s">
        <v>795</v>
      </c>
      <c r="M184" s="65" t="s">
        <v>1349</v>
      </c>
      <c r="N184" s="123" t="s">
        <v>183</v>
      </c>
      <c r="O184" s="123" t="s">
        <v>33</v>
      </c>
      <c r="P184" s="50"/>
      <c r="Q184" s="50"/>
      <c r="R184" s="136" t="s">
        <v>920</v>
      </c>
      <c r="S184" s="65" t="str">
        <f t="shared" si="10"/>
        <v>RA_RASIA02_RF_IntlkComp_2_InDig22Mon</v>
      </c>
      <c r="T184" s="123" t="s">
        <v>665</v>
      </c>
      <c r="U184" s="137" t="s">
        <v>920</v>
      </c>
    </row>
    <row r="185" spans="1:21" s="5" customFormat="1" ht="14.45">
      <c r="A185" s="133">
        <v>184</v>
      </c>
      <c r="B185" s="134" t="s">
        <v>1350</v>
      </c>
      <c r="C185" s="121" t="s">
        <v>175</v>
      </c>
      <c r="D185" s="121" t="s">
        <v>1442</v>
      </c>
      <c r="E185" s="121" t="s">
        <v>177</v>
      </c>
      <c r="F185" s="121" t="s">
        <v>922</v>
      </c>
      <c r="G185" s="121">
        <v>2</v>
      </c>
      <c r="H185" s="121" t="s">
        <v>1015</v>
      </c>
      <c r="I185" s="121" t="s">
        <v>29</v>
      </c>
      <c r="J185" s="64" t="str">
        <f t="shared" si="9"/>
        <v>RA-RaSIB02:RF-IntlkComp-2:InDig23-Mon</v>
      </c>
      <c r="K185" s="122" t="s">
        <v>795</v>
      </c>
      <c r="L185" s="122" t="s">
        <v>795</v>
      </c>
      <c r="M185" s="65" t="s">
        <v>1351</v>
      </c>
      <c r="N185" s="123" t="s">
        <v>183</v>
      </c>
      <c r="O185" s="123" t="s">
        <v>33</v>
      </c>
      <c r="P185" s="50"/>
      <c r="Q185" s="50"/>
      <c r="R185" s="136" t="s">
        <v>920</v>
      </c>
      <c r="S185" s="65" t="str">
        <f t="shared" si="10"/>
        <v>RA_RASIA02_RF_IntlkComp_2_InDig23Mon</v>
      </c>
      <c r="T185" s="123" t="s">
        <v>665</v>
      </c>
      <c r="U185" s="137" t="s">
        <v>920</v>
      </c>
    </row>
    <row r="186" spans="1:21" s="5" customFormat="1" ht="14.45">
      <c r="A186" s="133">
        <v>185</v>
      </c>
      <c r="B186" s="134" t="s">
        <v>1352</v>
      </c>
      <c r="C186" s="121" t="s">
        <v>175</v>
      </c>
      <c r="D186" s="121" t="s">
        <v>1442</v>
      </c>
      <c r="E186" s="121" t="s">
        <v>177</v>
      </c>
      <c r="F186" s="121" t="s">
        <v>922</v>
      </c>
      <c r="G186" s="121">
        <v>2</v>
      </c>
      <c r="H186" s="121" t="s">
        <v>1018</v>
      </c>
      <c r="I186" s="121" t="s">
        <v>29</v>
      </c>
      <c r="J186" s="64" t="str">
        <f t="shared" si="9"/>
        <v>RA-RaSIB02:RF-IntlkComp-2:InDig24-Mon</v>
      </c>
      <c r="K186" s="122" t="s">
        <v>795</v>
      </c>
      <c r="L186" s="122" t="s">
        <v>795</v>
      </c>
      <c r="M186" s="65" t="s">
        <v>1353</v>
      </c>
      <c r="N186" s="123" t="s">
        <v>183</v>
      </c>
      <c r="O186" s="123" t="s">
        <v>33</v>
      </c>
      <c r="P186" s="50"/>
      <c r="Q186" s="50"/>
      <c r="R186" s="136" t="s">
        <v>920</v>
      </c>
      <c r="S186" s="65" t="str">
        <f t="shared" si="10"/>
        <v>RA_RASIA02_RF_IntlkComp_2_InDig24Mon</v>
      </c>
      <c r="T186" s="123" t="s">
        <v>665</v>
      </c>
      <c r="U186" s="137" t="s">
        <v>920</v>
      </c>
    </row>
    <row r="187" spans="1:21" s="5" customFormat="1" ht="14.45">
      <c r="A187" s="133">
        <v>186</v>
      </c>
      <c r="B187" s="134" t="s">
        <v>1354</v>
      </c>
      <c r="C187" s="121" t="s">
        <v>175</v>
      </c>
      <c r="D187" s="121" t="s">
        <v>1442</v>
      </c>
      <c r="E187" s="121" t="s">
        <v>177</v>
      </c>
      <c r="F187" s="121" t="s">
        <v>922</v>
      </c>
      <c r="G187" s="121">
        <v>2</v>
      </c>
      <c r="H187" s="121" t="s">
        <v>1021</v>
      </c>
      <c r="I187" s="121" t="s">
        <v>29</v>
      </c>
      <c r="J187" s="64" t="str">
        <f t="shared" si="9"/>
        <v>RA-RaSIB02:RF-IntlkComp-2:InDig25-Mon</v>
      </c>
      <c r="K187" s="122" t="s">
        <v>795</v>
      </c>
      <c r="L187" s="122" t="s">
        <v>795</v>
      </c>
      <c r="M187" s="65" t="s">
        <v>1355</v>
      </c>
      <c r="N187" s="123" t="s">
        <v>183</v>
      </c>
      <c r="O187" s="123" t="s">
        <v>33</v>
      </c>
      <c r="P187" s="50"/>
      <c r="Q187" s="50"/>
      <c r="R187" s="136" t="s">
        <v>920</v>
      </c>
      <c r="S187" s="65" t="str">
        <f t="shared" si="10"/>
        <v>RA_RASIA02_RF_IntlkComp_2_InDig25Mon</v>
      </c>
      <c r="T187" s="123" t="s">
        <v>665</v>
      </c>
      <c r="U187" s="137" t="s">
        <v>920</v>
      </c>
    </row>
    <row r="188" spans="1:21" s="5" customFormat="1" ht="14.45">
      <c r="A188" s="133">
        <v>187</v>
      </c>
      <c r="B188" s="134" t="s">
        <v>1356</v>
      </c>
      <c r="C188" s="121" t="s">
        <v>175</v>
      </c>
      <c r="D188" s="121" t="s">
        <v>1442</v>
      </c>
      <c r="E188" s="121" t="s">
        <v>177</v>
      </c>
      <c r="F188" s="121" t="s">
        <v>922</v>
      </c>
      <c r="G188" s="121">
        <v>2</v>
      </c>
      <c r="H188" s="121" t="s">
        <v>1024</v>
      </c>
      <c r="I188" s="121" t="s">
        <v>29</v>
      </c>
      <c r="J188" s="64" t="str">
        <f t="shared" si="9"/>
        <v>RA-RaSIB02:RF-IntlkComp-2:InDig26-Mon</v>
      </c>
      <c r="K188" s="122" t="s">
        <v>795</v>
      </c>
      <c r="L188" s="122" t="s">
        <v>795</v>
      </c>
      <c r="M188" s="65" t="s">
        <v>1357</v>
      </c>
      <c r="N188" s="123" t="s">
        <v>183</v>
      </c>
      <c r="O188" s="123" t="s">
        <v>33</v>
      </c>
      <c r="P188" s="50"/>
      <c r="Q188" s="50"/>
      <c r="R188" s="136" t="s">
        <v>920</v>
      </c>
      <c r="S188" s="65" t="str">
        <f t="shared" si="10"/>
        <v>RA_RASIA02_RF_IntlkComp_2_InDig26Mon</v>
      </c>
      <c r="T188" s="123" t="s">
        <v>665</v>
      </c>
      <c r="U188" s="137" t="s">
        <v>920</v>
      </c>
    </row>
    <row r="189" spans="1:21" s="5" customFormat="1" ht="14.45">
      <c r="A189" s="133">
        <v>188</v>
      </c>
      <c r="B189" s="134" t="s">
        <v>1358</v>
      </c>
      <c r="C189" s="121" t="s">
        <v>175</v>
      </c>
      <c r="D189" s="121" t="s">
        <v>1442</v>
      </c>
      <c r="E189" s="121" t="s">
        <v>177</v>
      </c>
      <c r="F189" s="121" t="s">
        <v>922</v>
      </c>
      <c r="G189" s="121">
        <v>2</v>
      </c>
      <c r="H189" s="121" t="s">
        <v>1027</v>
      </c>
      <c r="I189" s="121" t="s">
        <v>29</v>
      </c>
      <c r="J189" s="64" t="str">
        <f t="shared" si="9"/>
        <v>RA-RaSIB02:RF-IntlkComp-2:InDig27-Mon</v>
      </c>
      <c r="K189" s="122" t="s">
        <v>795</v>
      </c>
      <c r="L189" s="122" t="s">
        <v>795</v>
      </c>
      <c r="M189" s="65" t="s">
        <v>1359</v>
      </c>
      <c r="N189" s="123" t="s">
        <v>183</v>
      </c>
      <c r="O189" s="123" t="s">
        <v>33</v>
      </c>
      <c r="P189" s="50"/>
      <c r="Q189" s="50"/>
      <c r="R189" s="136" t="s">
        <v>920</v>
      </c>
      <c r="S189" s="65" t="str">
        <f t="shared" si="10"/>
        <v>RA_RASIA02_RF_IntlkComp_2_InDig27Mon</v>
      </c>
      <c r="T189" s="123" t="s">
        <v>665</v>
      </c>
      <c r="U189" s="137" t="s">
        <v>920</v>
      </c>
    </row>
    <row r="190" spans="1:21" s="5" customFormat="1" ht="14.45">
      <c r="A190" s="133">
        <v>189</v>
      </c>
      <c r="B190" s="134" t="s">
        <v>1360</v>
      </c>
      <c r="C190" s="121" t="s">
        <v>175</v>
      </c>
      <c r="D190" s="121" t="s">
        <v>1442</v>
      </c>
      <c r="E190" s="121" t="s">
        <v>177</v>
      </c>
      <c r="F190" s="121" t="s">
        <v>922</v>
      </c>
      <c r="G190" s="121">
        <v>2</v>
      </c>
      <c r="H190" s="121" t="s">
        <v>1030</v>
      </c>
      <c r="I190" s="121" t="s">
        <v>29</v>
      </c>
      <c r="J190" s="64" t="str">
        <f t="shared" si="9"/>
        <v>RA-RaSIB02:RF-IntlkComp-2:InDig28-Mon</v>
      </c>
      <c r="K190" s="122" t="s">
        <v>795</v>
      </c>
      <c r="L190" s="122" t="s">
        <v>795</v>
      </c>
      <c r="M190" s="65" t="s">
        <v>1361</v>
      </c>
      <c r="N190" s="123" t="s">
        <v>183</v>
      </c>
      <c r="O190" s="123" t="s">
        <v>33</v>
      </c>
      <c r="P190" s="50"/>
      <c r="Q190" s="50"/>
      <c r="R190" s="136" t="s">
        <v>920</v>
      </c>
      <c r="S190" s="65" t="str">
        <f t="shared" si="10"/>
        <v>RA_RASIA02_RF_IntlkComp_2_InDig28Mon</v>
      </c>
      <c r="T190" s="123" t="s">
        <v>665</v>
      </c>
      <c r="U190" s="137" t="s">
        <v>920</v>
      </c>
    </row>
    <row r="191" spans="1:21" s="5" customFormat="1" ht="14.45">
      <c r="A191" s="133">
        <v>190</v>
      </c>
      <c r="B191" s="134" t="s">
        <v>1362</v>
      </c>
      <c r="C191" s="121" t="s">
        <v>175</v>
      </c>
      <c r="D191" s="121" t="s">
        <v>1442</v>
      </c>
      <c r="E191" s="121" t="s">
        <v>177</v>
      </c>
      <c r="F191" s="121" t="s">
        <v>922</v>
      </c>
      <c r="G191" s="121">
        <v>2</v>
      </c>
      <c r="H191" s="121" t="s">
        <v>1033</v>
      </c>
      <c r="I191" s="121" t="s">
        <v>29</v>
      </c>
      <c r="J191" s="64" t="str">
        <f t="shared" si="9"/>
        <v>RA-RaSIB02:RF-IntlkComp-2:InDig29-Mon</v>
      </c>
      <c r="K191" s="122" t="s">
        <v>795</v>
      </c>
      <c r="L191" s="122" t="s">
        <v>795</v>
      </c>
      <c r="M191" s="65" t="s">
        <v>1363</v>
      </c>
      <c r="N191" s="123" t="s">
        <v>183</v>
      </c>
      <c r="O191" s="123" t="s">
        <v>33</v>
      </c>
      <c r="P191" s="50"/>
      <c r="Q191" s="50"/>
      <c r="R191" s="136" t="s">
        <v>920</v>
      </c>
      <c r="S191" s="65" t="str">
        <f t="shared" si="10"/>
        <v>RA_RASIA02_RF_IntlkComp_2_InDig29Mon</v>
      </c>
      <c r="T191" s="123" t="s">
        <v>665</v>
      </c>
      <c r="U191" s="137" t="s">
        <v>920</v>
      </c>
    </row>
    <row r="192" spans="1:21" s="5" customFormat="1" ht="14.45">
      <c r="A192" s="133">
        <v>191</v>
      </c>
      <c r="B192" s="134" t="s">
        <v>1364</v>
      </c>
      <c r="C192" s="121" t="s">
        <v>175</v>
      </c>
      <c r="D192" s="121" t="s">
        <v>1442</v>
      </c>
      <c r="E192" s="121" t="s">
        <v>177</v>
      </c>
      <c r="F192" s="121" t="s">
        <v>922</v>
      </c>
      <c r="G192" s="121">
        <v>2</v>
      </c>
      <c r="H192" s="121" t="s">
        <v>1036</v>
      </c>
      <c r="I192" s="121" t="s">
        <v>29</v>
      </c>
      <c r="J192" s="64" t="str">
        <f t="shared" si="9"/>
        <v>RA-RaSIB02:RF-IntlkComp-2:InDig30-Mon</v>
      </c>
      <c r="K192" s="122" t="s">
        <v>795</v>
      </c>
      <c r="L192" s="122" t="s">
        <v>795</v>
      </c>
      <c r="M192" s="65" t="s">
        <v>1365</v>
      </c>
      <c r="N192" s="123" t="s">
        <v>183</v>
      </c>
      <c r="O192" s="123" t="s">
        <v>33</v>
      </c>
      <c r="P192" s="50"/>
      <c r="Q192" s="50"/>
      <c r="R192" s="136" t="s">
        <v>920</v>
      </c>
      <c r="S192" s="65" t="str">
        <f t="shared" si="10"/>
        <v>RA_RASIA02_RF_IntlkComp_2_InDig30Mon</v>
      </c>
      <c r="T192" s="123" t="s">
        <v>665</v>
      </c>
      <c r="U192" s="137" t="s">
        <v>920</v>
      </c>
    </row>
    <row r="193" spans="1:21" s="5" customFormat="1" ht="14.45">
      <c r="A193" s="133">
        <v>192</v>
      </c>
      <c r="B193" s="134" t="s">
        <v>1366</v>
      </c>
      <c r="C193" s="121" t="s">
        <v>175</v>
      </c>
      <c r="D193" s="121" t="s">
        <v>1442</v>
      </c>
      <c r="E193" s="121" t="s">
        <v>177</v>
      </c>
      <c r="F193" s="121" t="s">
        <v>922</v>
      </c>
      <c r="G193" s="121">
        <v>2</v>
      </c>
      <c r="H193" s="121" t="s">
        <v>1039</v>
      </c>
      <c r="I193" s="121" t="s">
        <v>29</v>
      </c>
      <c r="J193" s="64" t="str">
        <f t="shared" si="9"/>
        <v>RA-RaSIB02:RF-IntlkComp-2:InDig31-Mon</v>
      </c>
      <c r="K193" s="122" t="s">
        <v>795</v>
      </c>
      <c r="L193" s="122" t="s">
        <v>795</v>
      </c>
      <c r="M193" s="65" t="s">
        <v>1367</v>
      </c>
      <c r="N193" s="123" t="s">
        <v>183</v>
      </c>
      <c r="O193" s="123" t="s">
        <v>33</v>
      </c>
      <c r="P193" s="50"/>
      <c r="Q193" s="50"/>
      <c r="R193" s="136" t="s">
        <v>920</v>
      </c>
      <c r="S193" s="65" t="str">
        <f t="shared" si="10"/>
        <v>RA_RASIA02_RF_IntlkComp_2_InDig31Mon</v>
      </c>
      <c r="T193" s="123" t="s">
        <v>665</v>
      </c>
      <c r="U193" s="137" t="s">
        <v>920</v>
      </c>
    </row>
    <row r="194" spans="1:21" s="5" customFormat="1" ht="14.45">
      <c r="A194" s="133">
        <v>193</v>
      </c>
      <c r="B194" s="134" t="s">
        <v>1368</v>
      </c>
      <c r="C194" s="121" t="s">
        <v>175</v>
      </c>
      <c r="D194" s="121" t="s">
        <v>1442</v>
      </c>
      <c r="E194" s="121" t="s">
        <v>177</v>
      </c>
      <c r="F194" s="121" t="s">
        <v>922</v>
      </c>
      <c r="G194" s="121">
        <v>2</v>
      </c>
      <c r="H194" s="121" t="s">
        <v>1042</v>
      </c>
      <c r="I194" s="121" t="s">
        <v>29</v>
      </c>
      <c r="J194" s="64" t="str">
        <f t="shared" ref="J194:J229" si="11">IF(G194="-",C194&amp;"-"&amp;D194&amp;":"&amp;E194&amp;"-"&amp;F194&amp;":"&amp;H194&amp;"-"&amp;I194,C194&amp;"-"&amp;D194&amp;":"&amp;E194&amp;"-"&amp;F194&amp;"-"&amp;G194&amp;":"&amp;H194&amp;"-"&amp;I194)</f>
        <v>RA-RaSIB02:RF-IntlkComp-2:InAng00-Mon</v>
      </c>
      <c r="K194" s="122" t="s">
        <v>795</v>
      </c>
      <c r="L194" s="122" t="s">
        <v>795</v>
      </c>
      <c r="M194" s="65" t="s">
        <v>1369</v>
      </c>
      <c r="N194" s="123" t="s">
        <v>183</v>
      </c>
      <c r="O194" s="123" t="s">
        <v>33</v>
      </c>
      <c r="P194" s="50"/>
      <c r="Q194" s="50"/>
      <c r="R194" s="136" t="s">
        <v>920</v>
      </c>
      <c r="S194" s="65" t="str">
        <f t="shared" si="10"/>
        <v>RA_RASIA02_RF_IntlkComp_2_InAng00Mon</v>
      </c>
      <c r="T194" s="123" t="s">
        <v>665</v>
      </c>
      <c r="U194" s="137" t="s">
        <v>920</v>
      </c>
    </row>
    <row r="195" spans="1:21" s="52" customFormat="1" ht="14.45">
      <c r="A195" s="138">
        <v>194</v>
      </c>
      <c r="B195" s="139" t="s">
        <v>1370</v>
      </c>
      <c r="C195" s="113" t="s">
        <v>175</v>
      </c>
      <c r="D195" s="113" t="s">
        <v>1442</v>
      </c>
      <c r="E195" s="113" t="s">
        <v>177</v>
      </c>
      <c r="F195" s="113" t="s">
        <v>922</v>
      </c>
      <c r="G195" s="113">
        <v>2</v>
      </c>
      <c r="H195" s="113" t="s">
        <v>1045</v>
      </c>
      <c r="I195" s="113" t="s">
        <v>29</v>
      </c>
      <c r="J195" s="107" t="str">
        <f t="shared" si="11"/>
        <v>RA-RaSIB02:RF-IntlkComp-2:InAng01-Mon</v>
      </c>
      <c r="K195" s="104" t="s">
        <v>795</v>
      </c>
      <c r="L195" s="104" t="s">
        <v>795</v>
      </c>
      <c r="M195" s="108" t="s">
        <v>1371</v>
      </c>
      <c r="N195" s="115" t="s">
        <v>183</v>
      </c>
      <c r="O195" s="115" t="s">
        <v>33</v>
      </c>
      <c r="P195" s="50"/>
      <c r="Q195" s="50"/>
      <c r="R195" s="141" t="s">
        <v>920</v>
      </c>
      <c r="S195" s="108" t="str">
        <f t="shared" si="10"/>
        <v>RA_RASIA02_RF_IntlkComp_2_InAng01Mon</v>
      </c>
      <c r="T195" s="115" t="s">
        <v>665</v>
      </c>
      <c r="U195" s="142" t="s">
        <v>920</v>
      </c>
    </row>
    <row r="196" spans="1:21" s="5" customFormat="1" ht="14.45">
      <c r="A196" s="133">
        <v>195</v>
      </c>
      <c r="B196" s="134" t="s">
        <v>1372</v>
      </c>
      <c r="C196" s="121" t="s">
        <v>175</v>
      </c>
      <c r="D196" s="121" t="s">
        <v>1442</v>
      </c>
      <c r="E196" s="121" t="s">
        <v>177</v>
      </c>
      <c r="F196" s="121" t="s">
        <v>922</v>
      </c>
      <c r="G196" s="121">
        <v>2</v>
      </c>
      <c r="H196" s="121" t="s">
        <v>1048</v>
      </c>
      <c r="I196" s="121" t="s">
        <v>29</v>
      </c>
      <c r="J196" s="64" t="str">
        <f t="shared" si="11"/>
        <v>RA-RaSIB02:RF-IntlkComp-2:InAng02-Mon</v>
      </c>
      <c r="K196" s="122" t="s">
        <v>795</v>
      </c>
      <c r="L196" s="122" t="s">
        <v>795</v>
      </c>
      <c r="M196" s="65" t="s">
        <v>1373</v>
      </c>
      <c r="N196" s="123" t="s">
        <v>183</v>
      </c>
      <c r="O196" s="123" t="s">
        <v>33</v>
      </c>
      <c r="P196" s="50"/>
      <c r="Q196" s="50"/>
      <c r="R196" s="136" t="s">
        <v>920</v>
      </c>
      <c r="S196" s="65" t="str">
        <f t="shared" si="10"/>
        <v>RA_RASIA02_RF_IntlkComp_2_InAng02Mon</v>
      </c>
      <c r="T196" s="123" t="s">
        <v>665</v>
      </c>
      <c r="U196" s="137" t="s">
        <v>920</v>
      </c>
    </row>
    <row r="197" spans="1:21" s="5" customFormat="1" ht="14.45">
      <c r="A197" s="133">
        <v>196</v>
      </c>
      <c r="B197" s="134" t="s">
        <v>1374</v>
      </c>
      <c r="C197" s="121" t="s">
        <v>175</v>
      </c>
      <c r="D197" s="121" t="s">
        <v>1442</v>
      </c>
      <c r="E197" s="121" t="s">
        <v>177</v>
      </c>
      <c r="F197" s="121" t="s">
        <v>922</v>
      </c>
      <c r="G197" s="121">
        <v>2</v>
      </c>
      <c r="H197" s="121" t="s">
        <v>1051</v>
      </c>
      <c r="I197" s="121" t="s">
        <v>29</v>
      </c>
      <c r="J197" s="64" t="str">
        <f t="shared" si="11"/>
        <v>RA-RaSIB02:RF-IntlkComp-2:InAng03-Mon</v>
      </c>
      <c r="K197" s="122" t="s">
        <v>795</v>
      </c>
      <c r="L197" s="122" t="s">
        <v>795</v>
      </c>
      <c r="M197" s="65" t="s">
        <v>1375</v>
      </c>
      <c r="N197" s="123" t="s">
        <v>183</v>
      </c>
      <c r="O197" s="123" t="s">
        <v>33</v>
      </c>
      <c r="P197" s="50"/>
      <c r="Q197" s="50"/>
      <c r="R197" s="136" t="s">
        <v>920</v>
      </c>
      <c r="S197" s="65" t="str">
        <f t="shared" si="10"/>
        <v>RA_RASIA02_RF_IntlkComp_2_InAng03Mon</v>
      </c>
      <c r="T197" s="123" t="s">
        <v>665</v>
      </c>
      <c r="U197" s="137" t="s">
        <v>920</v>
      </c>
    </row>
    <row r="198" spans="1:21" s="5" customFormat="1" ht="14.45">
      <c r="A198" s="133">
        <v>197</v>
      </c>
      <c r="B198" s="134" t="s">
        <v>1376</v>
      </c>
      <c r="C198" s="121" t="s">
        <v>175</v>
      </c>
      <c r="D198" s="121" t="s">
        <v>1442</v>
      </c>
      <c r="E198" s="121" t="s">
        <v>177</v>
      </c>
      <c r="F198" s="121" t="s">
        <v>922</v>
      </c>
      <c r="G198" s="121">
        <v>2</v>
      </c>
      <c r="H198" s="121" t="s">
        <v>1054</v>
      </c>
      <c r="I198" s="121" t="s">
        <v>29</v>
      </c>
      <c r="J198" s="64" t="str">
        <f t="shared" si="11"/>
        <v>RA-RaSIB02:RF-IntlkComp-2:InAng04-Mon</v>
      </c>
      <c r="K198" s="122" t="s">
        <v>795</v>
      </c>
      <c r="L198" s="122" t="s">
        <v>795</v>
      </c>
      <c r="M198" s="65" t="s">
        <v>1377</v>
      </c>
      <c r="N198" s="123" t="s">
        <v>183</v>
      </c>
      <c r="O198" s="123" t="s">
        <v>33</v>
      </c>
      <c r="P198" s="50"/>
      <c r="Q198" s="50"/>
      <c r="R198" s="136" t="s">
        <v>920</v>
      </c>
      <c r="S198" s="65" t="str">
        <f t="shared" si="10"/>
        <v>RA_RASIA02_RF_IntlkComp_2_InAng04Mon</v>
      </c>
      <c r="T198" s="123" t="s">
        <v>665</v>
      </c>
      <c r="U198" s="137" t="s">
        <v>920</v>
      </c>
    </row>
    <row r="199" spans="1:21" s="5" customFormat="1" ht="14.45">
      <c r="A199" s="133">
        <v>198</v>
      </c>
      <c r="B199" s="134" t="s">
        <v>1378</v>
      </c>
      <c r="C199" s="121" t="s">
        <v>175</v>
      </c>
      <c r="D199" s="121" t="s">
        <v>1442</v>
      </c>
      <c r="E199" s="121" t="s">
        <v>177</v>
      </c>
      <c r="F199" s="121" t="s">
        <v>922</v>
      </c>
      <c r="G199" s="121">
        <v>2</v>
      </c>
      <c r="H199" s="121" t="s">
        <v>1057</v>
      </c>
      <c r="I199" s="121" t="s">
        <v>29</v>
      </c>
      <c r="J199" s="64" t="str">
        <f t="shared" si="11"/>
        <v>RA-RaSIB02:RF-IntlkComp-2:InAng05-Mon</v>
      </c>
      <c r="K199" s="122" t="s">
        <v>795</v>
      </c>
      <c r="L199" s="122" t="s">
        <v>795</v>
      </c>
      <c r="M199" s="65" t="s">
        <v>1379</v>
      </c>
      <c r="N199" s="123" t="s">
        <v>183</v>
      </c>
      <c r="O199" s="123" t="s">
        <v>33</v>
      </c>
      <c r="P199" s="50"/>
      <c r="Q199" s="50"/>
      <c r="R199" s="136" t="s">
        <v>920</v>
      </c>
      <c r="S199" s="65" t="str">
        <f t="shared" si="10"/>
        <v>RA_RASIA02_RF_IntlkComp_2_InAng05Mon</v>
      </c>
      <c r="T199" s="123" t="s">
        <v>665</v>
      </c>
      <c r="U199" s="137" t="s">
        <v>920</v>
      </c>
    </row>
    <row r="200" spans="1:21" s="5" customFormat="1" ht="14.45">
      <c r="A200" s="133">
        <v>199</v>
      </c>
      <c r="B200" s="134" t="s">
        <v>1380</v>
      </c>
      <c r="C200" s="121" t="s">
        <v>175</v>
      </c>
      <c r="D200" s="121" t="s">
        <v>1442</v>
      </c>
      <c r="E200" s="121" t="s">
        <v>177</v>
      </c>
      <c r="F200" s="121" t="s">
        <v>922</v>
      </c>
      <c r="G200" s="121">
        <v>2</v>
      </c>
      <c r="H200" s="121" t="s">
        <v>1060</v>
      </c>
      <c r="I200" s="121" t="s">
        <v>29</v>
      </c>
      <c r="J200" s="64" t="str">
        <f t="shared" si="11"/>
        <v>RA-RaSIB02:RF-IntlkComp-2:InAng06-Mon</v>
      </c>
      <c r="K200" s="122" t="s">
        <v>795</v>
      </c>
      <c r="L200" s="122" t="s">
        <v>795</v>
      </c>
      <c r="M200" s="65" t="s">
        <v>1381</v>
      </c>
      <c r="N200" s="123" t="s">
        <v>183</v>
      </c>
      <c r="O200" s="123" t="s">
        <v>33</v>
      </c>
      <c r="P200" s="50"/>
      <c r="Q200" s="50"/>
      <c r="R200" s="136" t="s">
        <v>920</v>
      </c>
      <c r="S200" s="65" t="str">
        <f t="shared" si="10"/>
        <v>RA_RASIA02_RF_IntlkComp_2_InAng06Mon</v>
      </c>
      <c r="T200" s="123" t="s">
        <v>665</v>
      </c>
      <c r="U200" s="137" t="s">
        <v>920</v>
      </c>
    </row>
    <row r="201" spans="1:21" s="5" customFormat="1" ht="14.45">
      <c r="A201" s="133">
        <v>200</v>
      </c>
      <c r="B201" s="134" t="s">
        <v>1382</v>
      </c>
      <c r="C201" s="121" t="s">
        <v>175</v>
      </c>
      <c r="D201" s="121" t="s">
        <v>1442</v>
      </c>
      <c r="E201" s="121" t="s">
        <v>177</v>
      </c>
      <c r="F201" s="121" t="s">
        <v>922</v>
      </c>
      <c r="G201" s="121">
        <v>2</v>
      </c>
      <c r="H201" s="121" t="s">
        <v>1063</v>
      </c>
      <c r="I201" s="121" t="s">
        <v>29</v>
      </c>
      <c r="J201" s="64" t="str">
        <f t="shared" si="11"/>
        <v>RA-RaSIB02:RF-IntlkComp-2:InAng07-Mon</v>
      </c>
      <c r="K201" s="122" t="s">
        <v>795</v>
      </c>
      <c r="L201" s="122" t="s">
        <v>795</v>
      </c>
      <c r="M201" s="65" t="s">
        <v>1383</v>
      </c>
      <c r="N201" s="123" t="s">
        <v>183</v>
      </c>
      <c r="O201" s="123" t="s">
        <v>33</v>
      </c>
      <c r="P201" s="50"/>
      <c r="Q201" s="50"/>
      <c r="R201" s="136" t="s">
        <v>920</v>
      </c>
      <c r="S201" s="65" t="str">
        <f t="shared" si="10"/>
        <v>RA_RASIA02_RF_IntlkComp_2_InAng07Mon</v>
      </c>
      <c r="T201" s="123" t="s">
        <v>665</v>
      </c>
      <c r="U201" s="137" t="s">
        <v>920</v>
      </c>
    </row>
    <row r="202" spans="1:21" s="5" customFormat="1" ht="14.45">
      <c r="A202" s="133">
        <v>201</v>
      </c>
      <c r="B202" s="134" t="s">
        <v>1384</v>
      </c>
      <c r="C202" s="121" t="s">
        <v>175</v>
      </c>
      <c r="D202" s="121" t="s">
        <v>1442</v>
      </c>
      <c r="E202" s="121" t="s">
        <v>177</v>
      </c>
      <c r="F202" s="121" t="s">
        <v>922</v>
      </c>
      <c r="G202" s="121">
        <v>2</v>
      </c>
      <c r="H202" s="121" t="s">
        <v>1066</v>
      </c>
      <c r="I202" s="121" t="s">
        <v>29</v>
      </c>
      <c r="J202" s="64" t="str">
        <f t="shared" si="11"/>
        <v>RA-RaSIB02:RF-IntlkComp-2:InAng08-Mon</v>
      </c>
      <c r="K202" s="122" t="s">
        <v>795</v>
      </c>
      <c r="L202" s="122" t="s">
        <v>795</v>
      </c>
      <c r="M202" s="65" t="s">
        <v>1385</v>
      </c>
      <c r="N202" s="123" t="s">
        <v>183</v>
      </c>
      <c r="O202" s="123" t="s">
        <v>33</v>
      </c>
      <c r="P202" s="50"/>
      <c r="Q202" s="50"/>
      <c r="R202" s="136" t="s">
        <v>920</v>
      </c>
      <c r="S202" s="65" t="str">
        <f t="shared" ref="S202:S229" si="12">M202</f>
        <v>RA_RASIA02_RF_IntlkComp_2_InAng08Mon</v>
      </c>
      <c r="T202" s="123" t="s">
        <v>665</v>
      </c>
      <c r="U202" s="137" t="s">
        <v>920</v>
      </c>
    </row>
    <row r="203" spans="1:21" s="5" customFormat="1" ht="14.45">
      <c r="A203" s="133">
        <v>202</v>
      </c>
      <c r="B203" s="134" t="s">
        <v>1386</v>
      </c>
      <c r="C203" s="121" t="s">
        <v>175</v>
      </c>
      <c r="D203" s="121" t="s">
        <v>1442</v>
      </c>
      <c r="E203" s="121" t="s">
        <v>177</v>
      </c>
      <c r="F203" s="121" t="s">
        <v>922</v>
      </c>
      <c r="G203" s="121">
        <v>2</v>
      </c>
      <c r="H203" s="121" t="s">
        <v>1069</v>
      </c>
      <c r="I203" s="121" t="s">
        <v>29</v>
      </c>
      <c r="J203" s="64" t="str">
        <f t="shared" si="11"/>
        <v>RA-RaSIB02:RF-IntlkComp-2:InAng09-Mon</v>
      </c>
      <c r="K203" s="122" t="s">
        <v>795</v>
      </c>
      <c r="L203" s="122" t="s">
        <v>795</v>
      </c>
      <c r="M203" s="65" t="s">
        <v>1387</v>
      </c>
      <c r="N203" s="123" t="s">
        <v>183</v>
      </c>
      <c r="O203" s="123" t="s">
        <v>33</v>
      </c>
      <c r="P203" s="50"/>
      <c r="Q203" s="50"/>
      <c r="R203" s="136" t="s">
        <v>920</v>
      </c>
      <c r="S203" s="65" t="str">
        <f t="shared" si="12"/>
        <v>RA_RASIA02_RF_IntlkComp_2_InAng09Mon</v>
      </c>
      <c r="T203" s="123" t="s">
        <v>665</v>
      </c>
      <c r="U203" s="137" t="s">
        <v>920</v>
      </c>
    </row>
    <row r="204" spans="1:21" s="5" customFormat="1" ht="14.45">
      <c r="A204" s="133">
        <v>203</v>
      </c>
      <c r="B204" s="134" t="s">
        <v>1388</v>
      </c>
      <c r="C204" s="121" t="s">
        <v>175</v>
      </c>
      <c r="D204" s="121" t="s">
        <v>1442</v>
      </c>
      <c r="E204" s="121" t="s">
        <v>177</v>
      </c>
      <c r="F204" s="121" t="s">
        <v>922</v>
      </c>
      <c r="G204" s="121">
        <v>2</v>
      </c>
      <c r="H204" s="121" t="s">
        <v>1072</v>
      </c>
      <c r="I204" s="121" t="s">
        <v>29</v>
      </c>
      <c r="J204" s="64" t="str">
        <f t="shared" si="11"/>
        <v>RA-RaSIB02:RF-IntlkComp-2:InAng10-Mon</v>
      </c>
      <c r="K204" s="122" t="s">
        <v>795</v>
      </c>
      <c r="L204" s="122" t="s">
        <v>795</v>
      </c>
      <c r="M204" s="65" t="s">
        <v>1389</v>
      </c>
      <c r="N204" s="123" t="s">
        <v>183</v>
      </c>
      <c r="O204" s="123" t="s">
        <v>33</v>
      </c>
      <c r="P204" s="50"/>
      <c r="Q204" s="50"/>
      <c r="R204" s="136" t="s">
        <v>920</v>
      </c>
      <c r="S204" s="65" t="str">
        <f t="shared" si="12"/>
        <v>RA_RASIA02_RF_IntlkComp_2_InAng10Mon</v>
      </c>
      <c r="T204" s="123" t="s">
        <v>665</v>
      </c>
      <c r="U204" s="137" t="s">
        <v>920</v>
      </c>
    </row>
    <row r="205" spans="1:21" s="5" customFormat="1" ht="14.45">
      <c r="A205" s="133">
        <v>204</v>
      </c>
      <c r="B205" s="134" t="s">
        <v>1390</v>
      </c>
      <c r="C205" s="121" t="s">
        <v>175</v>
      </c>
      <c r="D205" s="121" t="s">
        <v>1442</v>
      </c>
      <c r="E205" s="121" t="s">
        <v>177</v>
      </c>
      <c r="F205" s="121" t="s">
        <v>922</v>
      </c>
      <c r="G205" s="121">
        <v>2</v>
      </c>
      <c r="H205" s="121" t="s">
        <v>1075</v>
      </c>
      <c r="I205" s="121" t="s">
        <v>29</v>
      </c>
      <c r="J205" s="64" t="str">
        <f t="shared" si="11"/>
        <v>RA-RaSIB02:RF-IntlkComp-2:InAng11-Mon</v>
      </c>
      <c r="K205" s="122" t="s">
        <v>795</v>
      </c>
      <c r="L205" s="122" t="s">
        <v>795</v>
      </c>
      <c r="M205" s="65" t="s">
        <v>1391</v>
      </c>
      <c r="N205" s="123" t="s">
        <v>183</v>
      </c>
      <c r="O205" s="123" t="s">
        <v>33</v>
      </c>
      <c r="P205" s="50"/>
      <c r="Q205" s="50"/>
      <c r="R205" s="136" t="s">
        <v>920</v>
      </c>
      <c r="S205" s="65" t="str">
        <f t="shared" si="12"/>
        <v>RA_RASIA02_RF_IntlkComp_2_InAng11Mon</v>
      </c>
      <c r="T205" s="123" t="s">
        <v>665</v>
      </c>
      <c r="U205" s="137" t="s">
        <v>920</v>
      </c>
    </row>
    <row r="206" spans="1:21" s="5" customFormat="1" ht="14.45">
      <c r="A206" s="133">
        <v>205</v>
      </c>
      <c r="B206" s="134" t="s">
        <v>1392</v>
      </c>
      <c r="C206" s="121" t="s">
        <v>175</v>
      </c>
      <c r="D206" s="121" t="s">
        <v>1442</v>
      </c>
      <c r="E206" s="121" t="s">
        <v>177</v>
      </c>
      <c r="F206" s="121" t="s">
        <v>922</v>
      </c>
      <c r="G206" s="121">
        <v>2</v>
      </c>
      <c r="H206" s="121" t="s">
        <v>1233</v>
      </c>
      <c r="I206" s="121" t="s">
        <v>29</v>
      </c>
      <c r="J206" s="64" t="str">
        <f t="shared" si="11"/>
        <v>RA-RaSIB02:RF-IntlkComp-2:InAng12-Mon</v>
      </c>
      <c r="K206" s="122" t="s">
        <v>795</v>
      </c>
      <c r="L206" s="122" t="s">
        <v>795</v>
      </c>
      <c r="M206" s="65" t="s">
        <v>1393</v>
      </c>
      <c r="N206" s="123" t="s">
        <v>183</v>
      </c>
      <c r="O206" s="123" t="s">
        <v>33</v>
      </c>
      <c r="P206" s="50"/>
      <c r="Q206" s="50"/>
      <c r="R206" s="136" t="s">
        <v>920</v>
      </c>
      <c r="S206" s="65" t="str">
        <f t="shared" si="12"/>
        <v>RA_RASIA02_RF_IntlkComp_2_InAng12Mon</v>
      </c>
      <c r="T206" s="123" t="s">
        <v>665</v>
      </c>
      <c r="U206" s="137" t="s">
        <v>920</v>
      </c>
    </row>
    <row r="207" spans="1:21" s="5" customFormat="1" ht="14.45">
      <c r="A207" s="133">
        <v>206</v>
      </c>
      <c r="B207" s="134" t="s">
        <v>1394</v>
      </c>
      <c r="C207" s="121" t="s">
        <v>175</v>
      </c>
      <c r="D207" s="121" t="s">
        <v>1442</v>
      </c>
      <c r="E207" s="121" t="s">
        <v>177</v>
      </c>
      <c r="F207" s="121" t="s">
        <v>922</v>
      </c>
      <c r="G207" s="121">
        <v>2</v>
      </c>
      <c r="H207" s="121" t="s">
        <v>1236</v>
      </c>
      <c r="I207" s="121" t="s">
        <v>29</v>
      </c>
      <c r="J207" s="64" t="str">
        <f t="shared" si="11"/>
        <v>RA-RaSIB02:RF-IntlkComp-2:InAng13-Mon</v>
      </c>
      <c r="K207" s="122" t="s">
        <v>795</v>
      </c>
      <c r="L207" s="122" t="s">
        <v>795</v>
      </c>
      <c r="M207" s="65" t="s">
        <v>1395</v>
      </c>
      <c r="N207" s="123" t="s">
        <v>183</v>
      </c>
      <c r="O207" s="123" t="s">
        <v>33</v>
      </c>
      <c r="P207" s="50"/>
      <c r="Q207" s="50"/>
      <c r="R207" s="136" t="s">
        <v>920</v>
      </c>
      <c r="S207" s="65" t="str">
        <f t="shared" si="12"/>
        <v>RA_RASIA02_RF_IntlkComp_2_InAng13Mon</v>
      </c>
      <c r="T207" s="123" t="s">
        <v>665</v>
      </c>
      <c r="U207" s="137" t="s">
        <v>920</v>
      </c>
    </row>
    <row r="208" spans="1:21" s="5" customFormat="1" ht="14.45">
      <c r="A208" s="133">
        <v>207</v>
      </c>
      <c r="B208" s="134" t="s">
        <v>1396</v>
      </c>
      <c r="C208" s="121" t="s">
        <v>175</v>
      </c>
      <c r="D208" s="121" t="s">
        <v>1442</v>
      </c>
      <c r="E208" s="121" t="s">
        <v>177</v>
      </c>
      <c r="F208" s="121" t="s">
        <v>922</v>
      </c>
      <c r="G208" s="121">
        <v>2</v>
      </c>
      <c r="H208" s="121" t="s">
        <v>1239</v>
      </c>
      <c r="I208" s="121" t="s">
        <v>29</v>
      </c>
      <c r="J208" s="64" t="str">
        <f t="shared" si="11"/>
        <v>RA-RaSIB02:RF-IntlkComp-2:InAng14-Mon</v>
      </c>
      <c r="K208" s="122" t="s">
        <v>795</v>
      </c>
      <c r="L208" s="122" t="s">
        <v>795</v>
      </c>
      <c r="M208" s="65" t="s">
        <v>1397</v>
      </c>
      <c r="N208" s="123" t="s">
        <v>183</v>
      </c>
      <c r="O208" s="123" t="s">
        <v>33</v>
      </c>
      <c r="P208" s="50"/>
      <c r="Q208" s="50"/>
      <c r="R208" s="136" t="s">
        <v>920</v>
      </c>
      <c r="S208" s="65" t="str">
        <f t="shared" si="12"/>
        <v>RA_RASIA02_RF_IntlkComp_2_InAng14Mon</v>
      </c>
      <c r="T208" s="123" t="s">
        <v>665</v>
      </c>
      <c r="U208" s="137" t="s">
        <v>920</v>
      </c>
    </row>
    <row r="209" spans="1:21" s="5" customFormat="1" ht="14.45">
      <c r="A209" s="133">
        <v>208</v>
      </c>
      <c r="B209" s="134" t="s">
        <v>1398</v>
      </c>
      <c r="C209" s="121" t="s">
        <v>175</v>
      </c>
      <c r="D209" s="121" t="s">
        <v>1442</v>
      </c>
      <c r="E209" s="121" t="s">
        <v>177</v>
      </c>
      <c r="F209" s="121" t="s">
        <v>922</v>
      </c>
      <c r="G209" s="121">
        <v>2</v>
      </c>
      <c r="H209" s="121" t="s">
        <v>1242</v>
      </c>
      <c r="I209" s="121" t="s">
        <v>29</v>
      </c>
      <c r="J209" s="64" t="str">
        <f t="shared" si="11"/>
        <v>RA-RaSIB02:RF-IntlkComp-2:InAng15-Mon</v>
      </c>
      <c r="K209" s="122" t="s">
        <v>795</v>
      </c>
      <c r="L209" s="122" t="s">
        <v>795</v>
      </c>
      <c r="M209" s="65" t="s">
        <v>1399</v>
      </c>
      <c r="N209" s="123" t="s">
        <v>183</v>
      </c>
      <c r="O209" s="123" t="s">
        <v>33</v>
      </c>
      <c r="P209" s="50"/>
      <c r="Q209" s="50"/>
      <c r="R209" s="136" t="s">
        <v>920</v>
      </c>
      <c r="S209" s="65" t="str">
        <f t="shared" si="12"/>
        <v>RA_RASIA02_RF_IntlkComp_2_InAng15Mon</v>
      </c>
      <c r="T209" s="123" t="s">
        <v>665</v>
      </c>
      <c r="U209" s="137" t="s">
        <v>920</v>
      </c>
    </row>
    <row r="210" spans="1:21" s="5" customFormat="1" ht="14.45">
      <c r="A210" s="133">
        <v>209</v>
      </c>
      <c r="B210" s="134" t="s">
        <v>1400</v>
      </c>
      <c r="C210" s="121" t="s">
        <v>175</v>
      </c>
      <c r="D210" s="121" t="s">
        <v>1442</v>
      </c>
      <c r="E210" s="121" t="s">
        <v>177</v>
      </c>
      <c r="F210" s="121" t="s">
        <v>922</v>
      </c>
      <c r="G210" s="121">
        <v>2</v>
      </c>
      <c r="H210" s="121" t="s">
        <v>1245</v>
      </c>
      <c r="I210" s="121" t="s">
        <v>29</v>
      </c>
      <c r="J210" s="64" t="str">
        <f t="shared" si="11"/>
        <v>RA-RaSIB02:RF-IntlkComp-2:InAng16-Mon</v>
      </c>
      <c r="K210" s="122" t="s">
        <v>795</v>
      </c>
      <c r="L210" s="122" t="s">
        <v>795</v>
      </c>
      <c r="M210" s="65" t="s">
        <v>1401</v>
      </c>
      <c r="N210" s="123" t="s">
        <v>183</v>
      </c>
      <c r="O210" s="123" t="s">
        <v>33</v>
      </c>
      <c r="P210" s="50"/>
      <c r="Q210" s="50"/>
      <c r="R210" s="136" t="s">
        <v>920</v>
      </c>
      <c r="S210" s="65" t="str">
        <f t="shared" si="12"/>
        <v>RA_RASIA02_RF_IntlkComp_2_InAng16Mon</v>
      </c>
      <c r="T210" s="123" t="s">
        <v>665</v>
      </c>
      <c r="U210" s="137" t="s">
        <v>920</v>
      </c>
    </row>
    <row r="211" spans="1:21" s="5" customFormat="1" ht="14.45">
      <c r="A211" s="133">
        <v>210</v>
      </c>
      <c r="B211" s="134" t="s">
        <v>1402</v>
      </c>
      <c r="C211" s="121" t="s">
        <v>175</v>
      </c>
      <c r="D211" s="121" t="s">
        <v>1442</v>
      </c>
      <c r="E211" s="121" t="s">
        <v>177</v>
      </c>
      <c r="F211" s="121" t="s">
        <v>922</v>
      </c>
      <c r="G211" s="121">
        <v>2</v>
      </c>
      <c r="H211" s="121" t="s">
        <v>1248</v>
      </c>
      <c r="I211" s="121" t="s">
        <v>29</v>
      </c>
      <c r="J211" s="64" t="str">
        <f t="shared" si="11"/>
        <v>RA-RaSIB02:RF-IntlkComp-2:InAng17-Mon</v>
      </c>
      <c r="K211" s="122" t="s">
        <v>795</v>
      </c>
      <c r="L211" s="122" t="s">
        <v>795</v>
      </c>
      <c r="M211" s="65" t="s">
        <v>1403</v>
      </c>
      <c r="N211" s="123" t="s">
        <v>183</v>
      </c>
      <c r="O211" s="123" t="s">
        <v>33</v>
      </c>
      <c r="P211" s="50"/>
      <c r="Q211" s="50"/>
      <c r="R211" s="136" t="s">
        <v>920</v>
      </c>
      <c r="S211" s="65" t="str">
        <f t="shared" si="12"/>
        <v>RA_RASIA02_RF_IntlkComp_2_InAng17Mon</v>
      </c>
      <c r="T211" s="123" t="s">
        <v>665</v>
      </c>
      <c r="U211" s="137" t="s">
        <v>920</v>
      </c>
    </row>
    <row r="212" spans="1:21" s="5" customFormat="1" ht="14.45">
      <c r="A212" s="133">
        <v>211</v>
      </c>
      <c r="B212" s="134" t="s">
        <v>1404</v>
      </c>
      <c r="C212" s="121" t="s">
        <v>175</v>
      </c>
      <c r="D212" s="121" t="s">
        <v>1442</v>
      </c>
      <c r="E212" s="121" t="s">
        <v>177</v>
      </c>
      <c r="F212" s="121" t="s">
        <v>922</v>
      </c>
      <c r="G212" s="121">
        <v>2</v>
      </c>
      <c r="H212" s="121" t="s">
        <v>1251</v>
      </c>
      <c r="I212" s="121" t="s">
        <v>29</v>
      </c>
      <c r="J212" s="64" t="str">
        <f t="shared" si="11"/>
        <v>RA-RaSIB02:RF-IntlkComp-2:InAng18-Mon</v>
      </c>
      <c r="K212" s="122" t="s">
        <v>795</v>
      </c>
      <c r="L212" s="122" t="s">
        <v>795</v>
      </c>
      <c r="M212" s="65" t="s">
        <v>1405</v>
      </c>
      <c r="N212" s="123" t="s">
        <v>183</v>
      </c>
      <c r="O212" s="123" t="s">
        <v>33</v>
      </c>
      <c r="P212" s="50"/>
      <c r="Q212" s="50"/>
      <c r="R212" s="136" t="s">
        <v>920</v>
      </c>
      <c r="S212" s="65" t="str">
        <f t="shared" si="12"/>
        <v>RA_RASIA02_RF_IntlkComp_2_InAng18Mon</v>
      </c>
      <c r="T212" s="123" t="s">
        <v>665</v>
      </c>
      <c r="U212" s="137" t="s">
        <v>920</v>
      </c>
    </row>
    <row r="213" spans="1:21" s="5" customFormat="1" ht="14.45">
      <c r="A213" s="133">
        <v>212</v>
      </c>
      <c r="B213" s="134" t="s">
        <v>1406</v>
      </c>
      <c r="C213" s="121" t="s">
        <v>175</v>
      </c>
      <c r="D213" s="121" t="s">
        <v>1442</v>
      </c>
      <c r="E213" s="121" t="s">
        <v>177</v>
      </c>
      <c r="F213" s="121" t="s">
        <v>922</v>
      </c>
      <c r="G213" s="121">
        <v>2</v>
      </c>
      <c r="H213" s="121" t="s">
        <v>1254</v>
      </c>
      <c r="I213" s="121" t="s">
        <v>29</v>
      </c>
      <c r="J213" s="64" t="str">
        <f t="shared" si="11"/>
        <v>RA-RaSIB02:RF-IntlkComp-2:InAng19-Mon</v>
      </c>
      <c r="K213" s="122" t="s">
        <v>795</v>
      </c>
      <c r="L213" s="122" t="s">
        <v>795</v>
      </c>
      <c r="M213" s="65" t="s">
        <v>1407</v>
      </c>
      <c r="N213" s="123" t="s">
        <v>183</v>
      </c>
      <c r="O213" s="123" t="s">
        <v>33</v>
      </c>
      <c r="P213" s="50"/>
      <c r="Q213" s="50"/>
      <c r="R213" s="136" t="s">
        <v>920</v>
      </c>
      <c r="S213" s="65" t="str">
        <f t="shared" si="12"/>
        <v>RA_RASIA02_RF_IntlkComp_2_InAng19Mon</v>
      </c>
      <c r="T213" s="123" t="s">
        <v>665</v>
      </c>
      <c r="U213" s="137" t="s">
        <v>920</v>
      </c>
    </row>
    <row r="214" spans="1:21" s="5" customFormat="1" ht="14.45">
      <c r="A214" s="133">
        <v>213</v>
      </c>
      <c r="B214" s="134" t="s">
        <v>1408</v>
      </c>
      <c r="C214" s="121" t="s">
        <v>175</v>
      </c>
      <c r="D214" s="121" t="s">
        <v>1442</v>
      </c>
      <c r="E214" s="121" t="s">
        <v>177</v>
      </c>
      <c r="F214" s="121" t="s">
        <v>922</v>
      </c>
      <c r="G214" s="121">
        <v>2</v>
      </c>
      <c r="H214" s="121" t="s">
        <v>1078</v>
      </c>
      <c r="I214" s="121" t="s">
        <v>29</v>
      </c>
      <c r="J214" s="64" t="str">
        <f t="shared" si="11"/>
        <v>RA-RaSIB02:RF-IntlkComp-2:OutDig00-Mon</v>
      </c>
      <c r="K214" s="122" t="s">
        <v>795</v>
      </c>
      <c r="L214" s="122" t="s">
        <v>795</v>
      </c>
      <c r="M214" s="65" t="s">
        <v>1409</v>
      </c>
      <c r="N214" s="123" t="s">
        <v>183</v>
      </c>
      <c r="O214" s="123" t="s">
        <v>33</v>
      </c>
      <c r="P214" s="50"/>
      <c r="Q214" s="50"/>
      <c r="R214" s="136" t="s">
        <v>920</v>
      </c>
      <c r="S214" s="65" t="str">
        <f t="shared" si="12"/>
        <v>RA_RASIA02_RF_IntlkComp_2_OutDig00Mon</v>
      </c>
      <c r="T214" s="123" t="s">
        <v>665</v>
      </c>
      <c r="U214" s="137" t="s">
        <v>920</v>
      </c>
    </row>
    <row r="215" spans="1:21" s="5" customFormat="1" ht="14.45">
      <c r="A215" s="133">
        <v>214</v>
      </c>
      <c r="B215" s="134" t="s">
        <v>1410</v>
      </c>
      <c r="C215" s="121" t="s">
        <v>175</v>
      </c>
      <c r="D215" s="121" t="s">
        <v>1442</v>
      </c>
      <c r="E215" s="121" t="s">
        <v>177</v>
      </c>
      <c r="F215" s="121" t="s">
        <v>922</v>
      </c>
      <c r="G215" s="121">
        <v>2</v>
      </c>
      <c r="H215" s="121" t="s">
        <v>1081</v>
      </c>
      <c r="I215" s="121" t="s">
        <v>29</v>
      </c>
      <c r="J215" s="64" t="str">
        <f t="shared" si="11"/>
        <v>RA-RaSIB02:RF-IntlkComp-2:OutDig01-Mon</v>
      </c>
      <c r="K215" s="122" t="s">
        <v>795</v>
      </c>
      <c r="L215" s="122" t="s">
        <v>795</v>
      </c>
      <c r="M215" s="65" t="s">
        <v>1411</v>
      </c>
      <c r="N215" s="123" t="s">
        <v>183</v>
      </c>
      <c r="O215" s="123" t="s">
        <v>33</v>
      </c>
      <c r="P215" s="50"/>
      <c r="Q215" s="50"/>
      <c r="R215" s="136" t="s">
        <v>920</v>
      </c>
      <c r="S215" s="65" t="str">
        <f t="shared" si="12"/>
        <v>RA_RASIA02_RF_IntlkComp_2_OutDig01Mon</v>
      </c>
      <c r="T215" s="123" t="s">
        <v>665</v>
      </c>
      <c r="U215" s="137" t="s">
        <v>920</v>
      </c>
    </row>
    <row r="216" spans="1:21" s="5" customFormat="1" ht="14.45">
      <c r="A216" s="133">
        <v>215</v>
      </c>
      <c r="B216" s="134" t="s">
        <v>1412</v>
      </c>
      <c r="C216" s="121" t="s">
        <v>175</v>
      </c>
      <c r="D216" s="121" t="s">
        <v>1442</v>
      </c>
      <c r="E216" s="121" t="s">
        <v>177</v>
      </c>
      <c r="F216" s="121" t="s">
        <v>922</v>
      </c>
      <c r="G216" s="121">
        <v>2</v>
      </c>
      <c r="H216" s="121" t="s">
        <v>1084</v>
      </c>
      <c r="I216" s="121" t="s">
        <v>29</v>
      </c>
      <c r="J216" s="64" t="str">
        <f t="shared" si="11"/>
        <v>RA-RaSIB02:RF-IntlkComp-2:OutDig02-Mon</v>
      </c>
      <c r="K216" s="122" t="s">
        <v>795</v>
      </c>
      <c r="L216" s="122" t="s">
        <v>795</v>
      </c>
      <c r="M216" s="65" t="s">
        <v>1413</v>
      </c>
      <c r="N216" s="123" t="s">
        <v>183</v>
      </c>
      <c r="O216" s="123" t="s">
        <v>33</v>
      </c>
      <c r="P216" s="50"/>
      <c r="Q216" s="50"/>
      <c r="R216" s="136" t="s">
        <v>920</v>
      </c>
      <c r="S216" s="65" t="str">
        <f t="shared" si="12"/>
        <v>RA_RASIA02_RF_IntlkComp_2_OutDig02Mon</v>
      </c>
      <c r="T216" s="123" t="s">
        <v>665</v>
      </c>
      <c r="U216" s="137" t="s">
        <v>920</v>
      </c>
    </row>
    <row r="217" spans="1:21" s="5" customFormat="1" ht="14.45">
      <c r="A217" s="133">
        <v>216</v>
      </c>
      <c r="B217" s="134" t="s">
        <v>1414</v>
      </c>
      <c r="C217" s="121" t="s">
        <v>175</v>
      </c>
      <c r="D217" s="121" t="s">
        <v>1442</v>
      </c>
      <c r="E217" s="121" t="s">
        <v>177</v>
      </c>
      <c r="F217" s="121" t="s">
        <v>922</v>
      </c>
      <c r="G217" s="121">
        <v>2</v>
      </c>
      <c r="H217" s="121" t="s">
        <v>1087</v>
      </c>
      <c r="I217" s="121" t="s">
        <v>29</v>
      </c>
      <c r="J217" s="64" t="str">
        <f t="shared" si="11"/>
        <v>RA-RaSIB02:RF-IntlkComp-2:OutDig03-Mon</v>
      </c>
      <c r="K217" s="122" t="s">
        <v>795</v>
      </c>
      <c r="L217" s="122" t="s">
        <v>795</v>
      </c>
      <c r="M217" s="65" t="s">
        <v>1415</v>
      </c>
      <c r="N217" s="123" t="s">
        <v>183</v>
      </c>
      <c r="O217" s="123" t="s">
        <v>33</v>
      </c>
      <c r="P217" s="50"/>
      <c r="Q217" s="50"/>
      <c r="R217" s="136" t="s">
        <v>920</v>
      </c>
      <c r="S217" s="65" t="str">
        <f t="shared" si="12"/>
        <v>RA_RASIA02_RF_IntlkComp_2_OutDig03Mon</v>
      </c>
      <c r="T217" s="123" t="s">
        <v>665</v>
      </c>
      <c r="U217" s="137" t="s">
        <v>920</v>
      </c>
    </row>
    <row r="218" spans="1:21" s="5" customFormat="1" ht="14.45">
      <c r="A218" s="133">
        <v>217</v>
      </c>
      <c r="B218" s="134" t="s">
        <v>1416</v>
      </c>
      <c r="C218" s="121" t="s">
        <v>175</v>
      </c>
      <c r="D218" s="121" t="s">
        <v>1442</v>
      </c>
      <c r="E218" s="121" t="s">
        <v>177</v>
      </c>
      <c r="F218" s="121" t="s">
        <v>922</v>
      </c>
      <c r="G218" s="121">
        <v>2</v>
      </c>
      <c r="H218" s="121" t="s">
        <v>1090</v>
      </c>
      <c r="I218" s="121" t="s">
        <v>29</v>
      </c>
      <c r="J218" s="64" t="str">
        <f t="shared" si="11"/>
        <v>RA-RaSIB02:RF-IntlkComp-2:OutDig04-Mon</v>
      </c>
      <c r="K218" s="122" t="s">
        <v>795</v>
      </c>
      <c r="L218" s="122" t="s">
        <v>795</v>
      </c>
      <c r="M218" s="65" t="s">
        <v>1417</v>
      </c>
      <c r="N218" s="123" t="s">
        <v>183</v>
      </c>
      <c r="O218" s="123" t="s">
        <v>33</v>
      </c>
      <c r="P218" s="50"/>
      <c r="Q218" s="50"/>
      <c r="R218" s="136" t="s">
        <v>920</v>
      </c>
      <c r="S218" s="65" t="str">
        <f t="shared" si="12"/>
        <v>RA_RASIA02_RF_IntlkComp_2_OutDig04Mon</v>
      </c>
      <c r="T218" s="123" t="s">
        <v>665</v>
      </c>
      <c r="U218" s="137" t="s">
        <v>920</v>
      </c>
    </row>
    <row r="219" spans="1:21" s="5" customFormat="1" ht="14.45">
      <c r="A219" s="133">
        <v>218</v>
      </c>
      <c r="B219" s="134" t="s">
        <v>1418</v>
      </c>
      <c r="C219" s="121" t="s">
        <v>175</v>
      </c>
      <c r="D219" s="121" t="s">
        <v>1442</v>
      </c>
      <c r="E219" s="121" t="s">
        <v>177</v>
      </c>
      <c r="F219" s="121" t="s">
        <v>922</v>
      </c>
      <c r="G219" s="121">
        <v>2</v>
      </c>
      <c r="H219" s="121" t="s">
        <v>1093</v>
      </c>
      <c r="I219" s="121" t="s">
        <v>29</v>
      </c>
      <c r="J219" s="64" t="str">
        <f t="shared" si="11"/>
        <v>RA-RaSIB02:RF-IntlkComp-2:OutDig05-Mon</v>
      </c>
      <c r="K219" s="122" t="s">
        <v>795</v>
      </c>
      <c r="L219" s="122" t="s">
        <v>795</v>
      </c>
      <c r="M219" s="65" t="s">
        <v>1419</v>
      </c>
      <c r="N219" s="123" t="s">
        <v>183</v>
      </c>
      <c r="O219" s="123" t="s">
        <v>33</v>
      </c>
      <c r="P219" s="50"/>
      <c r="Q219" s="50"/>
      <c r="R219" s="136" t="s">
        <v>920</v>
      </c>
      <c r="S219" s="65" t="str">
        <f t="shared" si="12"/>
        <v>RA_RASIA02_RF_IntlkComp_2_OutDig05Mon</v>
      </c>
      <c r="T219" s="123" t="s">
        <v>665</v>
      </c>
      <c r="U219" s="137" t="s">
        <v>920</v>
      </c>
    </row>
    <row r="220" spans="1:21" s="5" customFormat="1" ht="14.45">
      <c r="A220" s="133">
        <v>219</v>
      </c>
      <c r="B220" s="134" t="s">
        <v>1420</v>
      </c>
      <c r="C220" s="121" t="s">
        <v>175</v>
      </c>
      <c r="D220" s="121" t="s">
        <v>1442</v>
      </c>
      <c r="E220" s="121" t="s">
        <v>177</v>
      </c>
      <c r="F220" s="121" t="s">
        <v>922</v>
      </c>
      <c r="G220" s="121">
        <v>2</v>
      </c>
      <c r="H220" s="121" t="s">
        <v>1096</v>
      </c>
      <c r="I220" s="121" t="s">
        <v>29</v>
      </c>
      <c r="J220" s="64" t="str">
        <f t="shared" si="11"/>
        <v>RA-RaSIB02:RF-IntlkComp-2:OutDig06-Mon</v>
      </c>
      <c r="K220" s="122" t="s">
        <v>795</v>
      </c>
      <c r="L220" s="122" t="s">
        <v>795</v>
      </c>
      <c r="M220" s="65" t="s">
        <v>1421</v>
      </c>
      <c r="N220" s="123" t="s">
        <v>183</v>
      </c>
      <c r="O220" s="123" t="s">
        <v>33</v>
      </c>
      <c r="P220" s="50"/>
      <c r="Q220" s="50"/>
      <c r="R220" s="136" t="s">
        <v>920</v>
      </c>
      <c r="S220" s="65" t="str">
        <f t="shared" si="12"/>
        <v>RA_RASIA02_RF_IntlkComp_2_OutDig06Mon</v>
      </c>
      <c r="T220" s="123" t="s">
        <v>665</v>
      </c>
      <c r="U220" s="137" t="s">
        <v>920</v>
      </c>
    </row>
    <row r="221" spans="1:21" s="5" customFormat="1" ht="14.45">
      <c r="A221" s="133">
        <v>220</v>
      </c>
      <c r="B221" s="134" t="s">
        <v>1422</v>
      </c>
      <c r="C221" s="121" t="s">
        <v>175</v>
      </c>
      <c r="D221" s="121" t="s">
        <v>1442</v>
      </c>
      <c r="E221" s="121" t="s">
        <v>177</v>
      </c>
      <c r="F221" s="121" t="s">
        <v>922</v>
      </c>
      <c r="G221" s="121">
        <v>2</v>
      </c>
      <c r="H221" s="121" t="s">
        <v>1099</v>
      </c>
      <c r="I221" s="121" t="s">
        <v>29</v>
      </c>
      <c r="J221" s="64" t="str">
        <f t="shared" si="11"/>
        <v>RA-RaSIB02:RF-IntlkComp-2:OutDig07-Mon</v>
      </c>
      <c r="K221" s="122" t="s">
        <v>795</v>
      </c>
      <c r="L221" s="122" t="s">
        <v>795</v>
      </c>
      <c r="M221" s="65" t="s">
        <v>1423</v>
      </c>
      <c r="N221" s="123" t="s">
        <v>183</v>
      </c>
      <c r="O221" s="123" t="s">
        <v>33</v>
      </c>
      <c r="P221" s="50"/>
      <c r="Q221" s="50"/>
      <c r="R221" s="136" t="s">
        <v>920</v>
      </c>
      <c r="S221" s="65" t="str">
        <f t="shared" si="12"/>
        <v>RA_RASIA02_RF_IntlkComp_2_OutDig07Mon</v>
      </c>
      <c r="T221" s="123" t="s">
        <v>665</v>
      </c>
      <c r="U221" s="137" t="s">
        <v>920</v>
      </c>
    </row>
    <row r="222" spans="1:21" s="5" customFormat="1" ht="14.45">
      <c r="A222" s="133">
        <v>221</v>
      </c>
      <c r="B222" s="134" t="s">
        <v>1424</v>
      </c>
      <c r="C222" s="121" t="s">
        <v>175</v>
      </c>
      <c r="D222" s="121" t="s">
        <v>1442</v>
      </c>
      <c r="E222" s="121" t="s">
        <v>177</v>
      </c>
      <c r="F222" s="121" t="s">
        <v>922</v>
      </c>
      <c r="G222" s="121">
        <v>2</v>
      </c>
      <c r="H222" s="121" t="s">
        <v>1102</v>
      </c>
      <c r="I222" s="121" t="s">
        <v>29</v>
      </c>
      <c r="J222" s="64" t="str">
        <f t="shared" si="11"/>
        <v>RA-RaSIB02:RF-IntlkComp-2:OutDig08-Mon</v>
      </c>
      <c r="K222" s="122" t="s">
        <v>795</v>
      </c>
      <c r="L222" s="122" t="s">
        <v>795</v>
      </c>
      <c r="M222" s="65" t="s">
        <v>1425</v>
      </c>
      <c r="N222" s="123" t="s">
        <v>183</v>
      </c>
      <c r="O222" s="123" t="s">
        <v>33</v>
      </c>
      <c r="P222" s="50"/>
      <c r="Q222" s="50"/>
      <c r="R222" s="136" t="s">
        <v>920</v>
      </c>
      <c r="S222" s="65" t="str">
        <f t="shared" si="12"/>
        <v>RA_RASIA02_RF_IntlkComp_2_OutDig08Mon</v>
      </c>
      <c r="T222" s="123" t="s">
        <v>665</v>
      </c>
      <c r="U222" s="137" t="s">
        <v>920</v>
      </c>
    </row>
    <row r="223" spans="1:21" s="5" customFormat="1" ht="14.45">
      <c r="A223" s="133">
        <v>222</v>
      </c>
      <c r="B223" s="134" t="s">
        <v>1426</v>
      </c>
      <c r="C223" s="121" t="s">
        <v>175</v>
      </c>
      <c r="D223" s="121" t="s">
        <v>1442</v>
      </c>
      <c r="E223" s="121" t="s">
        <v>177</v>
      </c>
      <c r="F223" s="121" t="s">
        <v>922</v>
      </c>
      <c r="G223" s="121">
        <v>2</v>
      </c>
      <c r="H223" s="121" t="s">
        <v>1105</v>
      </c>
      <c r="I223" s="121" t="s">
        <v>29</v>
      </c>
      <c r="J223" s="64" t="str">
        <f t="shared" si="11"/>
        <v>RA-RaSIB02:RF-IntlkComp-2:OutDig09-Mon</v>
      </c>
      <c r="K223" s="122" t="s">
        <v>795</v>
      </c>
      <c r="L223" s="122" t="s">
        <v>795</v>
      </c>
      <c r="M223" s="65" t="s">
        <v>1427</v>
      </c>
      <c r="N223" s="123" t="s">
        <v>183</v>
      </c>
      <c r="O223" s="123" t="s">
        <v>33</v>
      </c>
      <c r="P223" s="50"/>
      <c r="Q223" s="50"/>
      <c r="R223" s="136" t="s">
        <v>920</v>
      </c>
      <c r="S223" s="65" t="str">
        <f t="shared" si="12"/>
        <v>RA_RASIA02_RF_IntlkComp_2_OutDig09Mon</v>
      </c>
      <c r="T223" s="123" t="s">
        <v>665</v>
      </c>
      <c r="U223" s="137" t="s">
        <v>920</v>
      </c>
    </row>
    <row r="224" spans="1:21" s="5" customFormat="1" ht="14.45">
      <c r="A224" s="133">
        <v>223</v>
      </c>
      <c r="B224" s="134" t="s">
        <v>1428</v>
      </c>
      <c r="C224" s="121" t="s">
        <v>175</v>
      </c>
      <c r="D224" s="121" t="s">
        <v>1442</v>
      </c>
      <c r="E224" s="121" t="s">
        <v>177</v>
      </c>
      <c r="F224" s="121" t="s">
        <v>922</v>
      </c>
      <c r="G224" s="121">
        <v>2</v>
      </c>
      <c r="H224" s="121" t="s">
        <v>1108</v>
      </c>
      <c r="I224" s="121" t="s">
        <v>29</v>
      </c>
      <c r="J224" s="64" t="str">
        <f t="shared" si="11"/>
        <v>RA-RaSIB02:RF-IntlkComp-2:OutDig10-Mon</v>
      </c>
      <c r="K224" s="122" t="s">
        <v>795</v>
      </c>
      <c r="L224" s="122" t="s">
        <v>795</v>
      </c>
      <c r="M224" s="65" t="s">
        <v>1429</v>
      </c>
      <c r="N224" s="123" t="s">
        <v>183</v>
      </c>
      <c r="O224" s="123" t="s">
        <v>33</v>
      </c>
      <c r="P224" s="50"/>
      <c r="Q224" s="50"/>
      <c r="R224" s="136" t="s">
        <v>920</v>
      </c>
      <c r="S224" s="65" t="str">
        <f t="shared" si="12"/>
        <v>RA_RASIA02_RF_IntlkComp_2_OutDig10Mon</v>
      </c>
      <c r="T224" s="123" t="s">
        <v>665</v>
      </c>
      <c r="U224" s="137" t="s">
        <v>920</v>
      </c>
    </row>
    <row r="225" spans="1:21" s="5" customFormat="1" ht="14.45">
      <c r="A225" s="133">
        <v>224</v>
      </c>
      <c r="B225" s="134" t="s">
        <v>1430</v>
      </c>
      <c r="C225" s="121" t="s">
        <v>175</v>
      </c>
      <c r="D225" s="121" t="s">
        <v>1442</v>
      </c>
      <c r="E225" s="121" t="s">
        <v>177</v>
      </c>
      <c r="F225" s="121" t="s">
        <v>922</v>
      </c>
      <c r="G225" s="121">
        <v>2</v>
      </c>
      <c r="H225" s="121" t="s">
        <v>1111</v>
      </c>
      <c r="I225" s="121" t="s">
        <v>29</v>
      </c>
      <c r="J225" s="64" t="str">
        <f t="shared" si="11"/>
        <v>RA-RaSIB02:RF-IntlkComp-2:OutDig11-Mon</v>
      </c>
      <c r="K225" s="122" t="s">
        <v>795</v>
      </c>
      <c r="L225" s="122" t="s">
        <v>795</v>
      </c>
      <c r="M225" s="65" t="s">
        <v>1431</v>
      </c>
      <c r="N225" s="123" t="s">
        <v>183</v>
      </c>
      <c r="O225" s="123" t="s">
        <v>33</v>
      </c>
      <c r="P225" s="50"/>
      <c r="Q225" s="50"/>
      <c r="R225" s="136" t="s">
        <v>920</v>
      </c>
      <c r="S225" s="65" t="str">
        <f t="shared" si="12"/>
        <v>RA_RASIA02_RF_IntlkComp_2_OutDig11Mon</v>
      </c>
      <c r="T225" s="123" t="s">
        <v>665</v>
      </c>
      <c r="U225" s="137" t="s">
        <v>920</v>
      </c>
    </row>
    <row r="226" spans="1:21" s="5" customFormat="1" ht="14.45">
      <c r="A226" s="133">
        <v>225</v>
      </c>
      <c r="B226" s="134" t="s">
        <v>1432</v>
      </c>
      <c r="C226" s="121" t="s">
        <v>175</v>
      </c>
      <c r="D226" s="121" t="s">
        <v>1442</v>
      </c>
      <c r="E226" s="121" t="s">
        <v>177</v>
      </c>
      <c r="F226" s="121" t="s">
        <v>922</v>
      </c>
      <c r="G226" s="121">
        <v>2</v>
      </c>
      <c r="H226" s="121" t="s">
        <v>1114</v>
      </c>
      <c r="I226" s="121" t="s">
        <v>29</v>
      </c>
      <c r="J226" s="64" t="str">
        <f t="shared" si="11"/>
        <v>RA-RaSIB02:RF-IntlkComp-2:OutDig12-Mon</v>
      </c>
      <c r="K226" s="122" t="s">
        <v>795</v>
      </c>
      <c r="L226" s="122" t="s">
        <v>795</v>
      </c>
      <c r="M226" s="65" t="s">
        <v>1433</v>
      </c>
      <c r="N226" s="123" t="s">
        <v>183</v>
      </c>
      <c r="O226" s="123" t="s">
        <v>33</v>
      </c>
      <c r="P226" s="50"/>
      <c r="Q226" s="50"/>
      <c r="R226" s="136" t="s">
        <v>920</v>
      </c>
      <c r="S226" s="65" t="str">
        <f t="shared" si="12"/>
        <v>RA_RASIA02_RF_IntlkComp_2_OutDig12Mon</v>
      </c>
      <c r="T226" s="123" t="s">
        <v>665</v>
      </c>
      <c r="U226" s="137" t="s">
        <v>920</v>
      </c>
    </row>
    <row r="227" spans="1:21" s="5" customFormat="1" ht="14.45">
      <c r="A227" s="133">
        <v>226</v>
      </c>
      <c r="B227" s="134" t="s">
        <v>1434</v>
      </c>
      <c r="C227" s="121" t="s">
        <v>175</v>
      </c>
      <c r="D227" s="121" t="s">
        <v>1442</v>
      </c>
      <c r="E227" s="121" t="s">
        <v>177</v>
      </c>
      <c r="F227" s="121" t="s">
        <v>922</v>
      </c>
      <c r="G227" s="121">
        <v>2</v>
      </c>
      <c r="H227" s="121" t="s">
        <v>1117</v>
      </c>
      <c r="I227" s="121" t="s">
        <v>29</v>
      </c>
      <c r="J227" s="64" t="str">
        <f t="shared" si="11"/>
        <v>RA-RaSIB02:RF-IntlkComp-2:OutDig13-Mon</v>
      </c>
      <c r="K227" s="122" t="s">
        <v>795</v>
      </c>
      <c r="L227" s="122" t="s">
        <v>795</v>
      </c>
      <c r="M227" s="65" t="s">
        <v>1435</v>
      </c>
      <c r="N227" s="123" t="s">
        <v>183</v>
      </c>
      <c r="O227" s="123" t="s">
        <v>33</v>
      </c>
      <c r="P227" s="50"/>
      <c r="Q227" s="50"/>
      <c r="R227" s="136" t="s">
        <v>920</v>
      </c>
      <c r="S227" s="65" t="str">
        <f t="shared" si="12"/>
        <v>RA_RASIA02_RF_IntlkComp_2_OutDig13Mon</v>
      </c>
      <c r="T227" s="123" t="s">
        <v>665</v>
      </c>
      <c r="U227" s="137" t="s">
        <v>920</v>
      </c>
    </row>
    <row r="228" spans="1:21" s="5" customFormat="1" ht="14.45">
      <c r="A228" s="133">
        <v>227</v>
      </c>
      <c r="B228" s="134" t="s">
        <v>1436</v>
      </c>
      <c r="C228" s="121" t="s">
        <v>175</v>
      </c>
      <c r="D228" s="121" t="s">
        <v>1442</v>
      </c>
      <c r="E228" s="121" t="s">
        <v>177</v>
      </c>
      <c r="F228" s="121" t="s">
        <v>922</v>
      </c>
      <c r="G228" s="121">
        <v>2</v>
      </c>
      <c r="H228" s="121" t="s">
        <v>1120</v>
      </c>
      <c r="I228" s="121" t="s">
        <v>29</v>
      </c>
      <c r="J228" s="64" t="str">
        <f t="shared" si="11"/>
        <v>RA-RaSIB02:RF-IntlkComp-2:OutDig14-Mon</v>
      </c>
      <c r="K228" s="122" t="s">
        <v>795</v>
      </c>
      <c r="L228" s="122" t="s">
        <v>795</v>
      </c>
      <c r="M228" s="65" t="s">
        <v>1437</v>
      </c>
      <c r="N228" s="123" t="s">
        <v>183</v>
      </c>
      <c r="O228" s="123" t="s">
        <v>33</v>
      </c>
      <c r="P228" s="50"/>
      <c r="Q228" s="50"/>
      <c r="R228" s="136" t="s">
        <v>920</v>
      </c>
      <c r="S228" s="65" t="str">
        <f t="shared" si="12"/>
        <v>RA_RASIA02_RF_IntlkComp_2_OutDig14Mon</v>
      </c>
      <c r="T228" s="123" t="s">
        <v>665</v>
      </c>
      <c r="U228" s="137" t="s">
        <v>920</v>
      </c>
    </row>
    <row r="229" spans="1:21" s="5" customFormat="1" ht="14.45">
      <c r="A229" s="133">
        <v>228</v>
      </c>
      <c r="B229" s="134" t="s">
        <v>1438</v>
      </c>
      <c r="C229" s="121" t="s">
        <v>175</v>
      </c>
      <c r="D229" s="121" t="s">
        <v>1442</v>
      </c>
      <c r="E229" s="121" t="s">
        <v>177</v>
      </c>
      <c r="F229" s="121" t="s">
        <v>922</v>
      </c>
      <c r="G229" s="121">
        <v>2</v>
      </c>
      <c r="H229" s="121" t="s">
        <v>1123</v>
      </c>
      <c r="I229" s="121" t="s">
        <v>29</v>
      </c>
      <c r="J229" s="64" t="str">
        <f t="shared" si="11"/>
        <v>RA-RaSIB02:RF-IntlkComp-2:OutDig15-Mon</v>
      </c>
      <c r="K229" s="122" t="s">
        <v>795</v>
      </c>
      <c r="L229" s="122" t="s">
        <v>795</v>
      </c>
      <c r="M229" s="65" t="s">
        <v>1439</v>
      </c>
      <c r="N229" s="123" t="s">
        <v>183</v>
      </c>
      <c r="O229" s="123" t="s">
        <v>33</v>
      </c>
      <c r="P229" s="50"/>
      <c r="Q229" s="50"/>
      <c r="R229" s="136" t="s">
        <v>920</v>
      </c>
      <c r="S229" s="65" t="str">
        <f t="shared" si="12"/>
        <v>RA_RASIA02_RF_IntlkComp_2_OutDig15Mon</v>
      </c>
      <c r="T229" s="123" t="s">
        <v>665</v>
      </c>
      <c r="U229" s="137" t="s">
        <v>920</v>
      </c>
    </row>
    <row r="235" spans="1:21" ht="15" customHeight="1">
      <c r="F235" t="s">
        <v>1440</v>
      </c>
    </row>
  </sheetData>
  <phoneticPr fontId="9" type="noConversion"/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4.45"/>
  <cols>
    <col min="2" max="2" width="33.42578125" bestFit="1" customWidth="1"/>
    <col min="6" max="6" width="11.140625" customWidth="1"/>
    <col min="8" max="8" width="15.85546875" bestFit="1" customWidth="1"/>
    <col min="9" max="9" width="7.85546875" bestFit="1" customWidth="1"/>
    <col min="10" max="12" width="42.140625" customWidth="1"/>
    <col min="13" max="13" width="38" customWidth="1"/>
    <col min="14" max="14" width="12.140625" bestFit="1" customWidth="1"/>
    <col min="15" max="15" width="11.42578125" bestFit="1" customWidth="1"/>
    <col min="16" max="17" width="13.855468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1449</v>
      </c>
      <c r="C2" s="14" t="s">
        <v>684</v>
      </c>
      <c r="D2" s="14" t="s">
        <v>685</v>
      </c>
      <c r="E2" s="14" t="s">
        <v>177</v>
      </c>
      <c r="F2" s="14" t="s">
        <v>794</v>
      </c>
      <c r="G2" s="14" t="s">
        <v>662</v>
      </c>
      <c r="H2" s="14" t="s">
        <v>1450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1444</v>
      </c>
      <c r="U2" s="18"/>
    </row>
    <row r="3" spans="1:21" s="6" customFormat="1">
      <c r="A3" s="19">
        <v>2</v>
      </c>
      <c r="B3" s="20" t="s">
        <v>1451</v>
      </c>
      <c r="C3" s="21" t="s">
        <v>684</v>
      </c>
      <c r="D3" s="21" t="s">
        <v>685</v>
      </c>
      <c r="E3" s="21" t="s">
        <v>177</v>
      </c>
      <c r="F3" s="21" t="s">
        <v>794</v>
      </c>
      <c r="G3" s="21" t="s">
        <v>662</v>
      </c>
      <c r="H3" s="21" t="s">
        <v>1452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1444</v>
      </c>
      <c r="U3" s="24"/>
    </row>
    <row r="4" spans="1:21">
      <c r="A4" s="17">
        <v>3</v>
      </c>
      <c r="B4" s="13" t="s">
        <v>1453</v>
      </c>
      <c r="C4" s="14" t="s">
        <v>684</v>
      </c>
      <c r="D4" s="14" t="s">
        <v>685</v>
      </c>
      <c r="E4" s="14" t="s">
        <v>177</v>
      </c>
      <c r="F4" s="14" t="s">
        <v>794</v>
      </c>
      <c r="G4" s="14" t="s">
        <v>662</v>
      </c>
      <c r="H4" s="14" t="s">
        <v>1454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1444</v>
      </c>
      <c r="U4" s="18"/>
    </row>
    <row r="5" spans="1:21">
      <c r="A5" s="17">
        <v>4</v>
      </c>
      <c r="B5" s="13" t="s">
        <v>1455</v>
      </c>
      <c r="C5" s="14" t="s">
        <v>684</v>
      </c>
      <c r="D5" s="14" t="s">
        <v>685</v>
      </c>
      <c r="E5" s="14" t="s">
        <v>177</v>
      </c>
      <c r="F5" s="14" t="s">
        <v>794</v>
      </c>
      <c r="G5" s="14" t="s">
        <v>662</v>
      </c>
      <c r="H5" s="14" t="s">
        <v>1456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1444</v>
      </c>
      <c r="U5" s="18"/>
    </row>
    <row r="6" spans="1:21">
      <c r="A6" s="17">
        <v>5</v>
      </c>
      <c r="B6" s="13" t="s">
        <v>1457</v>
      </c>
      <c r="C6" s="14" t="s">
        <v>684</v>
      </c>
      <c r="D6" s="14" t="s">
        <v>685</v>
      </c>
      <c r="E6" s="14" t="s">
        <v>177</v>
      </c>
      <c r="F6" s="14" t="s">
        <v>794</v>
      </c>
      <c r="G6" s="14" t="s">
        <v>662</v>
      </c>
      <c r="H6" s="14" t="s">
        <v>1458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1444</v>
      </c>
      <c r="U6" s="18"/>
    </row>
    <row r="7" spans="1:21">
      <c r="A7" s="17">
        <v>6</v>
      </c>
      <c r="B7" s="13" t="s">
        <v>1459</v>
      </c>
      <c r="C7" s="14" t="s">
        <v>684</v>
      </c>
      <c r="D7" s="14" t="s">
        <v>685</v>
      </c>
      <c r="E7" s="14" t="s">
        <v>177</v>
      </c>
      <c r="F7" s="14" t="s">
        <v>794</v>
      </c>
      <c r="G7" s="14" t="s">
        <v>662</v>
      </c>
      <c r="H7" s="14" t="s">
        <v>1460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1444</v>
      </c>
      <c r="U7" s="18"/>
    </row>
    <row r="8" spans="1:21">
      <c r="A8" s="17">
        <v>7</v>
      </c>
      <c r="B8" s="13" t="s">
        <v>1461</v>
      </c>
      <c r="C8" s="14" t="s">
        <v>684</v>
      </c>
      <c r="D8" s="14" t="s">
        <v>685</v>
      </c>
      <c r="E8" s="14" t="s">
        <v>177</v>
      </c>
      <c r="F8" s="14" t="s">
        <v>794</v>
      </c>
      <c r="G8" s="14" t="s">
        <v>662</v>
      </c>
      <c r="H8" s="14" t="s">
        <v>1462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1444</v>
      </c>
      <c r="U8" s="18"/>
    </row>
    <row r="9" spans="1:21">
      <c r="A9" s="17">
        <v>8</v>
      </c>
      <c r="B9" s="13" t="s">
        <v>1463</v>
      </c>
      <c r="C9" s="14" t="s">
        <v>684</v>
      </c>
      <c r="D9" s="14" t="s">
        <v>685</v>
      </c>
      <c r="E9" s="14" t="s">
        <v>177</v>
      </c>
      <c r="F9" s="14" t="s">
        <v>794</v>
      </c>
      <c r="G9" s="14" t="s">
        <v>662</v>
      </c>
      <c r="H9" s="14" t="s">
        <v>1464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1444</v>
      </c>
      <c r="U9" s="18"/>
    </row>
    <row r="10" spans="1:21">
      <c r="A10" s="17">
        <v>9</v>
      </c>
      <c r="B10" s="13" t="s">
        <v>1465</v>
      </c>
      <c r="C10" s="14" t="s">
        <v>684</v>
      </c>
      <c r="D10" s="14" t="s">
        <v>685</v>
      </c>
      <c r="E10" s="14" t="s">
        <v>177</v>
      </c>
      <c r="F10" s="14" t="s">
        <v>794</v>
      </c>
      <c r="G10" s="14" t="s">
        <v>662</v>
      </c>
      <c r="H10" s="14" t="s">
        <v>1466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1444</v>
      </c>
      <c r="U10" s="18"/>
    </row>
    <row r="11" spans="1:21">
      <c r="A11" s="17">
        <v>10</v>
      </c>
      <c r="B11" s="13" t="s">
        <v>1467</v>
      </c>
      <c r="C11" s="14" t="s">
        <v>684</v>
      </c>
      <c r="D11" s="14" t="s">
        <v>685</v>
      </c>
      <c r="E11" s="14" t="s">
        <v>177</v>
      </c>
      <c r="F11" s="14" t="s">
        <v>794</v>
      </c>
      <c r="G11" s="14" t="s">
        <v>662</v>
      </c>
      <c r="H11" s="14" t="s">
        <v>1468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1444</v>
      </c>
      <c r="U11" s="18"/>
    </row>
    <row r="12" spans="1:21">
      <c r="A12" s="17">
        <v>11</v>
      </c>
      <c r="B12" s="13" t="s">
        <v>1469</v>
      </c>
      <c r="C12" s="14" t="s">
        <v>684</v>
      </c>
      <c r="D12" s="14" t="s">
        <v>685</v>
      </c>
      <c r="E12" s="14" t="s">
        <v>177</v>
      </c>
      <c r="F12" s="14" t="s">
        <v>794</v>
      </c>
      <c r="G12" s="14" t="s">
        <v>662</v>
      </c>
      <c r="H12" s="14" t="s">
        <v>1470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1444</v>
      </c>
      <c r="U12" s="18"/>
    </row>
    <row r="13" spans="1:21">
      <c r="A13" s="17">
        <v>12</v>
      </c>
      <c r="B13" s="13" t="s">
        <v>1471</v>
      </c>
      <c r="C13" s="14" t="s">
        <v>684</v>
      </c>
      <c r="D13" s="14" t="s">
        <v>685</v>
      </c>
      <c r="E13" s="14" t="s">
        <v>177</v>
      </c>
      <c r="F13" s="14" t="s">
        <v>794</v>
      </c>
      <c r="G13" s="14" t="s">
        <v>662</v>
      </c>
      <c r="H13" s="14" t="s">
        <v>1472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1444</v>
      </c>
      <c r="U13" s="18"/>
    </row>
    <row r="14" spans="1:21">
      <c r="A14" s="17">
        <v>13</v>
      </c>
      <c r="B14" s="13" t="s">
        <v>1473</v>
      </c>
      <c r="C14" s="14" t="s">
        <v>684</v>
      </c>
      <c r="D14" s="14" t="s">
        <v>685</v>
      </c>
      <c r="E14" s="14" t="s">
        <v>177</v>
      </c>
      <c r="F14" s="14" t="s">
        <v>794</v>
      </c>
      <c r="G14" s="14" t="s">
        <v>662</v>
      </c>
      <c r="H14" s="14" t="s">
        <v>1474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1444</v>
      </c>
      <c r="U14" s="18"/>
    </row>
    <row r="15" spans="1:21">
      <c r="A15" s="17">
        <v>14</v>
      </c>
      <c r="B15" s="13" t="s">
        <v>1475</v>
      </c>
      <c r="C15" s="14" t="s">
        <v>684</v>
      </c>
      <c r="D15" s="14" t="s">
        <v>685</v>
      </c>
      <c r="E15" s="14" t="s">
        <v>177</v>
      </c>
      <c r="F15" s="14" t="s">
        <v>794</v>
      </c>
      <c r="G15" s="14" t="s">
        <v>662</v>
      </c>
      <c r="H15" s="14" t="s">
        <v>1476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1444</v>
      </c>
      <c r="U15" s="18"/>
    </row>
    <row r="16" spans="1:21">
      <c r="A16" s="17">
        <v>15</v>
      </c>
      <c r="B16" s="13" t="s">
        <v>1477</v>
      </c>
      <c r="C16" s="14" t="s">
        <v>684</v>
      </c>
      <c r="D16" s="14" t="s">
        <v>685</v>
      </c>
      <c r="E16" s="14" t="s">
        <v>177</v>
      </c>
      <c r="F16" s="14" t="s">
        <v>794</v>
      </c>
      <c r="G16" s="14" t="s">
        <v>662</v>
      </c>
      <c r="H16" s="14" t="s">
        <v>1478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1444</v>
      </c>
      <c r="U16" s="18"/>
    </row>
    <row r="17" spans="1:21">
      <c r="A17" s="17">
        <v>16</v>
      </c>
      <c r="B17" s="13" t="s">
        <v>1479</v>
      </c>
      <c r="C17" s="14" t="s">
        <v>684</v>
      </c>
      <c r="D17" s="14" t="s">
        <v>685</v>
      </c>
      <c r="E17" s="14" t="s">
        <v>177</v>
      </c>
      <c r="F17" s="14" t="s">
        <v>794</v>
      </c>
      <c r="G17" s="14" t="s">
        <v>662</v>
      </c>
      <c r="H17" s="14" t="s">
        <v>1480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1444</v>
      </c>
      <c r="U17" s="18"/>
    </row>
    <row r="18" spans="1:21">
      <c r="A18" s="17">
        <v>17</v>
      </c>
      <c r="B18" s="13" t="s">
        <v>1481</v>
      </c>
      <c r="C18" s="14" t="s">
        <v>684</v>
      </c>
      <c r="D18" s="14" t="s">
        <v>685</v>
      </c>
      <c r="E18" s="14" t="s">
        <v>177</v>
      </c>
      <c r="F18" s="14" t="s">
        <v>794</v>
      </c>
      <c r="G18" s="14" t="s">
        <v>662</v>
      </c>
      <c r="H18" s="14" t="s">
        <v>1482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1444</v>
      </c>
      <c r="U18" s="18"/>
    </row>
    <row r="19" spans="1:21">
      <c r="A19" s="17">
        <v>18</v>
      </c>
      <c r="B19" s="13" t="s">
        <v>1483</v>
      </c>
      <c r="C19" s="14" t="s">
        <v>684</v>
      </c>
      <c r="D19" s="14" t="s">
        <v>685</v>
      </c>
      <c r="E19" s="14" t="s">
        <v>177</v>
      </c>
      <c r="F19" s="14" t="s">
        <v>794</v>
      </c>
      <c r="G19" s="14" t="s">
        <v>662</v>
      </c>
      <c r="H19" s="14" t="s">
        <v>1484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1444</v>
      </c>
      <c r="U19" s="18"/>
    </row>
    <row r="20" spans="1:21">
      <c r="A20" s="17">
        <v>19</v>
      </c>
      <c r="B20" s="13" t="s">
        <v>1485</v>
      </c>
      <c r="C20" s="14" t="s">
        <v>684</v>
      </c>
      <c r="D20" s="14" t="s">
        <v>685</v>
      </c>
      <c r="E20" s="14" t="s">
        <v>177</v>
      </c>
      <c r="F20" s="14" t="s">
        <v>794</v>
      </c>
      <c r="G20" s="14" t="s">
        <v>662</v>
      </c>
      <c r="H20" s="14" t="s">
        <v>1486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1444</v>
      </c>
      <c r="U20" s="18"/>
    </row>
    <row r="21" spans="1:21">
      <c r="A21" s="17">
        <v>20</v>
      </c>
      <c r="B21" s="13" t="s">
        <v>1487</v>
      </c>
      <c r="C21" s="14" t="s">
        <v>684</v>
      </c>
      <c r="D21" s="14" t="s">
        <v>685</v>
      </c>
      <c r="E21" s="14" t="s">
        <v>177</v>
      </c>
      <c r="F21" s="14" t="s">
        <v>794</v>
      </c>
      <c r="G21" s="14" t="s">
        <v>662</v>
      </c>
      <c r="H21" s="14" t="s">
        <v>1488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1444</v>
      </c>
      <c r="U21" s="18"/>
    </row>
    <row r="22" spans="1:21">
      <c r="A22" s="17">
        <v>21</v>
      </c>
      <c r="B22" s="13" t="s">
        <v>1489</v>
      </c>
      <c r="C22" s="14" t="s">
        <v>684</v>
      </c>
      <c r="D22" s="14" t="s">
        <v>685</v>
      </c>
      <c r="E22" s="14" t="s">
        <v>177</v>
      </c>
      <c r="F22" s="14" t="s">
        <v>794</v>
      </c>
      <c r="G22" s="14" t="s">
        <v>662</v>
      </c>
      <c r="H22" s="14" t="s">
        <v>1490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1444</v>
      </c>
      <c r="U22" s="18"/>
    </row>
    <row r="23" spans="1:21">
      <c r="A23" s="17">
        <v>22</v>
      </c>
      <c r="B23" s="13" t="s">
        <v>1491</v>
      </c>
      <c r="C23" s="14" t="s">
        <v>684</v>
      </c>
      <c r="D23" s="14" t="s">
        <v>685</v>
      </c>
      <c r="E23" s="14" t="s">
        <v>177</v>
      </c>
      <c r="F23" s="14" t="s">
        <v>794</v>
      </c>
      <c r="G23" s="14" t="s">
        <v>662</v>
      </c>
      <c r="H23" s="14" t="s">
        <v>1492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1444</v>
      </c>
      <c r="U23" s="18"/>
    </row>
    <row r="24" spans="1:21">
      <c r="A24" s="17">
        <v>23</v>
      </c>
      <c r="B24" s="13" t="s">
        <v>1493</v>
      </c>
      <c r="C24" s="14" t="s">
        <v>684</v>
      </c>
      <c r="D24" s="14" t="s">
        <v>685</v>
      </c>
      <c r="E24" s="14" t="s">
        <v>177</v>
      </c>
      <c r="F24" s="14" t="s">
        <v>794</v>
      </c>
      <c r="G24" s="14" t="s">
        <v>662</v>
      </c>
      <c r="H24" s="14" t="s">
        <v>1494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1444</v>
      </c>
      <c r="U24" s="18"/>
    </row>
    <row r="25" spans="1:21">
      <c r="A25" s="17">
        <v>24</v>
      </c>
      <c r="B25" s="13" t="s">
        <v>1495</v>
      </c>
      <c r="C25" s="14" t="s">
        <v>684</v>
      </c>
      <c r="D25" s="14" t="s">
        <v>685</v>
      </c>
      <c r="E25" s="14" t="s">
        <v>177</v>
      </c>
      <c r="F25" s="14" t="s">
        <v>794</v>
      </c>
      <c r="G25" s="14" t="s">
        <v>662</v>
      </c>
      <c r="H25" s="14" t="s">
        <v>1496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1444</v>
      </c>
      <c r="U25" s="18"/>
    </row>
    <row r="26" spans="1:21">
      <c r="A26" s="17">
        <v>25</v>
      </c>
      <c r="B26" s="13" t="s">
        <v>1497</v>
      </c>
      <c r="C26" s="14" t="s">
        <v>684</v>
      </c>
      <c r="D26" s="14" t="s">
        <v>685</v>
      </c>
      <c r="E26" s="14" t="s">
        <v>177</v>
      </c>
      <c r="F26" s="14" t="s">
        <v>794</v>
      </c>
      <c r="G26" s="14" t="s">
        <v>662</v>
      </c>
      <c r="H26" s="14" t="s">
        <v>1498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1444</v>
      </c>
      <c r="U26" s="18"/>
    </row>
    <row r="27" spans="1:21">
      <c r="A27" s="17">
        <v>26</v>
      </c>
      <c r="B27" s="13" t="s">
        <v>1499</v>
      </c>
      <c r="C27" s="14" t="s">
        <v>684</v>
      </c>
      <c r="D27" s="14" t="s">
        <v>685</v>
      </c>
      <c r="E27" s="14" t="s">
        <v>177</v>
      </c>
      <c r="F27" s="14" t="s">
        <v>794</v>
      </c>
      <c r="G27" s="14" t="s">
        <v>662</v>
      </c>
      <c r="H27" s="14" t="s">
        <v>1500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1444</v>
      </c>
      <c r="U27" s="18"/>
    </row>
    <row r="28" spans="1:21">
      <c r="A28" s="17">
        <v>27</v>
      </c>
      <c r="B28" s="13" t="s">
        <v>1501</v>
      </c>
      <c r="C28" s="14" t="s">
        <v>684</v>
      </c>
      <c r="D28" s="14" t="s">
        <v>685</v>
      </c>
      <c r="E28" s="14" t="s">
        <v>177</v>
      </c>
      <c r="F28" s="14" t="s">
        <v>794</v>
      </c>
      <c r="G28" s="14" t="s">
        <v>662</v>
      </c>
      <c r="H28" s="14" t="s">
        <v>1502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1444</v>
      </c>
      <c r="U28" s="18"/>
    </row>
    <row r="29" spans="1:21">
      <c r="A29" s="17">
        <v>28</v>
      </c>
      <c r="B29" s="13" t="s">
        <v>1503</v>
      </c>
      <c r="C29" s="14" t="s">
        <v>684</v>
      </c>
      <c r="D29" s="14" t="s">
        <v>685</v>
      </c>
      <c r="E29" s="14" t="s">
        <v>177</v>
      </c>
      <c r="F29" s="14" t="s">
        <v>794</v>
      </c>
      <c r="G29" s="14" t="s">
        <v>662</v>
      </c>
      <c r="H29" s="14" t="s">
        <v>1504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1444</v>
      </c>
      <c r="U29" s="18"/>
    </row>
    <row r="30" spans="1:21">
      <c r="A30" s="17">
        <v>29</v>
      </c>
      <c r="B30" s="13" t="s">
        <v>1505</v>
      </c>
      <c r="C30" s="14" t="s">
        <v>684</v>
      </c>
      <c r="D30" s="14" t="s">
        <v>685</v>
      </c>
      <c r="E30" s="14" t="s">
        <v>177</v>
      </c>
      <c r="F30" s="14" t="s">
        <v>794</v>
      </c>
      <c r="G30" s="14" t="s">
        <v>662</v>
      </c>
      <c r="H30" s="14" t="s">
        <v>1506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1444</v>
      </c>
      <c r="U30" s="18"/>
    </row>
    <row r="31" spans="1:21">
      <c r="A31" s="17">
        <v>30</v>
      </c>
      <c r="B31" s="13" t="s">
        <v>1507</v>
      </c>
      <c r="C31" s="14" t="s">
        <v>684</v>
      </c>
      <c r="D31" s="14" t="s">
        <v>685</v>
      </c>
      <c r="E31" s="14" t="s">
        <v>177</v>
      </c>
      <c r="F31" s="14" t="s">
        <v>794</v>
      </c>
      <c r="G31" s="14" t="s">
        <v>662</v>
      </c>
      <c r="H31" s="14" t="s">
        <v>1508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1444</v>
      </c>
      <c r="U31" s="18"/>
    </row>
    <row r="32" spans="1:21">
      <c r="A32" s="17">
        <v>31</v>
      </c>
      <c r="B32" s="13" t="s">
        <v>1509</v>
      </c>
      <c r="C32" s="14" t="s">
        <v>684</v>
      </c>
      <c r="D32" s="14" t="s">
        <v>685</v>
      </c>
      <c r="E32" s="14" t="s">
        <v>177</v>
      </c>
      <c r="F32" s="14" t="s">
        <v>794</v>
      </c>
      <c r="G32" s="14" t="s">
        <v>662</v>
      </c>
      <c r="H32" s="14" t="s">
        <v>1510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1444</v>
      </c>
      <c r="U32" s="18"/>
    </row>
    <row r="33" spans="1:21">
      <c r="A33" s="17">
        <v>32</v>
      </c>
      <c r="B33" s="13" t="s">
        <v>1511</v>
      </c>
      <c r="C33" s="14" t="s">
        <v>684</v>
      </c>
      <c r="D33" s="14" t="s">
        <v>685</v>
      </c>
      <c r="E33" s="14" t="s">
        <v>177</v>
      </c>
      <c r="F33" s="14" t="s">
        <v>794</v>
      </c>
      <c r="G33" s="14" t="s">
        <v>662</v>
      </c>
      <c r="H33" s="14" t="s">
        <v>1512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1444</v>
      </c>
      <c r="U33" s="18"/>
    </row>
    <row r="34" spans="1:21">
      <c r="A34" s="17">
        <v>33</v>
      </c>
      <c r="B34" s="13" t="s">
        <v>1513</v>
      </c>
      <c r="C34" s="14" t="s">
        <v>684</v>
      </c>
      <c r="D34" s="14" t="s">
        <v>685</v>
      </c>
      <c r="E34" s="14" t="s">
        <v>177</v>
      </c>
      <c r="F34" s="14" t="s">
        <v>794</v>
      </c>
      <c r="G34" s="14" t="s">
        <v>662</v>
      </c>
      <c r="H34" s="14" t="s">
        <v>1514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1444</v>
      </c>
      <c r="U34" s="18"/>
    </row>
    <row r="35" spans="1:21">
      <c r="A35" s="17">
        <v>34</v>
      </c>
      <c r="B35" s="13" t="s">
        <v>1515</v>
      </c>
      <c r="C35" s="14" t="s">
        <v>684</v>
      </c>
      <c r="D35" s="14" t="s">
        <v>685</v>
      </c>
      <c r="E35" s="14" t="s">
        <v>177</v>
      </c>
      <c r="F35" s="14" t="s">
        <v>794</v>
      </c>
      <c r="G35" s="14" t="s">
        <v>662</v>
      </c>
      <c r="H35" s="14" t="s">
        <v>1516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1444</v>
      </c>
      <c r="U35" s="18"/>
    </row>
    <row r="36" spans="1:21">
      <c r="A36" s="17">
        <v>35</v>
      </c>
      <c r="B36" s="13" t="s">
        <v>1517</v>
      </c>
      <c r="C36" s="14" t="s">
        <v>684</v>
      </c>
      <c r="D36" s="14" t="s">
        <v>685</v>
      </c>
      <c r="E36" s="14" t="s">
        <v>177</v>
      </c>
      <c r="F36" s="14" t="s">
        <v>794</v>
      </c>
      <c r="G36" s="14" t="s">
        <v>662</v>
      </c>
      <c r="H36" s="14" t="s">
        <v>1518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1444</v>
      </c>
      <c r="U36" s="18"/>
    </row>
    <row r="37" spans="1:21">
      <c r="A37" s="17">
        <v>36</v>
      </c>
      <c r="B37" s="13" t="s">
        <v>1519</v>
      </c>
      <c r="C37" s="14" t="s">
        <v>684</v>
      </c>
      <c r="D37" s="14" t="s">
        <v>685</v>
      </c>
      <c r="E37" s="14" t="s">
        <v>177</v>
      </c>
      <c r="F37" s="14" t="s">
        <v>794</v>
      </c>
      <c r="G37" s="14" t="s">
        <v>662</v>
      </c>
      <c r="H37" s="14" t="s">
        <v>1520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1444</v>
      </c>
      <c r="U37" s="18"/>
    </row>
    <row r="38" spans="1:21">
      <c r="A38" s="17">
        <v>37</v>
      </c>
      <c r="B38" s="13" t="s">
        <v>1521</v>
      </c>
      <c r="C38" s="14" t="s">
        <v>684</v>
      </c>
      <c r="D38" s="14" t="s">
        <v>685</v>
      </c>
      <c r="E38" s="14" t="s">
        <v>177</v>
      </c>
      <c r="F38" s="14" t="s">
        <v>794</v>
      </c>
      <c r="G38" s="14" t="s">
        <v>662</v>
      </c>
      <c r="H38" s="14" t="s">
        <v>1522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1444</v>
      </c>
      <c r="U38" s="18"/>
    </row>
    <row r="39" spans="1:21">
      <c r="A39" s="19">
        <v>38</v>
      </c>
      <c r="B39" s="20" t="s">
        <v>1523</v>
      </c>
      <c r="C39" s="21" t="s">
        <v>684</v>
      </c>
      <c r="D39" s="21" t="s">
        <v>685</v>
      </c>
      <c r="E39" s="21" t="s">
        <v>177</v>
      </c>
      <c r="F39" s="21" t="s">
        <v>794</v>
      </c>
      <c r="G39" s="21" t="s">
        <v>662</v>
      </c>
      <c r="H39" s="21" t="s">
        <v>1524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1444</v>
      </c>
      <c r="U39" s="24"/>
    </row>
    <row r="40" spans="1:21">
      <c r="A40" s="17">
        <v>39</v>
      </c>
      <c r="B40" s="13" t="s">
        <v>1525</v>
      </c>
      <c r="C40" s="14" t="s">
        <v>684</v>
      </c>
      <c r="D40" s="14" t="s">
        <v>685</v>
      </c>
      <c r="E40" s="14" t="s">
        <v>177</v>
      </c>
      <c r="F40" s="14" t="s">
        <v>794</v>
      </c>
      <c r="G40" s="14" t="s">
        <v>662</v>
      </c>
      <c r="H40" s="14" t="s">
        <v>1526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1444</v>
      </c>
      <c r="U40" s="18"/>
    </row>
    <row r="41" spans="1:21">
      <c r="A41" s="17">
        <v>40</v>
      </c>
      <c r="B41" s="13" t="s">
        <v>1527</v>
      </c>
      <c r="C41" s="14" t="s">
        <v>684</v>
      </c>
      <c r="D41" s="14" t="s">
        <v>685</v>
      </c>
      <c r="E41" s="14" t="s">
        <v>177</v>
      </c>
      <c r="F41" s="14" t="s">
        <v>794</v>
      </c>
      <c r="G41" s="14" t="s">
        <v>662</v>
      </c>
      <c r="H41" s="14" t="s">
        <v>1528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1444</v>
      </c>
      <c r="U41" s="18"/>
    </row>
    <row r="42" spans="1:21">
      <c r="A42" s="17">
        <v>41</v>
      </c>
      <c r="B42" s="13" t="s">
        <v>1529</v>
      </c>
      <c r="C42" s="14" t="s">
        <v>684</v>
      </c>
      <c r="D42" s="14" t="s">
        <v>685</v>
      </c>
      <c r="E42" s="14" t="s">
        <v>177</v>
      </c>
      <c r="F42" s="14" t="s">
        <v>794</v>
      </c>
      <c r="G42" s="14" t="s">
        <v>662</v>
      </c>
      <c r="H42" s="14" t="s">
        <v>1530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1444</v>
      </c>
      <c r="U42" s="18"/>
    </row>
    <row r="43" spans="1:21">
      <c r="A43" s="17">
        <v>42</v>
      </c>
      <c r="B43" s="13" t="s">
        <v>1531</v>
      </c>
      <c r="C43" s="14" t="s">
        <v>684</v>
      </c>
      <c r="D43" s="14" t="s">
        <v>685</v>
      </c>
      <c r="E43" s="14" t="s">
        <v>177</v>
      </c>
      <c r="F43" s="14" t="s">
        <v>794</v>
      </c>
      <c r="G43" s="14" t="s">
        <v>662</v>
      </c>
      <c r="H43" s="14" t="s">
        <v>1532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1444</v>
      </c>
      <c r="U43" s="18"/>
    </row>
    <row r="44" spans="1:21">
      <c r="A44" s="17">
        <v>43</v>
      </c>
      <c r="B44" s="13" t="s">
        <v>1533</v>
      </c>
      <c r="C44" s="14" t="s">
        <v>684</v>
      </c>
      <c r="D44" s="14" t="s">
        <v>685</v>
      </c>
      <c r="E44" s="14" t="s">
        <v>177</v>
      </c>
      <c r="F44" s="14" t="s">
        <v>794</v>
      </c>
      <c r="G44" s="14" t="s">
        <v>662</v>
      </c>
      <c r="H44" s="14" t="s">
        <v>1534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1444</v>
      </c>
      <c r="U44" s="18"/>
    </row>
    <row r="45" spans="1:21">
      <c r="A45" s="17">
        <v>44</v>
      </c>
      <c r="B45" s="13" t="s">
        <v>1535</v>
      </c>
      <c r="C45" s="14" t="s">
        <v>684</v>
      </c>
      <c r="D45" s="14" t="s">
        <v>685</v>
      </c>
      <c r="E45" s="14" t="s">
        <v>177</v>
      </c>
      <c r="F45" s="14" t="s">
        <v>794</v>
      </c>
      <c r="G45" s="14" t="s">
        <v>662</v>
      </c>
      <c r="H45" s="14" t="s">
        <v>1536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1444</v>
      </c>
      <c r="U45" s="18"/>
    </row>
    <row r="46" spans="1:21">
      <c r="A46" s="17">
        <v>45</v>
      </c>
      <c r="B46" s="13" t="s">
        <v>1537</v>
      </c>
      <c r="C46" s="14" t="s">
        <v>684</v>
      </c>
      <c r="D46" s="14" t="s">
        <v>685</v>
      </c>
      <c r="E46" s="14" t="s">
        <v>177</v>
      </c>
      <c r="F46" s="14" t="s">
        <v>794</v>
      </c>
      <c r="G46" s="14" t="s">
        <v>662</v>
      </c>
      <c r="H46" s="14" t="s">
        <v>1538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1444</v>
      </c>
      <c r="U46" s="18"/>
    </row>
    <row r="47" spans="1:21">
      <c r="A47" s="17">
        <v>46</v>
      </c>
      <c r="B47" s="13" t="s">
        <v>1539</v>
      </c>
      <c r="C47" s="14" t="s">
        <v>684</v>
      </c>
      <c r="D47" s="14" t="s">
        <v>685</v>
      </c>
      <c r="E47" s="14" t="s">
        <v>177</v>
      </c>
      <c r="F47" s="14" t="s">
        <v>794</v>
      </c>
      <c r="G47" s="14" t="s">
        <v>662</v>
      </c>
      <c r="H47" s="14" t="s">
        <v>1540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1444</v>
      </c>
      <c r="U47" s="18"/>
    </row>
    <row r="48" spans="1:21">
      <c r="A48" s="17">
        <v>47</v>
      </c>
      <c r="B48" s="13" t="s">
        <v>1541</v>
      </c>
      <c r="C48" s="14" t="s">
        <v>684</v>
      </c>
      <c r="D48" s="14" t="s">
        <v>685</v>
      </c>
      <c r="E48" s="14" t="s">
        <v>177</v>
      </c>
      <c r="F48" s="14" t="s">
        <v>794</v>
      </c>
      <c r="G48" s="14" t="s">
        <v>662</v>
      </c>
      <c r="H48" s="14" t="s">
        <v>1542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1444</v>
      </c>
      <c r="U48" s="18"/>
    </row>
    <row r="49" spans="1:21">
      <c r="A49" s="17">
        <v>48</v>
      </c>
      <c r="B49" s="13" t="s">
        <v>1543</v>
      </c>
      <c r="C49" s="14" t="s">
        <v>684</v>
      </c>
      <c r="D49" s="14" t="s">
        <v>685</v>
      </c>
      <c r="E49" s="14" t="s">
        <v>177</v>
      </c>
      <c r="F49" s="14" t="s">
        <v>794</v>
      </c>
      <c r="G49" s="14" t="s">
        <v>662</v>
      </c>
      <c r="H49" s="14" t="s">
        <v>1544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1444</v>
      </c>
      <c r="U49" s="18"/>
    </row>
    <row r="50" spans="1:21">
      <c r="A50" s="17">
        <v>49</v>
      </c>
      <c r="B50" s="13" t="s">
        <v>1545</v>
      </c>
      <c r="C50" s="14" t="s">
        <v>684</v>
      </c>
      <c r="D50" s="14" t="s">
        <v>685</v>
      </c>
      <c r="E50" s="14" t="s">
        <v>177</v>
      </c>
      <c r="F50" s="14" t="s">
        <v>794</v>
      </c>
      <c r="G50" s="14" t="s">
        <v>662</v>
      </c>
      <c r="H50" s="14" t="s">
        <v>1546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1444</v>
      </c>
      <c r="U50" s="18"/>
    </row>
    <row r="51" spans="1:21">
      <c r="A51" s="17">
        <v>50</v>
      </c>
      <c r="B51" s="13" t="s">
        <v>1547</v>
      </c>
      <c r="C51" s="14" t="s">
        <v>684</v>
      </c>
      <c r="D51" s="14" t="s">
        <v>685</v>
      </c>
      <c r="E51" s="14" t="s">
        <v>177</v>
      </c>
      <c r="F51" s="14" t="s">
        <v>794</v>
      </c>
      <c r="G51" s="14" t="s">
        <v>662</v>
      </c>
      <c r="H51" s="14" t="s">
        <v>1548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1444</v>
      </c>
      <c r="U51" s="18"/>
    </row>
    <row r="52" spans="1:21">
      <c r="A52" s="17">
        <v>51</v>
      </c>
      <c r="B52" s="13" t="s">
        <v>1549</v>
      </c>
      <c r="C52" s="14" t="s">
        <v>684</v>
      </c>
      <c r="D52" s="14" t="s">
        <v>685</v>
      </c>
      <c r="E52" s="14" t="s">
        <v>177</v>
      </c>
      <c r="F52" s="14" t="s">
        <v>794</v>
      </c>
      <c r="G52" s="14" t="s">
        <v>662</v>
      </c>
      <c r="H52" s="14" t="s">
        <v>1550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1444</v>
      </c>
      <c r="U52" s="18"/>
    </row>
    <row r="53" spans="1:21">
      <c r="A53" s="17">
        <v>52</v>
      </c>
      <c r="B53" s="13" t="s">
        <v>1551</v>
      </c>
      <c r="C53" s="14" t="s">
        <v>684</v>
      </c>
      <c r="D53" s="14" t="s">
        <v>685</v>
      </c>
      <c r="E53" s="14" t="s">
        <v>177</v>
      </c>
      <c r="F53" s="14" t="s">
        <v>794</v>
      </c>
      <c r="G53" s="14" t="s">
        <v>662</v>
      </c>
      <c r="H53" s="14" t="s">
        <v>1552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1444</v>
      </c>
      <c r="U53" s="18"/>
    </row>
    <row r="54" spans="1:21">
      <c r="A54" s="17">
        <v>53</v>
      </c>
      <c r="B54" s="13" t="s">
        <v>1553</v>
      </c>
      <c r="C54" s="14" t="s">
        <v>684</v>
      </c>
      <c r="D54" s="14" t="s">
        <v>685</v>
      </c>
      <c r="E54" s="14" t="s">
        <v>177</v>
      </c>
      <c r="F54" s="14" t="s">
        <v>794</v>
      </c>
      <c r="G54" s="14" t="s">
        <v>662</v>
      </c>
      <c r="H54" s="14" t="s">
        <v>1554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1444</v>
      </c>
      <c r="U54" s="18"/>
    </row>
    <row r="55" spans="1:21">
      <c r="A55" s="17">
        <v>54</v>
      </c>
      <c r="B55" s="13" t="s">
        <v>1555</v>
      </c>
      <c r="C55" s="14" t="s">
        <v>684</v>
      </c>
      <c r="D55" s="14" t="s">
        <v>685</v>
      </c>
      <c r="E55" s="14" t="s">
        <v>177</v>
      </c>
      <c r="F55" s="14" t="s">
        <v>794</v>
      </c>
      <c r="G55" s="14" t="s">
        <v>662</v>
      </c>
      <c r="H55" s="14" t="s">
        <v>1556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1444</v>
      </c>
      <c r="U55" s="18"/>
    </row>
    <row r="56" spans="1:21">
      <c r="A56" s="17">
        <v>55</v>
      </c>
      <c r="B56" s="13" t="s">
        <v>1557</v>
      </c>
      <c r="C56" s="14" t="s">
        <v>684</v>
      </c>
      <c r="D56" s="14" t="s">
        <v>685</v>
      </c>
      <c r="E56" s="14" t="s">
        <v>177</v>
      </c>
      <c r="F56" s="14" t="s">
        <v>794</v>
      </c>
      <c r="G56" s="14" t="s">
        <v>662</v>
      </c>
      <c r="H56" s="14" t="s">
        <v>1558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1444</v>
      </c>
      <c r="U56" s="18"/>
    </row>
    <row r="57" spans="1:21">
      <c r="A57" s="17">
        <v>56</v>
      </c>
      <c r="B57" s="13" t="s">
        <v>1559</v>
      </c>
      <c r="C57" s="14" t="s">
        <v>684</v>
      </c>
      <c r="D57" s="14" t="s">
        <v>685</v>
      </c>
      <c r="E57" s="14" t="s">
        <v>177</v>
      </c>
      <c r="F57" s="14" t="s">
        <v>794</v>
      </c>
      <c r="G57" s="14" t="s">
        <v>662</v>
      </c>
      <c r="H57" s="14" t="s">
        <v>1560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1444</v>
      </c>
      <c r="U57" s="18"/>
    </row>
    <row r="58" spans="1:21">
      <c r="A58" s="17">
        <v>57</v>
      </c>
      <c r="B58" s="13" t="s">
        <v>1561</v>
      </c>
      <c r="C58" s="14" t="s">
        <v>684</v>
      </c>
      <c r="D58" s="14" t="s">
        <v>685</v>
      </c>
      <c r="E58" s="14" t="s">
        <v>177</v>
      </c>
      <c r="F58" s="14" t="s">
        <v>794</v>
      </c>
      <c r="G58" s="14" t="s">
        <v>662</v>
      </c>
      <c r="H58" s="14" t="s">
        <v>1562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1444</v>
      </c>
      <c r="U58" s="18"/>
    </row>
    <row r="59" spans="1:21">
      <c r="A59" s="17">
        <v>58</v>
      </c>
      <c r="B59" s="13" t="s">
        <v>1563</v>
      </c>
      <c r="C59" s="14" t="s">
        <v>684</v>
      </c>
      <c r="D59" s="14" t="s">
        <v>685</v>
      </c>
      <c r="E59" s="14" t="s">
        <v>177</v>
      </c>
      <c r="F59" s="14" t="s">
        <v>794</v>
      </c>
      <c r="G59" s="14" t="s">
        <v>662</v>
      </c>
      <c r="H59" s="14" t="s">
        <v>1564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1444</v>
      </c>
      <c r="U59" s="18"/>
    </row>
    <row r="60" spans="1:21">
      <c r="A60" s="17">
        <v>59</v>
      </c>
      <c r="B60" s="13" t="s">
        <v>1565</v>
      </c>
      <c r="C60" s="14" t="s">
        <v>684</v>
      </c>
      <c r="D60" s="14" t="s">
        <v>685</v>
      </c>
      <c r="E60" s="14" t="s">
        <v>177</v>
      </c>
      <c r="F60" s="14" t="s">
        <v>794</v>
      </c>
      <c r="G60" s="14" t="s">
        <v>662</v>
      </c>
      <c r="H60" s="14" t="s">
        <v>1566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1444</v>
      </c>
      <c r="U60" s="18"/>
    </row>
    <row r="61" spans="1:21">
      <c r="A61" s="17">
        <v>60</v>
      </c>
      <c r="B61" s="13" t="s">
        <v>1567</v>
      </c>
      <c r="C61" s="14" t="s">
        <v>684</v>
      </c>
      <c r="D61" s="14" t="s">
        <v>685</v>
      </c>
      <c r="E61" s="14" t="s">
        <v>177</v>
      </c>
      <c r="F61" s="14" t="s">
        <v>794</v>
      </c>
      <c r="G61" s="14" t="s">
        <v>662</v>
      </c>
      <c r="H61" s="14" t="s">
        <v>1568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1444</v>
      </c>
      <c r="U61" s="18"/>
    </row>
    <row r="62" spans="1:21">
      <c r="A62" s="17">
        <v>61</v>
      </c>
      <c r="B62" s="13" t="s">
        <v>1569</v>
      </c>
      <c r="C62" s="14" t="s">
        <v>684</v>
      </c>
      <c r="D62" s="14" t="s">
        <v>685</v>
      </c>
      <c r="E62" s="14" t="s">
        <v>177</v>
      </c>
      <c r="F62" s="14" t="s">
        <v>794</v>
      </c>
      <c r="G62" s="14" t="s">
        <v>662</v>
      </c>
      <c r="H62" s="14" t="s">
        <v>1570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1444</v>
      </c>
      <c r="U62" s="18"/>
    </row>
    <row r="63" spans="1:21">
      <c r="A63" s="17">
        <v>62</v>
      </c>
      <c r="B63" s="13" t="s">
        <v>1571</v>
      </c>
      <c r="C63" s="14" t="s">
        <v>684</v>
      </c>
      <c r="D63" s="14" t="s">
        <v>685</v>
      </c>
      <c r="E63" s="14" t="s">
        <v>177</v>
      </c>
      <c r="F63" s="14" t="s">
        <v>794</v>
      </c>
      <c r="G63" s="14" t="s">
        <v>662</v>
      </c>
      <c r="H63" s="14" t="s">
        <v>1572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1444</v>
      </c>
      <c r="U63" s="18"/>
    </row>
    <row r="64" spans="1:21">
      <c r="A64" s="17">
        <v>63</v>
      </c>
      <c r="B64" s="13" t="s">
        <v>1573</v>
      </c>
      <c r="C64" s="14" t="s">
        <v>684</v>
      </c>
      <c r="D64" s="14" t="s">
        <v>685</v>
      </c>
      <c r="E64" s="14" t="s">
        <v>177</v>
      </c>
      <c r="F64" s="14" t="s">
        <v>794</v>
      </c>
      <c r="G64" s="14" t="s">
        <v>662</v>
      </c>
      <c r="H64" s="14" t="s">
        <v>1574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1444</v>
      </c>
      <c r="U64" s="18"/>
    </row>
    <row r="65" spans="1:21">
      <c r="A65" s="17">
        <v>64</v>
      </c>
      <c r="B65" s="13" t="s">
        <v>1575</v>
      </c>
      <c r="C65" s="14" t="s">
        <v>684</v>
      </c>
      <c r="D65" s="14" t="s">
        <v>685</v>
      </c>
      <c r="E65" s="14" t="s">
        <v>177</v>
      </c>
      <c r="F65" s="14" t="s">
        <v>794</v>
      </c>
      <c r="G65" s="14" t="s">
        <v>662</v>
      </c>
      <c r="H65" s="14" t="s">
        <v>1576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1444</v>
      </c>
      <c r="U65" s="18"/>
    </row>
    <row r="66" spans="1:21">
      <c r="A66" s="17">
        <v>65</v>
      </c>
      <c r="B66" s="13" t="s">
        <v>1577</v>
      </c>
      <c r="C66" s="14" t="s">
        <v>684</v>
      </c>
      <c r="D66" s="14" t="s">
        <v>685</v>
      </c>
      <c r="E66" s="14" t="s">
        <v>177</v>
      </c>
      <c r="F66" s="14" t="s">
        <v>794</v>
      </c>
      <c r="G66" s="14" t="s">
        <v>662</v>
      </c>
      <c r="H66" s="14" t="s">
        <v>1578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1444</v>
      </c>
      <c r="U66" s="18"/>
    </row>
    <row r="67" spans="1:21">
      <c r="A67" s="17">
        <v>66</v>
      </c>
      <c r="B67" s="13" t="s">
        <v>1579</v>
      </c>
      <c r="C67" s="14" t="s">
        <v>684</v>
      </c>
      <c r="D67" s="14" t="s">
        <v>685</v>
      </c>
      <c r="E67" s="14" t="s">
        <v>177</v>
      </c>
      <c r="F67" s="14" t="s">
        <v>794</v>
      </c>
      <c r="G67" s="14" t="s">
        <v>662</v>
      </c>
      <c r="H67" s="14" t="s">
        <v>1580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1444</v>
      </c>
      <c r="U67" s="18"/>
    </row>
    <row r="68" spans="1:21">
      <c r="A68" s="17">
        <v>67</v>
      </c>
      <c r="B68" s="13" t="s">
        <v>1581</v>
      </c>
      <c r="C68" s="14" t="s">
        <v>684</v>
      </c>
      <c r="D68" s="14" t="s">
        <v>685</v>
      </c>
      <c r="E68" s="14" t="s">
        <v>177</v>
      </c>
      <c r="F68" s="14" t="s">
        <v>794</v>
      </c>
      <c r="G68" s="14" t="s">
        <v>662</v>
      </c>
      <c r="H68" s="14" t="s">
        <v>1582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1444</v>
      </c>
      <c r="U68" s="18"/>
    </row>
    <row r="69" spans="1:21">
      <c r="A69" s="17">
        <v>68</v>
      </c>
      <c r="B69" s="13" t="s">
        <v>1583</v>
      </c>
      <c r="C69" s="14" t="s">
        <v>684</v>
      </c>
      <c r="D69" s="14" t="s">
        <v>685</v>
      </c>
      <c r="E69" s="14" t="s">
        <v>177</v>
      </c>
      <c r="F69" s="14" t="s">
        <v>794</v>
      </c>
      <c r="G69" s="14" t="s">
        <v>662</v>
      </c>
      <c r="H69" s="14" t="s">
        <v>1584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1444</v>
      </c>
      <c r="U69" s="18"/>
    </row>
    <row r="70" spans="1:21">
      <c r="A70" s="17">
        <v>69</v>
      </c>
      <c r="B70" s="13" t="s">
        <v>1585</v>
      </c>
      <c r="C70" s="14" t="s">
        <v>684</v>
      </c>
      <c r="D70" s="14" t="s">
        <v>685</v>
      </c>
      <c r="E70" s="14" t="s">
        <v>177</v>
      </c>
      <c r="F70" s="14" t="s">
        <v>794</v>
      </c>
      <c r="G70" s="14" t="s">
        <v>662</v>
      </c>
      <c r="H70" s="14" t="s">
        <v>1586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1444</v>
      </c>
      <c r="U70" s="18"/>
    </row>
    <row r="71" spans="1:21">
      <c r="A71" s="17">
        <v>70</v>
      </c>
      <c r="B71" s="13" t="s">
        <v>1587</v>
      </c>
      <c r="C71" s="14" t="s">
        <v>684</v>
      </c>
      <c r="D71" s="14" t="s">
        <v>685</v>
      </c>
      <c r="E71" s="14" t="s">
        <v>177</v>
      </c>
      <c r="F71" s="14" t="s">
        <v>794</v>
      </c>
      <c r="G71" s="14" t="s">
        <v>662</v>
      </c>
      <c r="H71" s="14" t="s">
        <v>1588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1444</v>
      </c>
      <c r="U71" s="18"/>
    </row>
    <row r="72" spans="1:21">
      <c r="A72" s="17">
        <v>71</v>
      </c>
      <c r="B72" s="13" t="s">
        <v>1589</v>
      </c>
      <c r="C72" s="14" t="s">
        <v>684</v>
      </c>
      <c r="D72" s="14" t="s">
        <v>685</v>
      </c>
      <c r="E72" s="14" t="s">
        <v>177</v>
      </c>
      <c r="F72" s="14" t="s">
        <v>794</v>
      </c>
      <c r="G72" s="14" t="s">
        <v>662</v>
      </c>
      <c r="H72" s="14" t="s">
        <v>1590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1444</v>
      </c>
      <c r="U72" s="18"/>
    </row>
    <row r="73" spans="1:21">
      <c r="A73" s="17">
        <v>72</v>
      </c>
      <c r="B73" s="13" t="s">
        <v>1591</v>
      </c>
      <c r="C73" s="14" t="s">
        <v>684</v>
      </c>
      <c r="D73" s="14" t="s">
        <v>685</v>
      </c>
      <c r="E73" s="14" t="s">
        <v>177</v>
      </c>
      <c r="F73" s="14" t="s">
        <v>794</v>
      </c>
      <c r="G73" s="14" t="s">
        <v>662</v>
      </c>
      <c r="H73" s="14" t="s">
        <v>1592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1444</v>
      </c>
      <c r="U73" s="18"/>
    </row>
    <row r="74" spans="1:21">
      <c r="A74" s="17">
        <v>73</v>
      </c>
      <c r="B74" s="13" t="s">
        <v>1593</v>
      </c>
      <c r="C74" s="14" t="s">
        <v>684</v>
      </c>
      <c r="D74" s="14" t="s">
        <v>685</v>
      </c>
      <c r="E74" s="14" t="s">
        <v>177</v>
      </c>
      <c r="F74" s="14" t="s">
        <v>794</v>
      </c>
      <c r="G74" s="14" t="s">
        <v>662</v>
      </c>
      <c r="H74" s="14" t="s">
        <v>1594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1444</v>
      </c>
      <c r="U74" s="18"/>
    </row>
    <row r="75" spans="1:21">
      <c r="A75" s="17">
        <v>74</v>
      </c>
      <c r="B75" s="13" t="s">
        <v>1595</v>
      </c>
      <c r="C75" s="14" t="s">
        <v>684</v>
      </c>
      <c r="D75" s="14" t="s">
        <v>685</v>
      </c>
      <c r="E75" s="14" t="s">
        <v>177</v>
      </c>
      <c r="F75" s="14" t="s">
        <v>794</v>
      </c>
      <c r="G75" s="14" t="s">
        <v>662</v>
      </c>
      <c r="H75" s="14" t="s">
        <v>1596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1444</v>
      </c>
      <c r="U75" s="18"/>
    </row>
    <row r="76" spans="1:21">
      <c r="A76" s="17">
        <v>75</v>
      </c>
      <c r="B76" s="13" t="s">
        <v>1597</v>
      </c>
      <c r="C76" s="14" t="s">
        <v>684</v>
      </c>
      <c r="D76" s="14" t="s">
        <v>685</v>
      </c>
      <c r="E76" s="14" t="s">
        <v>177</v>
      </c>
      <c r="F76" s="14" t="s">
        <v>794</v>
      </c>
      <c r="G76" s="14" t="s">
        <v>662</v>
      </c>
      <c r="H76" s="14" t="s">
        <v>1598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1444</v>
      </c>
      <c r="U76" s="18"/>
    </row>
    <row r="77" spans="1:21">
      <c r="A77" s="17">
        <v>76</v>
      </c>
      <c r="B77" s="13" t="s">
        <v>1599</v>
      </c>
      <c r="C77" s="14" t="s">
        <v>684</v>
      </c>
      <c r="D77" s="14" t="s">
        <v>685</v>
      </c>
      <c r="E77" s="14" t="s">
        <v>177</v>
      </c>
      <c r="F77" s="14" t="s">
        <v>794</v>
      </c>
      <c r="G77" s="14" t="s">
        <v>662</v>
      </c>
      <c r="H77" s="14" t="s">
        <v>1600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1444</v>
      </c>
      <c r="U77" s="18"/>
    </row>
    <row r="78" spans="1:21">
      <c r="A78" s="17">
        <v>77</v>
      </c>
      <c r="B78" s="13" t="s">
        <v>1601</v>
      </c>
      <c r="C78" s="14" t="s">
        <v>684</v>
      </c>
      <c r="D78" s="14" t="s">
        <v>685</v>
      </c>
      <c r="E78" s="14" t="s">
        <v>177</v>
      </c>
      <c r="F78" s="14" t="s">
        <v>794</v>
      </c>
      <c r="G78" s="14" t="s">
        <v>662</v>
      </c>
      <c r="H78" s="14" t="s">
        <v>1602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1444</v>
      </c>
      <c r="U78" s="18"/>
    </row>
    <row r="79" spans="1:21">
      <c r="A79" s="17">
        <v>78</v>
      </c>
      <c r="B79" s="13" t="s">
        <v>1603</v>
      </c>
      <c r="C79" s="14" t="s">
        <v>684</v>
      </c>
      <c r="D79" s="14" t="s">
        <v>685</v>
      </c>
      <c r="E79" s="14" t="s">
        <v>177</v>
      </c>
      <c r="F79" s="14" t="s">
        <v>794</v>
      </c>
      <c r="G79" s="14" t="s">
        <v>662</v>
      </c>
      <c r="H79" s="14" t="s">
        <v>1604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1444</v>
      </c>
      <c r="U79" s="18"/>
    </row>
    <row r="80" spans="1:21">
      <c r="A80" s="17">
        <v>79</v>
      </c>
      <c r="B80" s="13" t="s">
        <v>1605</v>
      </c>
      <c r="C80" s="14" t="s">
        <v>684</v>
      </c>
      <c r="D80" s="14" t="s">
        <v>685</v>
      </c>
      <c r="E80" s="14" t="s">
        <v>177</v>
      </c>
      <c r="F80" s="14" t="s">
        <v>794</v>
      </c>
      <c r="G80" s="14" t="s">
        <v>662</v>
      </c>
      <c r="H80" s="14" t="s">
        <v>1606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1444</v>
      </c>
      <c r="U80" s="18"/>
    </row>
    <row r="81" spans="1:21">
      <c r="A81" s="19">
        <v>80</v>
      </c>
      <c r="B81" s="20" t="s">
        <v>1607</v>
      </c>
      <c r="C81" s="21" t="s">
        <v>684</v>
      </c>
      <c r="D81" s="21" t="s">
        <v>685</v>
      </c>
      <c r="E81" s="21" t="s">
        <v>177</v>
      </c>
      <c r="F81" s="21" t="s">
        <v>794</v>
      </c>
      <c r="G81" s="21" t="s">
        <v>662</v>
      </c>
      <c r="H81" s="21" t="s">
        <v>1608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1444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H9" sqref="H9"/>
    </sheetView>
  </sheetViews>
  <sheetFormatPr defaultRowHeight="14.45"/>
  <cols>
    <col min="2" max="2" width="59.5703125" bestFit="1" customWidth="1"/>
    <col min="6" max="6" width="12.85546875" bestFit="1" customWidth="1"/>
    <col min="8" max="8" width="15" customWidth="1"/>
    <col min="9" max="9" width="16.140625" bestFit="1" customWidth="1"/>
    <col min="10" max="10" width="44.140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140625" bestFit="1" customWidth="1"/>
    <col min="16" max="16" width="16.85546875" customWidth="1"/>
    <col min="17" max="17" width="13.855468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8" customFormat="1">
      <c r="A2" s="33">
        <v>1</v>
      </c>
      <c r="B2" s="34" t="s">
        <v>1609</v>
      </c>
      <c r="C2" s="35" t="s">
        <v>175</v>
      </c>
      <c r="D2" s="35" t="s">
        <v>913</v>
      </c>
      <c r="E2" s="35" t="s">
        <v>177</v>
      </c>
      <c r="F2" s="35" t="s">
        <v>1610</v>
      </c>
      <c r="G2" s="35" t="s">
        <v>662</v>
      </c>
      <c r="H2" s="35" t="s">
        <v>200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183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665</v>
      </c>
      <c r="U2" s="38"/>
    </row>
    <row r="3" spans="1:21" s="60" customFormat="1">
      <c r="A3" s="27">
        <v>2</v>
      </c>
      <c r="B3" s="28" t="s">
        <v>1611</v>
      </c>
      <c r="C3" s="29" t="s">
        <v>175</v>
      </c>
      <c r="D3" s="29" t="s">
        <v>913</v>
      </c>
      <c r="E3" s="29" t="s">
        <v>177</v>
      </c>
      <c r="F3" s="29" t="s">
        <v>1612</v>
      </c>
      <c r="G3" s="29">
        <v>1</v>
      </c>
      <c r="H3" s="29" t="s">
        <v>1613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65" t="s">
        <v>32</v>
      </c>
      <c r="O3" s="31" t="s">
        <v>33</v>
      </c>
      <c r="P3" s="31" t="s">
        <v>1614</v>
      </c>
      <c r="Q3" s="31" t="s">
        <v>795</v>
      </c>
      <c r="R3" s="31" t="s">
        <v>44</v>
      </c>
      <c r="S3" s="31" t="str">
        <f t="shared" si="4"/>
        <v>RA_RaSIA01_RF_LLRFPreAmp_1_T1Mon</v>
      </c>
      <c r="T3" s="31" t="s">
        <v>673</v>
      </c>
      <c r="U3" s="32">
        <v>2</v>
      </c>
    </row>
    <row r="4" spans="1:21" s="5" customFormat="1">
      <c r="A4" s="27">
        <v>3</v>
      </c>
      <c r="B4" s="28" t="s">
        <v>1615</v>
      </c>
      <c r="C4" s="29" t="s">
        <v>175</v>
      </c>
      <c r="D4" s="29" t="s">
        <v>913</v>
      </c>
      <c r="E4" s="29" t="s">
        <v>177</v>
      </c>
      <c r="F4" s="29" t="s">
        <v>1612</v>
      </c>
      <c r="G4" s="29">
        <v>1</v>
      </c>
      <c r="H4" s="29" t="s">
        <v>1616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65" t="s">
        <v>32</v>
      </c>
      <c r="O4" s="31" t="s">
        <v>33</v>
      </c>
      <c r="P4" s="31" t="s">
        <v>1614</v>
      </c>
      <c r="Q4" s="31" t="s">
        <v>795</v>
      </c>
      <c r="R4" s="31" t="s">
        <v>44</v>
      </c>
      <c r="S4" s="31" t="str">
        <f t="shared" si="4"/>
        <v>RA_RaSIA01_RF_LLRFPreAmp_1_T2Mon</v>
      </c>
      <c r="T4" s="31" t="s">
        <v>673</v>
      </c>
      <c r="U4" s="32">
        <v>2</v>
      </c>
    </row>
    <row r="5" spans="1:21" s="5" customFormat="1">
      <c r="A5" s="27">
        <v>4</v>
      </c>
      <c r="B5" s="28" t="s">
        <v>1617</v>
      </c>
      <c r="C5" s="29" t="s">
        <v>175</v>
      </c>
      <c r="D5" s="29" t="s">
        <v>913</v>
      </c>
      <c r="E5" s="29" t="s">
        <v>177</v>
      </c>
      <c r="F5" s="29" t="s">
        <v>1612</v>
      </c>
      <c r="G5" s="29">
        <v>1</v>
      </c>
      <c r="H5" s="29" t="s">
        <v>1618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67" t="s">
        <v>183</v>
      </c>
      <c r="O5" s="31" t="s">
        <v>51</v>
      </c>
      <c r="P5" s="31"/>
      <c r="Q5" s="31"/>
      <c r="R5" s="31"/>
      <c r="S5" s="31" t="str">
        <f t="shared" si="4"/>
        <v>RA_RaSIA01_RF_LLRFPreAmp_1_PINSw1Mon</v>
      </c>
      <c r="T5" s="31" t="s">
        <v>665</v>
      </c>
      <c r="U5" s="32"/>
    </row>
    <row r="6" spans="1:21" s="5" customFormat="1">
      <c r="A6" s="27">
        <v>5</v>
      </c>
      <c r="B6" s="28" t="s">
        <v>1619</v>
      </c>
      <c r="C6" s="29" t="s">
        <v>175</v>
      </c>
      <c r="D6" s="29" t="s">
        <v>913</v>
      </c>
      <c r="E6" s="29" t="s">
        <v>177</v>
      </c>
      <c r="F6" s="29" t="s">
        <v>1612</v>
      </c>
      <c r="G6" s="29">
        <v>1</v>
      </c>
      <c r="H6" s="29" t="s">
        <v>1620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67" t="s">
        <v>183</v>
      </c>
      <c r="O6" s="31" t="s">
        <v>51</v>
      </c>
      <c r="P6" s="31"/>
      <c r="Q6" s="31"/>
      <c r="R6" s="31"/>
      <c r="S6" s="31" t="str">
        <f t="shared" si="4"/>
        <v>RA_RaSIA01_RF_LLRFPreAmp_1_PINSw2Mon</v>
      </c>
      <c r="T6" s="31" t="s">
        <v>665</v>
      </c>
      <c r="U6" s="32"/>
    </row>
    <row r="7" spans="1:21" s="45" customFormat="1">
      <c r="A7" s="33">
        <v>6</v>
      </c>
      <c r="B7" s="34" t="s">
        <v>1621</v>
      </c>
      <c r="C7" s="35" t="s">
        <v>175</v>
      </c>
      <c r="D7" s="35" t="s">
        <v>913</v>
      </c>
      <c r="E7" s="35" t="s">
        <v>177</v>
      </c>
      <c r="F7" s="35" t="s">
        <v>1612</v>
      </c>
      <c r="G7" s="35">
        <v>1</v>
      </c>
      <c r="H7" s="35" t="s">
        <v>1622</v>
      </c>
      <c r="I7" s="35" t="s">
        <v>186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183</v>
      </c>
      <c r="O7" s="37" t="s">
        <v>189</v>
      </c>
      <c r="P7" s="37"/>
      <c r="Q7" s="37"/>
      <c r="R7" s="37"/>
      <c r="S7" s="37" t="str">
        <f t="shared" si="4"/>
        <v>RA_RaSIA01_RF_LLRFPreAmp_1_PINSw1EnblCmd</v>
      </c>
      <c r="T7" s="37" t="s">
        <v>665</v>
      </c>
      <c r="U7" s="38"/>
    </row>
    <row r="8" spans="1:21" s="45" customFormat="1">
      <c r="A8" s="33">
        <v>7</v>
      </c>
      <c r="B8" s="34" t="s">
        <v>1623</v>
      </c>
      <c r="C8" s="35" t="s">
        <v>175</v>
      </c>
      <c r="D8" s="35" t="s">
        <v>913</v>
      </c>
      <c r="E8" s="35" t="s">
        <v>177</v>
      </c>
      <c r="F8" s="35" t="s">
        <v>1612</v>
      </c>
      <c r="G8" s="35">
        <v>1</v>
      </c>
      <c r="H8" s="35" t="s">
        <v>1624</v>
      </c>
      <c r="I8" s="35" t="s">
        <v>186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183</v>
      </c>
      <c r="O8" s="37" t="s">
        <v>189</v>
      </c>
      <c r="P8" s="37"/>
      <c r="Q8" s="37"/>
      <c r="R8" s="37"/>
      <c r="S8" s="37" t="str">
        <f t="shared" si="4"/>
        <v>RA_RaSIA01_RF_LLRFPreAmp_1_PINSw2EnblCmd</v>
      </c>
      <c r="T8" s="37" t="s">
        <v>665</v>
      </c>
      <c r="U8" s="38"/>
    </row>
    <row r="9" spans="1:21" s="45" customFormat="1">
      <c r="A9" s="33">
        <v>8</v>
      </c>
      <c r="B9" s="34" t="s">
        <v>1625</v>
      </c>
      <c r="C9" s="35" t="s">
        <v>175</v>
      </c>
      <c r="D9" s="35" t="s">
        <v>913</v>
      </c>
      <c r="E9" s="35" t="s">
        <v>177</v>
      </c>
      <c r="F9" s="35" t="s">
        <v>1612</v>
      </c>
      <c r="G9" s="35">
        <v>1</v>
      </c>
      <c r="H9" s="35" t="s">
        <v>1626</v>
      </c>
      <c r="I9" s="35" t="s">
        <v>186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183</v>
      </c>
      <c r="O9" s="37" t="s">
        <v>189</v>
      </c>
      <c r="P9" s="37"/>
      <c r="Q9" s="37"/>
      <c r="R9" s="37"/>
      <c r="S9" s="37" t="str">
        <f t="shared" si="4"/>
        <v>RA_RaSIA01_RF_LLRFPreAmp_1_PINSw1DsblCmd</v>
      </c>
      <c r="T9" s="37" t="s">
        <v>665</v>
      </c>
      <c r="U9" s="38"/>
    </row>
    <row r="10" spans="1:21" s="45" customFormat="1">
      <c r="A10" s="33">
        <v>9</v>
      </c>
      <c r="B10" s="34" t="s">
        <v>1627</v>
      </c>
      <c r="C10" s="35" t="s">
        <v>175</v>
      </c>
      <c r="D10" s="35" t="s">
        <v>913</v>
      </c>
      <c r="E10" s="35" t="s">
        <v>177</v>
      </c>
      <c r="F10" s="35" t="s">
        <v>1612</v>
      </c>
      <c r="G10" s="35">
        <v>1</v>
      </c>
      <c r="H10" s="35" t="s">
        <v>1628</v>
      </c>
      <c r="I10" s="35" t="s">
        <v>186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183</v>
      </c>
      <c r="O10" s="37" t="s">
        <v>189</v>
      </c>
      <c r="P10" s="37"/>
      <c r="Q10" s="37"/>
      <c r="R10" s="37"/>
      <c r="S10" s="37" t="str">
        <f t="shared" si="4"/>
        <v>RA_RaSIA01_RF_LLRFPreAmp_1_PINSw2DsblCmd</v>
      </c>
      <c r="T10" s="37" t="s">
        <v>665</v>
      </c>
      <c r="U10" s="38"/>
    </row>
    <row r="11" spans="1:21" s="5" customFormat="1">
      <c r="A11" s="27">
        <v>10</v>
      </c>
      <c r="B11" s="28" t="s">
        <v>1629</v>
      </c>
      <c r="C11" s="29" t="s">
        <v>175</v>
      </c>
      <c r="D11" s="29" t="s">
        <v>913</v>
      </c>
      <c r="E11" s="29" t="s">
        <v>177</v>
      </c>
      <c r="F11" s="29" t="s">
        <v>1612</v>
      </c>
      <c r="G11" s="29">
        <v>1</v>
      </c>
      <c r="H11" s="29" t="s">
        <v>1630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67" t="s">
        <v>183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665</v>
      </c>
      <c r="U11" s="32"/>
    </row>
    <row r="12" spans="1:21" s="5" customFormat="1">
      <c r="A12" s="27">
        <v>11</v>
      </c>
      <c r="B12" s="28" t="s">
        <v>1631</v>
      </c>
      <c r="C12" s="29" t="s">
        <v>175</v>
      </c>
      <c r="D12" s="29" t="s">
        <v>913</v>
      </c>
      <c r="E12" s="29" t="s">
        <v>177</v>
      </c>
      <c r="F12" s="29" t="s">
        <v>1612</v>
      </c>
      <c r="G12" s="29">
        <v>1</v>
      </c>
      <c r="H12" s="29" t="s">
        <v>1632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67" t="s">
        <v>183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665</v>
      </c>
      <c r="U12" s="32"/>
    </row>
    <row r="13" spans="1:21" s="5" customFormat="1">
      <c r="A13" s="27">
        <v>12</v>
      </c>
      <c r="B13" s="28" t="s">
        <v>1633</v>
      </c>
      <c r="C13" s="29" t="s">
        <v>175</v>
      </c>
      <c r="D13" s="29" t="s">
        <v>1634</v>
      </c>
      <c r="E13" s="29" t="s">
        <v>177</v>
      </c>
      <c r="F13" s="29" t="s">
        <v>359</v>
      </c>
      <c r="G13" s="29" t="s">
        <v>662</v>
      </c>
      <c r="H13" s="29" t="s">
        <v>911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183</v>
      </c>
      <c r="O13" s="31" t="s">
        <v>51</v>
      </c>
      <c r="P13" s="31"/>
      <c r="Q13" s="31"/>
      <c r="R13" s="31"/>
      <c r="S13" s="31" t="str">
        <f t="shared" si="4"/>
        <v>RA_ToSIA_RF_SSAmpTower_RFOnMon</v>
      </c>
      <c r="T13" s="31" t="s">
        <v>665</v>
      </c>
      <c r="U13" s="32"/>
    </row>
    <row r="14" spans="1:21">
      <c r="A14" s="33">
        <v>13</v>
      </c>
      <c r="B14" s="34" t="s">
        <v>1635</v>
      </c>
      <c r="C14" s="35" t="s">
        <v>175</v>
      </c>
      <c r="D14" s="35" t="s">
        <v>913</v>
      </c>
      <c r="E14" s="35" t="s">
        <v>177</v>
      </c>
      <c r="F14" s="35" t="s">
        <v>1612</v>
      </c>
      <c r="G14" s="35">
        <v>2</v>
      </c>
      <c r="H14" s="35" t="s">
        <v>1613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1636</v>
      </c>
      <c r="C15" s="35" t="s">
        <v>175</v>
      </c>
      <c r="D15" s="35" t="s">
        <v>913</v>
      </c>
      <c r="E15" s="35" t="s">
        <v>177</v>
      </c>
      <c r="F15" s="35" t="s">
        <v>1612</v>
      </c>
      <c r="G15" s="35">
        <v>2</v>
      </c>
      <c r="H15" s="35" t="s">
        <v>1616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1637</v>
      </c>
      <c r="C16" s="35" t="s">
        <v>175</v>
      </c>
      <c r="D16" s="35" t="s">
        <v>913</v>
      </c>
      <c r="E16" s="35" t="s">
        <v>177</v>
      </c>
      <c r="F16" s="35" t="s">
        <v>1612</v>
      </c>
      <c r="G16" s="35">
        <v>2</v>
      </c>
      <c r="H16" s="35" t="s">
        <v>1618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1638</v>
      </c>
      <c r="C17" s="35" t="s">
        <v>175</v>
      </c>
      <c r="D17" s="35" t="s">
        <v>913</v>
      </c>
      <c r="E17" s="35" t="s">
        <v>177</v>
      </c>
      <c r="F17" s="35" t="s">
        <v>1612</v>
      </c>
      <c r="G17" s="35">
        <v>2</v>
      </c>
      <c r="H17" s="35" t="s">
        <v>1620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1639</v>
      </c>
      <c r="C18" s="35" t="s">
        <v>175</v>
      </c>
      <c r="D18" s="35" t="s">
        <v>913</v>
      </c>
      <c r="E18" s="35" t="s">
        <v>177</v>
      </c>
      <c r="F18" s="35" t="s">
        <v>1612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1640</v>
      </c>
      <c r="C19" s="35" t="s">
        <v>175</v>
      </c>
      <c r="D19" s="35" t="s">
        <v>913</v>
      </c>
      <c r="E19" s="35" t="s">
        <v>177</v>
      </c>
      <c r="F19" s="35" t="s">
        <v>1612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1641</v>
      </c>
      <c r="C20" s="35" t="s">
        <v>175</v>
      </c>
      <c r="D20" s="35" t="s">
        <v>913</v>
      </c>
      <c r="E20" s="35" t="s">
        <v>177</v>
      </c>
      <c r="F20" s="35" t="s">
        <v>1612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1642</v>
      </c>
      <c r="C21" s="35" t="s">
        <v>175</v>
      </c>
      <c r="D21" s="35" t="s">
        <v>913</v>
      </c>
      <c r="E21" s="35" t="s">
        <v>177</v>
      </c>
      <c r="F21" s="35" t="s">
        <v>1612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1643</v>
      </c>
      <c r="C22" s="35" t="s">
        <v>175</v>
      </c>
      <c r="D22" s="35" t="s">
        <v>913</v>
      </c>
      <c r="E22" s="35" t="s">
        <v>177</v>
      </c>
      <c r="F22" s="35" t="s">
        <v>1612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1644</v>
      </c>
      <c r="C23" s="41" t="s">
        <v>175</v>
      </c>
      <c r="D23" s="41" t="s">
        <v>913</v>
      </c>
      <c r="E23" s="41" t="s">
        <v>177</v>
      </c>
      <c r="F23" s="41" t="s">
        <v>1612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7"/>
  <sheetViews>
    <sheetView workbookViewId="0">
      <selection activeCell="B10" sqref="B10"/>
    </sheetView>
  </sheetViews>
  <sheetFormatPr defaultRowHeight="14.45"/>
  <cols>
    <col min="2" max="2" width="67.85546875" customWidth="1"/>
  </cols>
  <sheetData>
    <row r="2" spans="2:2">
      <c r="B2" s="4" t="s">
        <v>1645</v>
      </c>
    </row>
    <row r="3" spans="2:2">
      <c r="B3" s="2" t="s">
        <v>1646</v>
      </c>
    </row>
    <row r="4" spans="2:2">
      <c r="B4" s="1" t="s">
        <v>1647</v>
      </c>
    </row>
    <row r="5" spans="2:2">
      <c r="B5" s="3" t="s">
        <v>1648</v>
      </c>
    </row>
    <row r="6" spans="2:2">
      <c r="B6" s="4" t="s">
        <v>1649</v>
      </c>
    </row>
    <row r="7" spans="2:2" ht="15">
      <c r="B7" s="252" t="s">
        <v>1650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sheetPr>
    <tabColor theme="4" tint="0.39997558519241921"/>
  </sheetPr>
  <dimension ref="A1:AK114"/>
  <sheetViews>
    <sheetView topLeftCell="A79" workbookViewId="0">
      <pane xSplit="2" topLeftCell="W68" activePane="topRight" state="frozen"/>
      <selection pane="topRight" activeCell="W83" sqref="W83"/>
      <selection activeCell="A7" sqref="A7"/>
    </sheetView>
  </sheetViews>
  <sheetFormatPr defaultRowHeight="15" customHeight="1"/>
  <cols>
    <col min="1" max="1" width="7.5703125" style="163" bestFit="1" customWidth="1"/>
    <col min="2" max="2" width="47.85546875" style="163" bestFit="1" customWidth="1"/>
    <col min="3" max="3" width="8.28515625" style="163" bestFit="1" customWidth="1"/>
    <col min="4" max="4" width="8.7109375" style="163" bestFit="1" customWidth="1"/>
    <col min="5" max="5" width="8" style="163" bestFit="1" customWidth="1"/>
    <col min="6" max="6" width="12.140625" style="163" bestFit="1" customWidth="1"/>
    <col min="7" max="7" width="8.140625" style="163" bestFit="1" customWidth="1"/>
    <col min="8" max="8" width="19.42578125" style="163" bestFit="1" customWidth="1"/>
    <col min="9" max="9" width="9.42578125" style="163" bestFit="1" customWidth="1"/>
    <col min="10" max="10" width="52" style="147" bestFit="1" customWidth="1"/>
    <col min="11" max="11" width="44.140625" style="147" bestFit="1" customWidth="1"/>
    <col min="12" max="12" width="54.85546875" style="147" bestFit="1" customWidth="1"/>
    <col min="13" max="13" width="10.42578125" bestFit="1" customWidth="1"/>
    <col min="14" max="14" width="9" bestFit="1" customWidth="1"/>
    <col min="15" max="15" width="9" style="163" bestFit="1" customWidth="1"/>
    <col min="16" max="16" width="9.140625" bestFit="1" customWidth="1"/>
    <col min="17" max="17" width="9.85546875" bestFit="1" customWidth="1"/>
    <col min="18" max="18" width="17" bestFit="1" customWidth="1"/>
    <col min="19" max="19" width="9.5703125" bestFit="1" customWidth="1"/>
    <col min="20" max="20" width="8.85546875" style="152" bestFit="1" customWidth="1"/>
    <col min="21" max="21" width="9.42578125" style="152" bestFit="1" customWidth="1"/>
    <col min="22" max="22" width="9.5703125" style="152" bestFit="1" customWidth="1"/>
    <col min="23" max="23" width="33.28515625" bestFit="1" customWidth="1"/>
    <col min="24" max="24" width="13.5703125" bestFit="1" customWidth="1"/>
    <col min="25" max="25" width="10.85546875" style="152" bestFit="1" customWidth="1"/>
    <col min="26" max="26" width="15.42578125" style="164" bestFit="1" customWidth="1"/>
    <col min="27" max="27" width="15.28515625" style="165" bestFit="1" customWidth="1"/>
    <col min="28" max="28" width="33.28515625" bestFit="1" customWidth="1"/>
    <col min="29" max="29" width="15.42578125" style="163" bestFit="1" customWidth="1"/>
    <col min="30" max="30" width="4.85546875" style="163" bestFit="1" customWidth="1"/>
    <col min="31" max="31" width="34.42578125" style="163" bestFit="1" customWidth="1"/>
    <col min="32" max="32" width="15.140625" style="163" bestFit="1" customWidth="1"/>
    <col min="33" max="33" width="34.42578125" bestFit="1" customWidth="1"/>
    <col min="37" max="37" width="16" style="163" bestFit="1" customWidth="1"/>
    <col min="38" max="40" width="34.85546875" bestFit="1" customWidth="1"/>
  </cols>
  <sheetData>
    <row r="1" spans="1:28" s="151" customFormat="1" ht="14.45">
      <c r="A1" s="148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226" t="s">
        <v>8</v>
      </c>
      <c r="J1" s="230" t="s">
        <v>9</v>
      </c>
      <c r="K1" s="230" t="s">
        <v>10</v>
      </c>
      <c r="L1" s="230" t="s">
        <v>11</v>
      </c>
      <c r="M1" s="231" t="s">
        <v>167</v>
      </c>
      <c r="N1" s="232" t="s">
        <v>21</v>
      </c>
      <c r="O1" s="231" t="s">
        <v>18</v>
      </c>
      <c r="P1" s="233" t="s">
        <v>20</v>
      </c>
      <c r="Q1" s="233" t="s">
        <v>168</v>
      </c>
      <c r="R1" s="231" t="s">
        <v>169</v>
      </c>
      <c r="S1" s="233" t="s">
        <v>170</v>
      </c>
      <c r="T1" s="233" t="s">
        <v>171</v>
      </c>
      <c r="U1" s="233" t="s">
        <v>172</v>
      </c>
      <c r="V1" s="233" t="s">
        <v>173</v>
      </c>
      <c r="W1" s="234" t="s">
        <v>12</v>
      </c>
      <c r="X1" s="234" t="s">
        <v>14</v>
      </c>
      <c r="Y1" s="234" t="s">
        <v>15</v>
      </c>
      <c r="Z1" s="234" t="s">
        <v>16</v>
      </c>
      <c r="AA1" s="234" t="s">
        <v>17</v>
      </c>
      <c r="AB1" s="234" t="s">
        <v>19</v>
      </c>
    </row>
    <row r="2" spans="1:28" s="263" customFormat="1">
      <c r="A2" s="253">
        <v>1</v>
      </c>
      <c r="B2" s="254" t="s">
        <v>174</v>
      </c>
      <c r="C2" s="255" t="s">
        <v>175</v>
      </c>
      <c r="D2" s="255" t="s">
        <v>176</v>
      </c>
      <c r="E2" s="255" t="s">
        <v>177</v>
      </c>
      <c r="F2" s="255" t="s">
        <v>178</v>
      </c>
      <c r="G2" s="255"/>
      <c r="H2" s="255" t="s">
        <v>179</v>
      </c>
      <c r="I2" s="256" t="s">
        <v>29</v>
      </c>
      <c r="J2" s="257" t="str">
        <f>_xlfn.TEXTJOIN(":",TRUE,_xlfn.TEXTJOIN("-",TRUE,ToSIA03_CLP[[#This Row],[SEC]:[SUB]]),_xlfn.TEXTJOIN("-",TRUE,ToSIA03_CLP[[#This Row],[DIS]:[IDX]]),_xlfn.TEXTJOIN("-",TRUE,ToSIA03_CLP[[#This Row],[PROP]:[TYPE]]))</f>
        <v>RA-ToSIA03:RF-ACPanel:PwrACOp-Mon</v>
      </c>
      <c r="K2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" s="258" t="s">
        <v>180</v>
      </c>
      <c r="N2" s="259"/>
      <c r="O2" s="258"/>
      <c r="P2" s="260">
        <v>0.1</v>
      </c>
      <c r="Q2" s="260" t="s">
        <v>181</v>
      </c>
      <c r="R2" s="258"/>
      <c r="S2" s="260"/>
      <c r="T2" s="260"/>
      <c r="U2" s="260"/>
      <c r="V2" s="260"/>
      <c r="W2" s="261" t="s">
        <v>182</v>
      </c>
      <c r="X2" s="261" t="s">
        <v>183</v>
      </c>
      <c r="Y2" s="261" t="s">
        <v>33</v>
      </c>
      <c r="Z2" s="261"/>
      <c r="AA2" s="261"/>
      <c r="AB2" s="262" t="str">
        <f>IF(ToSIA03_CLP[[#This Row],[RS Logic]]&lt;&gt;"",ToSIA03_CLP[[#This Row],[RS Logic]],"")</f>
        <v>Memorias[3].2</v>
      </c>
    </row>
    <row r="3" spans="1:28" s="263" customFormat="1">
      <c r="A3" s="264">
        <v>2</v>
      </c>
      <c r="B3" s="265" t="s">
        <v>184</v>
      </c>
      <c r="C3" s="266" t="s">
        <v>175</v>
      </c>
      <c r="D3" s="266" t="s">
        <v>176</v>
      </c>
      <c r="E3" s="266" t="s">
        <v>177</v>
      </c>
      <c r="F3" s="266" t="s">
        <v>178</v>
      </c>
      <c r="G3" s="266"/>
      <c r="H3" s="266" t="s">
        <v>185</v>
      </c>
      <c r="I3" s="256" t="s">
        <v>186</v>
      </c>
      <c r="J3" s="257" t="str">
        <f>_xlfn.TEXTJOIN(":",TRUE,_xlfn.TEXTJOIN("-",TRUE,ToSIA03_CLP[[#This Row],[SEC]:[SUB]]),_xlfn.TEXTJOIN("-",TRUE,ToSIA03_CLP[[#This Row],[DIS]:[IDX]]),_xlfn.TEXTJOIN("-",TRUE,ToSIA03_CLP[[#This Row],[PROP]:[TYPE]]))</f>
        <v>RA-ToSIA03:RF-ACPanel:PwrACDsbl-Cmd</v>
      </c>
      <c r="K3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" s="258" t="s">
        <v>180</v>
      </c>
      <c r="N3" s="259"/>
      <c r="O3" s="258"/>
      <c r="P3" s="260">
        <v>0.1</v>
      </c>
      <c r="Q3" s="260" t="s">
        <v>187</v>
      </c>
      <c r="R3" s="258">
        <v>0.5</v>
      </c>
      <c r="S3" s="260"/>
      <c r="T3" s="260"/>
      <c r="U3" s="260"/>
      <c r="V3" s="260"/>
      <c r="W3" s="261" t="s">
        <v>188</v>
      </c>
      <c r="X3" s="261" t="s">
        <v>183</v>
      </c>
      <c r="Y3" s="261" t="s">
        <v>189</v>
      </c>
      <c r="Z3" s="261"/>
      <c r="AA3" s="261"/>
      <c r="AB3" s="262" t="str">
        <f>IF(ToSIA03_CLP[[#This Row],[RS Logic]]&lt;&gt;"",ToSIA03_CLP[[#This Row],[RS Logic]],"")</f>
        <v>ToSIA_03_Pwr_ACDSBL</v>
      </c>
    </row>
    <row r="4" spans="1:28" s="252" customFormat="1">
      <c r="A4" s="267">
        <v>3</v>
      </c>
      <c r="B4" s="265" t="s">
        <v>190</v>
      </c>
      <c r="C4" s="255" t="s">
        <v>175</v>
      </c>
      <c r="D4" s="255" t="s">
        <v>176</v>
      </c>
      <c r="E4" s="255" t="s">
        <v>177</v>
      </c>
      <c r="F4" s="255" t="s">
        <v>178</v>
      </c>
      <c r="G4" s="255"/>
      <c r="H4" s="255" t="s">
        <v>191</v>
      </c>
      <c r="I4" s="256" t="s">
        <v>186</v>
      </c>
      <c r="J4" s="257" t="str">
        <f>_xlfn.TEXTJOIN(":",TRUE,_xlfn.TEXTJOIN("-",TRUE,ToSIA03_CLP[[#This Row],[SEC]:[SUB]]),_xlfn.TEXTJOIN("-",TRUE,ToSIA03_CLP[[#This Row],[DIS]:[IDX]]),_xlfn.TEXTJOIN("-",TRUE,ToSIA03_CLP[[#This Row],[PROP]:[TYPE]]))</f>
        <v>RA-ToSIA03:RF-ACPanel:PwrACEnbl-Cmd</v>
      </c>
      <c r="K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" s="258" t="s">
        <v>180</v>
      </c>
      <c r="N4" s="259"/>
      <c r="O4" s="258"/>
      <c r="P4" s="260">
        <v>0.1</v>
      </c>
      <c r="Q4" s="260" t="s">
        <v>187</v>
      </c>
      <c r="R4" s="258">
        <v>0.5</v>
      </c>
      <c r="S4" s="260"/>
      <c r="T4" s="260"/>
      <c r="U4" s="260"/>
      <c r="V4" s="260"/>
      <c r="W4" s="261" t="s">
        <v>192</v>
      </c>
      <c r="X4" s="261" t="s">
        <v>183</v>
      </c>
      <c r="Y4" s="261" t="s">
        <v>189</v>
      </c>
      <c r="Z4" s="261"/>
      <c r="AA4" s="261"/>
      <c r="AB4" s="262" t="str">
        <f>IF(ToSIA03_CLP[[#This Row],[RS Logic]]&lt;&gt;"",ToSIA03_CLP[[#This Row],[RS Logic]],"")</f>
        <v>ToSIA_03_Pwr_ACENBL</v>
      </c>
    </row>
    <row r="5" spans="1:28" s="252" customFormat="1">
      <c r="A5" s="267">
        <v>4</v>
      </c>
      <c r="B5" s="265" t="s">
        <v>193</v>
      </c>
      <c r="C5" s="255" t="s">
        <v>175</v>
      </c>
      <c r="D5" s="255" t="s">
        <v>176</v>
      </c>
      <c r="E5" s="255" t="s">
        <v>177</v>
      </c>
      <c r="F5" s="255" t="s">
        <v>178</v>
      </c>
      <c r="G5" s="255"/>
      <c r="H5" s="255" t="s">
        <v>194</v>
      </c>
      <c r="I5" s="256" t="s">
        <v>29</v>
      </c>
      <c r="J5" s="257" t="str">
        <f>_xlfn.TEXTJOIN(":",TRUE,_xlfn.TEXTJOIN("-",TRUE,ToSIA03_CLP[[#This Row],[SEC]:[SUB]]),_xlfn.TEXTJOIN("-",TRUE,ToSIA03_CLP[[#This Row],[DIS]:[IDX]]),_xlfn.TEXTJOIN("-",TRUE,ToSIA03_CLP[[#This Row],[PROP]:[TYPE]]))</f>
        <v>RA-ToSIA03:RF-ACPanel:PwrAC-Mon</v>
      </c>
      <c r="K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" s="258" t="s">
        <v>180</v>
      </c>
      <c r="N5" s="259"/>
      <c r="O5" s="258"/>
      <c r="P5" s="260">
        <v>0.1</v>
      </c>
      <c r="Q5" s="260" t="s">
        <v>181</v>
      </c>
      <c r="R5" s="258"/>
      <c r="S5" s="260"/>
      <c r="T5" s="260"/>
      <c r="U5" s="260"/>
      <c r="V5" s="260"/>
      <c r="W5" s="261" t="s">
        <v>195</v>
      </c>
      <c r="X5" s="261" t="s">
        <v>183</v>
      </c>
      <c r="Y5" s="261" t="s">
        <v>51</v>
      </c>
      <c r="Z5" s="261"/>
      <c r="AA5" s="261"/>
      <c r="AB5" s="262" t="str">
        <f>IF(ToSIA03_CLP[[#This Row],[RS Logic]]&lt;&gt;"",ToSIA03_CLP[[#This Row],[RS Logic]],"")</f>
        <v>Memorias[2].24</v>
      </c>
    </row>
    <row r="6" spans="1:28" s="252" customFormat="1">
      <c r="A6" s="267">
        <v>5</v>
      </c>
      <c r="B6" s="254" t="s">
        <v>196</v>
      </c>
      <c r="C6" s="255" t="s">
        <v>175</v>
      </c>
      <c r="D6" s="255" t="s">
        <v>176</v>
      </c>
      <c r="E6" s="255" t="s">
        <v>177</v>
      </c>
      <c r="F6" s="255" t="s">
        <v>178</v>
      </c>
      <c r="G6" s="255"/>
      <c r="H6" s="255" t="s">
        <v>197</v>
      </c>
      <c r="I6" s="256" t="s">
        <v>29</v>
      </c>
      <c r="J6" s="257" t="str">
        <f>_xlfn.TEXTJOIN(":",TRUE,_xlfn.TEXTJOIN("-",TRUE,ToSIA03_CLP[[#This Row],[SEC]:[SUB]]),_xlfn.TEXTJOIN("-",TRUE,ToSIA03_CLP[[#This Row],[DIS]:[IDX]]),_xlfn.TEXTJOIN("-",TRUE,ToSIA03_CLP[[#This Row],[PROP]:[TYPE]]))</f>
        <v>RA-ToSIA03:RF-ACPanel:PhsFlt-Mon</v>
      </c>
      <c r="K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" s="258" t="s">
        <v>180</v>
      </c>
      <c r="N6" s="259"/>
      <c r="O6" s="258"/>
      <c r="P6" s="260">
        <v>0.1</v>
      </c>
      <c r="Q6" s="260" t="s">
        <v>181</v>
      </c>
      <c r="R6" s="258"/>
      <c r="S6" s="260"/>
      <c r="T6" s="260"/>
      <c r="U6" s="260"/>
      <c r="V6" s="260"/>
      <c r="W6" s="261" t="s">
        <v>198</v>
      </c>
      <c r="X6" s="261" t="s">
        <v>183</v>
      </c>
      <c r="Y6" s="261" t="s">
        <v>33</v>
      </c>
      <c r="Z6" s="261"/>
      <c r="AA6" s="261"/>
      <c r="AB6" s="262" t="str">
        <f>IF(ToSIA03_CLP[[#This Row],[RS Logic]]&lt;&gt;"",ToSIA03_CLP[[#This Row],[RS Logic]],"")</f>
        <v>Memorias[0].3</v>
      </c>
    </row>
    <row r="7" spans="1:28" s="252" customFormat="1">
      <c r="A7" s="267">
        <v>6</v>
      </c>
      <c r="B7" s="254" t="s">
        <v>199</v>
      </c>
      <c r="C7" s="255" t="s">
        <v>175</v>
      </c>
      <c r="D7" s="255" t="s">
        <v>176</v>
      </c>
      <c r="E7" s="255" t="s">
        <v>177</v>
      </c>
      <c r="F7" s="255" t="s">
        <v>178</v>
      </c>
      <c r="G7" s="255"/>
      <c r="H7" s="255" t="s">
        <v>200</v>
      </c>
      <c r="I7" s="256" t="s">
        <v>29</v>
      </c>
      <c r="J7" s="257" t="str">
        <f>_xlfn.TEXTJOIN(":",TRUE,_xlfn.TEXTJOIN("-",TRUE,ToSIA03_CLP[[#This Row],[SEC]:[SUB]]),_xlfn.TEXTJOIN("-",TRUE,ToSIA03_CLP[[#This Row],[DIS]:[IDX]]),_xlfn.TEXTJOIN("-",TRUE,ToSIA03_CLP[[#This Row],[PROP]:[TYPE]]))</f>
        <v>RA-ToSIA03:RF-ACPanel:Intlk-Mon</v>
      </c>
      <c r="K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" s="258" t="s">
        <v>180</v>
      </c>
      <c r="N7" s="259"/>
      <c r="O7" s="258"/>
      <c r="P7" s="260">
        <v>0.1</v>
      </c>
      <c r="Q7" s="260" t="s">
        <v>181</v>
      </c>
      <c r="R7" s="258"/>
      <c r="S7" s="260"/>
      <c r="T7" s="260"/>
      <c r="U7" s="260"/>
      <c r="V7" s="260"/>
      <c r="W7" s="261" t="s">
        <v>201</v>
      </c>
      <c r="X7" s="261" t="s">
        <v>183</v>
      </c>
      <c r="Y7" s="261" t="s">
        <v>33</v>
      </c>
      <c r="Z7" s="261"/>
      <c r="AA7" s="261"/>
      <c r="AB7" s="262" t="str">
        <f>IF(ToSIA03_CLP[[#This Row],[RS Logic]]&lt;&gt;"",ToSIA03_CLP[[#This Row],[RS Logic]],"")</f>
        <v>Memorias[0].2</v>
      </c>
    </row>
    <row r="8" spans="1:28" s="252" customFormat="1">
      <c r="A8" s="267">
        <v>7</v>
      </c>
      <c r="B8" s="265" t="s">
        <v>202</v>
      </c>
      <c r="C8" s="255" t="s">
        <v>175</v>
      </c>
      <c r="D8" s="255" t="s">
        <v>176</v>
      </c>
      <c r="E8" s="255" t="s">
        <v>177</v>
      </c>
      <c r="F8" s="255" t="s">
        <v>203</v>
      </c>
      <c r="G8" s="255" t="s">
        <v>204</v>
      </c>
      <c r="H8" s="255" t="s">
        <v>205</v>
      </c>
      <c r="I8" s="256" t="s">
        <v>29</v>
      </c>
      <c r="J8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RA-ToSIA03:RF-HeatSink-H01A:T-Mon</v>
      </c>
      <c r="K8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RA-ToSIA03:RF-HeatSink-H01A:TUpperLimit-Cte</v>
      </c>
      <c r="L8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RA-ToSIA03:RF-HeatSink-H01A:TLowerLimit-Cte</v>
      </c>
      <c r="M8" s="258" t="s">
        <v>206</v>
      </c>
      <c r="N8" s="259">
        <v>2</v>
      </c>
      <c r="O8" s="258" t="s">
        <v>44</v>
      </c>
      <c r="P8" s="260">
        <v>0.5</v>
      </c>
      <c r="Q8" s="260" t="s">
        <v>181</v>
      </c>
      <c r="R8" s="258"/>
      <c r="S8" s="260" t="s">
        <v>207</v>
      </c>
      <c r="T8" s="260" t="s">
        <v>208</v>
      </c>
      <c r="U8" s="260" t="s">
        <v>209</v>
      </c>
      <c r="V8" s="260" t="s">
        <v>210</v>
      </c>
      <c r="W8" s="261" t="s">
        <v>211</v>
      </c>
      <c r="X8" s="261" t="s">
        <v>32</v>
      </c>
      <c r="Y8" s="261" t="s">
        <v>33</v>
      </c>
      <c r="Z8" s="261" t="s">
        <v>212</v>
      </c>
      <c r="AA8" s="261" t="s">
        <v>213</v>
      </c>
      <c r="AB8" s="262" t="str">
        <f>IF(ToSIA03_CLP[[#This Row],[RS Logic]]&lt;&gt;"",ToSIA03_CLP[[#This Row],[RS Logic]],"")</f>
        <v>AES_03_Controll_Panel:1:I.Ch00.Data</v>
      </c>
    </row>
    <row r="9" spans="1:28" s="252" customFormat="1">
      <c r="A9" s="267">
        <v>8</v>
      </c>
      <c r="B9" s="265" t="s">
        <v>214</v>
      </c>
      <c r="C9" s="255" t="s">
        <v>175</v>
      </c>
      <c r="D9" s="255" t="s">
        <v>176</v>
      </c>
      <c r="E9" s="255" t="s">
        <v>177</v>
      </c>
      <c r="F9" s="255" t="s">
        <v>203</v>
      </c>
      <c r="G9" s="255" t="s">
        <v>215</v>
      </c>
      <c r="H9" s="255" t="s">
        <v>205</v>
      </c>
      <c r="I9" s="256" t="s">
        <v>29</v>
      </c>
      <c r="J9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RA-ToSIA03:RF-HeatSink-H01B:T-Mon</v>
      </c>
      <c r="K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RA-ToSIA03:RF-HeatSink-H01B:TUpperLimit-Cte</v>
      </c>
      <c r="L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RA-ToSIA03:RF-HeatSink-H01B:TLowerLimit-Cte</v>
      </c>
      <c r="M9" s="258" t="s">
        <v>206</v>
      </c>
      <c r="N9" s="259">
        <v>2</v>
      </c>
      <c r="O9" s="258" t="s">
        <v>44</v>
      </c>
      <c r="P9" s="260">
        <v>0.5</v>
      </c>
      <c r="Q9" s="260" t="s">
        <v>181</v>
      </c>
      <c r="R9" s="258"/>
      <c r="S9" s="260" t="s">
        <v>207</v>
      </c>
      <c r="T9" s="260" t="s">
        <v>208</v>
      </c>
      <c r="U9" s="260" t="s">
        <v>209</v>
      </c>
      <c r="V9" s="260" t="s">
        <v>210</v>
      </c>
      <c r="W9" s="261" t="s">
        <v>216</v>
      </c>
      <c r="X9" s="261" t="s">
        <v>32</v>
      </c>
      <c r="Y9" s="261" t="s">
        <v>33</v>
      </c>
      <c r="Z9" s="261" t="s">
        <v>212</v>
      </c>
      <c r="AA9" s="261" t="s">
        <v>213</v>
      </c>
      <c r="AB9" s="262" t="str">
        <f>IF(ToSIA03_CLP[[#This Row],[RS Logic]]&lt;&gt;"",ToSIA03_CLP[[#This Row],[RS Logic]],"")</f>
        <v>AES_03_Controll_Panel:1:I.Ch01.Data</v>
      </c>
    </row>
    <row r="10" spans="1:28" s="252" customFormat="1">
      <c r="A10" s="267">
        <v>9</v>
      </c>
      <c r="B10" s="265" t="s">
        <v>217</v>
      </c>
      <c r="C10" s="255" t="s">
        <v>175</v>
      </c>
      <c r="D10" s="255" t="s">
        <v>176</v>
      </c>
      <c r="E10" s="255" t="s">
        <v>177</v>
      </c>
      <c r="F10" s="255" t="s">
        <v>203</v>
      </c>
      <c r="G10" s="255" t="s">
        <v>218</v>
      </c>
      <c r="H10" s="255" t="s">
        <v>205</v>
      </c>
      <c r="I10" s="256" t="s">
        <v>29</v>
      </c>
      <c r="J10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RA-ToSIA03:RF-HeatSink-H02A:T-Mon</v>
      </c>
      <c r="K10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RA-ToSIA03:RF-HeatSink-H02A:TUpperLimit-Cte</v>
      </c>
      <c r="L10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RA-ToSIA03:RF-HeatSink-H02A:TLowerLimit-Cte</v>
      </c>
      <c r="M10" s="258" t="s">
        <v>206</v>
      </c>
      <c r="N10" s="259">
        <v>2</v>
      </c>
      <c r="O10" s="258" t="s">
        <v>44</v>
      </c>
      <c r="P10" s="260">
        <v>0.5</v>
      </c>
      <c r="Q10" s="260" t="s">
        <v>181</v>
      </c>
      <c r="R10" s="258"/>
      <c r="S10" s="260" t="s">
        <v>207</v>
      </c>
      <c r="T10" s="260" t="s">
        <v>208</v>
      </c>
      <c r="U10" s="260" t="s">
        <v>209</v>
      </c>
      <c r="V10" s="260" t="s">
        <v>210</v>
      </c>
      <c r="W10" s="261" t="s">
        <v>219</v>
      </c>
      <c r="X10" s="261" t="s">
        <v>32</v>
      </c>
      <c r="Y10" s="261" t="s">
        <v>33</v>
      </c>
      <c r="Z10" s="261" t="s">
        <v>212</v>
      </c>
      <c r="AA10" s="261" t="s">
        <v>213</v>
      </c>
      <c r="AB10" s="262" t="str">
        <f>IF(ToSIA03_CLP[[#This Row],[RS Logic]]&lt;&gt;"",ToSIA03_CLP[[#This Row],[RS Logic]],"")</f>
        <v>AES_03_Controll_Panel:1:I.Ch02.Data</v>
      </c>
    </row>
    <row r="11" spans="1:28" s="252" customFormat="1">
      <c r="A11" s="267">
        <v>10</v>
      </c>
      <c r="B11" s="265" t="s">
        <v>220</v>
      </c>
      <c r="C11" s="255" t="s">
        <v>175</v>
      </c>
      <c r="D11" s="255" t="s">
        <v>176</v>
      </c>
      <c r="E11" s="255" t="s">
        <v>177</v>
      </c>
      <c r="F11" s="255" t="s">
        <v>203</v>
      </c>
      <c r="G11" s="255" t="s">
        <v>221</v>
      </c>
      <c r="H11" s="255" t="s">
        <v>205</v>
      </c>
      <c r="I11" s="256" t="s">
        <v>29</v>
      </c>
      <c r="J11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RA-ToSIA03:RF-HeatSink-H02B:T-Mon</v>
      </c>
      <c r="K11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RA-ToSIA03:RF-HeatSink-H02B:TUpperLimit-Cte</v>
      </c>
      <c r="L11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RA-ToSIA03:RF-HeatSink-H02B:TLowerLimit-Cte</v>
      </c>
      <c r="M11" s="258" t="s">
        <v>206</v>
      </c>
      <c r="N11" s="259">
        <v>2</v>
      </c>
      <c r="O11" s="258" t="s">
        <v>44</v>
      </c>
      <c r="P11" s="260">
        <v>0.5</v>
      </c>
      <c r="Q11" s="260" t="s">
        <v>181</v>
      </c>
      <c r="R11" s="258"/>
      <c r="S11" s="260" t="s">
        <v>207</v>
      </c>
      <c r="T11" s="260" t="s">
        <v>208</v>
      </c>
      <c r="U11" s="260" t="s">
        <v>209</v>
      </c>
      <c r="V11" s="260" t="s">
        <v>210</v>
      </c>
      <c r="W11" s="261" t="s">
        <v>222</v>
      </c>
      <c r="X11" s="261" t="s">
        <v>32</v>
      </c>
      <c r="Y11" s="261" t="s">
        <v>33</v>
      </c>
      <c r="Z11" s="261" t="s">
        <v>212</v>
      </c>
      <c r="AA11" s="261" t="s">
        <v>213</v>
      </c>
      <c r="AB11" s="262" t="str">
        <f>IF(ToSIA03_CLP[[#This Row],[RS Logic]]&lt;&gt;"",ToSIA03_CLP[[#This Row],[RS Logic]],"")</f>
        <v>AES_03_Controll_Panel:1:I.Ch03.Data</v>
      </c>
    </row>
    <row r="12" spans="1:28" s="252" customFormat="1">
      <c r="A12" s="267">
        <v>11</v>
      </c>
      <c r="B12" s="265" t="s">
        <v>223</v>
      </c>
      <c r="C12" s="255" t="s">
        <v>175</v>
      </c>
      <c r="D12" s="255" t="s">
        <v>176</v>
      </c>
      <c r="E12" s="255" t="s">
        <v>177</v>
      </c>
      <c r="F12" s="255" t="s">
        <v>203</v>
      </c>
      <c r="G12" s="255" t="s">
        <v>224</v>
      </c>
      <c r="H12" s="255" t="s">
        <v>205</v>
      </c>
      <c r="I12" s="256" t="s">
        <v>29</v>
      </c>
      <c r="J12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RA-ToSIA03:RF-HeatSink-H03A:T-Mon</v>
      </c>
      <c r="K12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RA-ToSIA03:RF-HeatSink-H03A:TUpperLimit-Cte</v>
      </c>
      <c r="L12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RA-ToSIA03:RF-HeatSink-H03A:TLowerLimit-Cte</v>
      </c>
      <c r="M12" s="258" t="s">
        <v>206</v>
      </c>
      <c r="N12" s="259">
        <v>2</v>
      </c>
      <c r="O12" s="258" t="s">
        <v>44</v>
      </c>
      <c r="P12" s="260">
        <v>0.5</v>
      </c>
      <c r="Q12" s="260" t="s">
        <v>181</v>
      </c>
      <c r="R12" s="258"/>
      <c r="S12" s="260" t="s">
        <v>207</v>
      </c>
      <c r="T12" s="260" t="s">
        <v>208</v>
      </c>
      <c r="U12" s="260" t="s">
        <v>209</v>
      </c>
      <c r="V12" s="260" t="s">
        <v>210</v>
      </c>
      <c r="W12" s="261" t="s">
        <v>225</v>
      </c>
      <c r="X12" s="261" t="s">
        <v>32</v>
      </c>
      <c r="Y12" s="261" t="s">
        <v>33</v>
      </c>
      <c r="Z12" s="261" t="s">
        <v>212</v>
      </c>
      <c r="AA12" s="261" t="s">
        <v>213</v>
      </c>
      <c r="AB12" s="262" t="str">
        <f>IF(ToSIA03_CLP[[#This Row],[RS Logic]]&lt;&gt;"",ToSIA03_CLP[[#This Row],[RS Logic]],"")</f>
        <v>PT100_B_03A_T03</v>
      </c>
    </row>
    <row r="13" spans="1:28" s="252" customFormat="1">
      <c r="A13" s="267">
        <v>12</v>
      </c>
      <c r="B13" s="265" t="s">
        <v>226</v>
      </c>
      <c r="C13" s="255" t="s">
        <v>175</v>
      </c>
      <c r="D13" s="255" t="s">
        <v>176</v>
      </c>
      <c r="E13" s="255" t="s">
        <v>177</v>
      </c>
      <c r="F13" s="255" t="s">
        <v>203</v>
      </c>
      <c r="G13" s="255" t="s">
        <v>227</v>
      </c>
      <c r="H13" s="255" t="s">
        <v>205</v>
      </c>
      <c r="I13" s="256" t="s">
        <v>29</v>
      </c>
      <c r="J13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RA-ToSIA03:RF-HeatSink-H03B:T-Mon</v>
      </c>
      <c r="K13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RA-ToSIA03:RF-HeatSink-H03B:TUpperLimit-Cte</v>
      </c>
      <c r="L13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RA-ToSIA03:RF-HeatSink-H03B:TLowerLimit-Cte</v>
      </c>
      <c r="M13" s="258" t="s">
        <v>206</v>
      </c>
      <c r="N13" s="259">
        <v>2</v>
      </c>
      <c r="O13" s="258" t="s">
        <v>44</v>
      </c>
      <c r="P13" s="260">
        <v>0.5</v>
      </c>
      <c r="Q13" s="260" t="s">
        <v>181</v>
      </c>
      <c r="R13" s="258"/>
      <c r="S13" s="260" t="s">
        <v>207</v>
      </c>
      <c r="T13" s="260" t="s">
        <v>208</v>
      </c>
      <c r="U13" s="260" t="s">
        <v>209</v>
      </c>
      <c r="V13" s="260" t="s">
        <v>210</v>
      </c>
      <c r="W13" s="261" t="s">
        <v>228</v>
      </c>
      <c r="X13" s="261" t="s">
        <v>32</v>
      </c>
      <c r="Y13" s="261" t="s">
        <v>33</v>
      </c>
      <c r="Z13" s="261" t="s">
        <v>212</v>
      </c>
      <c r="AA13" s="261" t="s">
        <v>213</v>
      </c>
      <c r="AB13" s="262" t="str">
        <f>IF(ToSIA03_CLP[[#This Row],[RS Logic]]&lt;&gt;"",ToSIA03_CLP[[#This Row],[RS Logic]],"")</f>
        <v>AES_03_Controll_Panel:2:I.Ch01.Data</v>
      </c>
    </row>
    <row r="14" spans="1:28" s="252" customFormat="1">
      <c r="A14" s="267">
        <v>13</v>
      </c>
      <c r="B14" s="265" t="s">
        <v>229</v>
      </c>
      <c r="C14" s="255" t="s">
        <v>175</v>
      </c>
      <c r="D14" s="255" t="s">
        <v>176</v>
      </c>
      <c r="E14" s="255" t="s">
        <v>177</v>
      </c>
      <c r="F14" s="255" t="s">
        <v>203</v>
      </c>
      <c r="G14" s="255" t="s">
        <v>230</v>
      </c>
      <c r="H14" s="255" t="s">
        <v>205</v>
      </c>
      <c r="I14" s="256" t="s">
        <v>29</v>
      </c>
      <c r="J14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RA-ToSIA03:RF-HeatSink-H04A:T-Mon</v>
      </c>
      <c r="K1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RA-ToSIA03:RF-HeatSink-H04A:TUpperLimit-Cte</v>
      </c>
      <c r="L1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RA-ToSIA03:RF-HeatSink-H04A:TLowerLimit-Cte</v>
      </c>
      <c r="M14" s="258" t="s">
        <v>206</v>
      </c>
      <c r="N14" s="259">
        <v>2</v>
      </c>
      <c r="O14" s="258" t="s">
        <v>44</v>
      </c>
      <c r="P14" s="260">
        <v>0.5</v>
      </c>
      <c r="Q14" s="260" t="s">
        <v>181</v>
      </c>
      <c r="R14" s="258"/>
      <c r="S14" s="260" t="s">
        <v>207</v>
      </c>
      <c r="T14" s="260" t="s">
        <v>208</v>
      </c>
      <c r="U14" s="260" t="s">
        <v>209</v>
      </c>
      <c r="V14" s="260" t="s">
        <v>210</v>
      </c>
      <c r="W14" s="261" t="s">
        <v>231</v>
      </c>
      <c r="X14" s="261" t="s">
        <v>32</v>
      </c>
      <c r="Y14" s="261" t="s">
        <v>33</v>
      </c>
      <c r="Z14" s="261" t="s">
        <v>212</v>
      </c>
      <c r="AA14" s="261" t="s">
        <v>213</v>
      </c>
      <c r="AB14" s="262" t="str">
        <f>IF(ToSIA03_CLP[[#This Row],[RS Logic]]&lt;&gt;"",ToSIA03_CLP[[#This Row],[RS Logic]],"")</f>
        <v>AES_03_Controll_Panel:2:I.Ch02.Data</v>
      </c>
    </row>
    <row r="15" spans="1:28" s="252" customFormat="1">
      <c r="A15" s="267">
        <v>14</v>
      </c>
      <c r="B15" s="265" t="s">
        <v>232</v>
      </c>
      <c r="C15" s="255" t="s">
        <v>175</v>
      </c>
      <c r="D15" s="255" t="s">
        <v>176</v>
      </c>
      <c r="E15" s="255" t="s">
        <v>177</v>
      </c>
      <c r="F15" s="255" t="s">
        <v>203</v>
      </c>
      <c r="G15" s="255" t="s">
        <v>233</v>
      </c>
      <c r="H15" s="255" t="s">
        <v>205</v>
      </c>
      <c r="I15" s="256" t="s">
        <v>29</v>
      </c>
      <c r="J15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RA-ToSIA03:RF-HeatSink-H04B:T-Mon</v>
      </c>
      <c r="K1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RA-ToSIA03:RF-HeatSink-H04B:TUpperLimit-Cte</v>
      </c>
      <c r="L1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RA-ToSIA03:RF-HeatSink-H04B:TLowerLimit-Cte</v>
      </c>
      <c r="M15" s="258" t="s">
        <v>206</v>
      </c>
      <c r="N15" s="259">
        <v>2</v>
      </c>
      <c r="O15" s="258" t="s">
        <v>44</v>
      </c>
      <c r="P15" s="260">
        <v>0.5</v>
      </c>
      <c r="Q15" s="260" t="s">
        <v>181</v>
      </c>
      <c r="R15" s="258"/>
      <c r="S15" s="260" t="s">
        <v>207</v>
      </c>
      <c r="T15" s="260" t="s">
        <v>208</v>
      </c>
      <c r="U15" s="260" t="s">
        <v>209</v>
      </c>
      <c r="V15" s="260" t="s">
        <v>210</v>
      </c>
      <c r="W15" s="261" t="s">
        <v>234</v>
      </c>
      <c r="X15" s="261" t="s">
        <v>32</v>
      </c>
      <c r="Y15" s="261" t="s">
        <v>33</v>
      </c>
      <c r="Z15" s="261" t="s">
        <v>212</v>
      </c>
      <c r="AA15" s="261" t="s">
        <v>213</v>
      </c>
      <c r="AB15" s="262" t="str">
        <f>IF(ToSIA03_CLP[[#This Row],[RS Logic]]&lt;&gt;"",ToSIA03_CLP[[#This Row],[RS Logic]],"")</f>
        <v>AES_03_Controll_Panel:2:I.Ch03.Data</v>
      </c>
    </row>
    <row r="16" spans="1:28" s="252" customFormat="1">
      <c r="A16" s="267">
        <v>15</v>
      </c>
      <c r="B16" s="265" t="s">
        <v>235</v>
      </c>
      <c r="C16" s="255" t="s">
        <v>175</v>
      </c>
      <c r="D16" s="255" t="s">
        <v>176</v>
      </c>
      <c r="E16" s="255" t="s">
        <v>177</v>
      </c>
      <c r="F16" s="255" t="s">
        <v>203</v>
      </c>
      <c r="G16" s="255" t="s">
        <v>236</v>
      </c>
      <c r="H16" s="255" t="s">
        <v>205</v>
      </c>
      <c r="I16" s="256" t="s">
        <v>29</v>
      </c>
      <c r="J16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RA-ToSIA03:RF-HeatSink-H05A:T-Mon</v>
      </c>
      <c r="K1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RA-ToSIA03:RF-HeatSink-H05A:TUpperLimit-Cte</v>
      </c>
      <c r="L1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RA-ToSIA03:RF-HeatSink-H05A:TLowerLimit-Cte</v>
      </c>
      <c r="M16" s="258" t="s">
        <v>206</v>
      </c>
      <c r="N16" s="259">
        <v>2</v>
      </c>
      <c r="O16" s="258" t="s">
        <v>44</v>
      </c>
      <c r="P16" s="260">
        <v>0.5</v>
      </c>
      <c r="Q16" s="260" t="s">
        <v>181</v>
      </c>
      <c r="R16" s="258"/>
      <c r="S16" s="260" t="s">
        <v>207</v>
      </c>
      <c r="T16" s="260" t="s">
        <v>208</v>
      </c>
      <c r="U16" s="260" t="s">
        <v>209</v>
      </c>
      <c r="V16" s="260" t="s">
        <v>210</v>
      </c>
      <c r="W16" s="261" t="s">
        <v>237</v>
      </c>
      <c r="X16" s="261" t="s">
        <v>32</v>
      </c>
      <c r="Y16" s="261" t="s">
        <v>33</v>
      </c>
      <c r="Z16" s="261" t="s">
        <v>212</v>
      </c>
      <c r="AA16" s="261" t="s">
        <v>213</v>
      </c>
      <c r="AB16" s="262" t="str">
        <f>IF(ToSIA03_CLP[[#This Row],[RS Logic]]&lt;&gt;"",ToSIA03_CLP[[#This Row],[RS Logic]],"")</f>
        <v>PT100_B_05A_T03</v>
      </c>
    </row>
    <row r="17" spans="1:28" s="252" customFormat="1">
      <c r="A17" s="267">
        <v>16</v>
      </c>
      <c r="B17" s="265" t="s">
        <v>238</v>
      </c>
      <c r="C17" s="255" t="s">
        <v>175</v>
      </c>
      <c r="D17" s="255" t="s">
        <v>176</v>
      </c>
      <c r="E17" s="255" t="s">
        <v>177</v>
      </c>
      <c r="F17" s="255" t="s">
        <v>203</v>
      </c>
      <c r="G17" s="255" t="s">
        <v>239</v>
      </c>
      <c r="H17" s="255" t="s">
        <v>205</v>
      </c>
      <c r="I17" s="256" t="s">
        <v>29</v>
      </c>
      <c r="J17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RA-ToSIA03:RF-HeatSink-H05B:T-Mon</v>
      </c>
      <c r="K1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RA-ToSIA03:RF-HeatSink-H05B:TUpperLimit-Cte</v>
      </c>
      <c r="L1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RA-ToSIA03:RF-HeatSink-H05B:TLowerLimit-Cte</v>
      </c>
      <c r="M17" s="258" t="s">
        <v>206</v>
      </c>
      <c r="N17" s="259">
        <v>2</v>
      </c>
      <c r="O17" s="258" t="s">
        <v>44</v>
      </c>
      <c r="P17" s="260">
        <v>0.5</v>
      </c>
      <c r="Q17" s="260" t="s">
        <v>181</v>
      </c>
      <c r="R17" s="258"/>
      <c r="S17" s="260" t="s">
        <v>207</v>
      </c>
      <c r="T17" s="260" t="s">
        <v>208</v>
      </c>
      <c r="U17" s="260" t="s">
        <v>209</v>
      </c>
      <c r="V17" s="260" t="s">
        <v>210</v>
      </c>
      <c r="W17" s="261" t="s">
        <v>240</v>
      </c>
      <c r="X17" s="261" t="s">
        <v>32</v>
      </c>
      <c r="Y17" s="261" t="s">
        <v>33</v>
      </c>
      <c r="Z17" s="261" t="s">
        <v>212</v>
      </c>
      <c r="AA17" s="261" t="s">
        <v>213</v>
      </c>
      <c r="AB17" s="262" t="str">
        <f>IF(ToSIA03_CLP[[#This Row],[RS Logic]]&lt;&gt;"",ToSIA03_CLP[[#This Row],[RS Logic]],"")</f>
        <v>AES_03_Controll_Panel:3:I.Ch01.Data</v>
      </c>
    </row>
    <row r="18" spans="1:28" s="252" customFormat="1">
      <c r="A18" s="267">
        <v>17</v>
      </c>
      <c r="B18" s="265" t="s">
        <v>241</v>
      </c>
      <c r="C18" s="255" t="s">
        <v>175</v>
      </c>
      <c r="D18" s="255" t="s">
        <v>176</v>
      </c>
      <c r="E18" s="255" t="s">
        <v>177</v>
      </c>
      <c r="F18" s="255" t="s">
        <v>203</v>
      </c>
      <c r="G18" s="255" t="s">
        <v>242</v>
      </c>
      <c r="H18" s="255" t="s">
        <v>205</v>
      </c>
      <c r="I18" s="256" t="s">
        <v>29</v>
      </c>
      <c r="J18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RA-ToSIA03:RF-HeatSink-H06A:T-Mon</v>
      </c>
      <c r="K18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RA-ToSIA03:RF-HeatSink-H06A:TUpperLimit-Cte</v>
      </c>
      <c r="L18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RA-ToSIA03:RF-HeatSink-H06A:TLowerLimit-Cte</v>
      </c>
      <c r="M18" s="258" t="s">
        <v>206</v>
      </c>
      <c r="N18" s="259">
        <v>2</v>
      </c>
      <c r="O18" s="258" t="s">
        <v>44</v>
      </c>
      <c r="P18" s="260">
        <v>0.5</v>
      </c>
      <c r="Q18" s="260" t="s">
        <v>181</v>
      </c>
      <c r="R18" s="258"/>
      <c r="S18" s="260" t="s">
        <v>207</v>
      </c>
      <c r="T18" s="260" t="s">
        <v>208</v>
      </c>
      <c r="U18" s="260" t="s">
        <v>209</v>
      </c>
      <c r="V18" s="260" t="s">
        <v>210</v>
      </c>
      <c r="W18" s="261" t="s">
        <v>243</v>
      </c>
      <c r="X18" s="261" t="s">
        <v>32</v>
      </c>
      <c r="Y18" s="261" t="s">
        <v>33</v>
      </c>
      <c r="Z18" s="261" t="s">
        <v>212</v>
      </c>
      <c r="AA18" s="261" t="s">
        <v>213</v>
      </c>
      <c r="AB18" s="262" t="str">
        <f>IF(ToSIA03_CLP[[#This Row],[RS Logic]]&lt;&gt;"",ToSIA03_CLP[[#This Row],[RS Logic]],"")</f>
        <v>AES_03_Controll_Panel:3:I.Ch02.Data</v>
      </c>
    </row>
    <row r="19" spans="1:28" s="252" customFormat="1">
      <c r="A19" s="267">
        <v>18</v>
      </c>
      <c r="B19" s="265" t="s">
        <v>244</v>
      </c>
      <c r="C19" s="255" t="s">
        <v>175</v>
      </c>
      <c r="D19" s="255" t="s">
        <v>176</v>
      </c>
      <c r="E19" s="255" t="s">
        <v>177</v>
      </c>
      <c r="F19" s="255" t="s">
        <v>203</v>
      </c>
      <c r="G19" s="255" t="s">
        <v>245</v>
      </c>
      <c r="H19" s="255" t="s">
        <v>205</v>
      </c>
      <c r="I19" s="256" t="s">
        <v>29</v>
      </c>
      <c r="J19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RA-ToSIA03:RF-HeatSink-H06B:T-Mon</v>
      </c>
      <c r="K1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RA-ToSIA03:RF-HeatSink-H06B:TUpperLimit-Cte</v>
      </c>
      <c r="L1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RA-ToSIA03:RF-HeatSink-H06B:TLowerLimit-Cte</v>
      </c>
      <c r="M19" s="258" t="s">
        <v>206</v>
      </c>
      <c r="N19" s="259">
        <v>2</v>
      </c>
      <c r="O19" s="258" t="s">
        <v>44</v>
      </c>
      <c r="P19" s="260">
        <v>0.5</v>
      </c>
      <c r="Q19" s="260" t="s">
        <v>181</v>
      </c>
      <c r="R19" s="258"/>
      <c r="S19" s="260" t="s">
        <v>207</v>
      </c>
      <c r="T19" s="260" t="s">
        <v>208</v>
      </c>
      <c r="U19" s="260" t="s">
        <v>209</v>
      </c>
      <c r="V19" s="260" t="s">
        <v>210</v>
      </c>
      <c r="W19" s="261" t="s">
        <v>246</v>
      </c>
      <c r="X19" s="261" t="s">
        <v>32</v>
      </c>
      <c r="Y19" s="261" t="s">
        <v>33</v>
      </c>
      <c r="Z19" s="261" t="s">
        <v>212</v>
      </c>
      <c r="AA19" s="261" t="s">
        <v>213</v>
      </c>
      <c r="AB19" s="262" t="str">
        <f>IF(ToSIA03_CLP[[#This Row],[RS Logic]]&lt;&gt;"",ToSIA03_CLP[[#This Row],[RS Logic]],"")</f>
        <v>AES_03_Controll_Panel:3:I.Ch03.Data</v>
      </c>
    </row>
    <row r="20" spans="1:28" s="252" customFormat="1">
      <c r="A20" s="267">
        <v>19</v>
      </c>
      <c r="B20" s="265" t="s">
        <v>247</v>
      </c>
      <c r="C20" s="255" t="s">
        <v>175</v>
      </c>
      <c r="D20" s="255" t="s">
        <v>176</v>
      </c>
      <c r="E20" s="255" t="s">
        <v>177</v>
      </c>
      <c r="F20" s="255" t="s">
        <v>203</v>
      </c>
      <c r="G20" s="255" t="s">
        <v>248</v>
      </c>
      <c r="H20" s="255" t="s">
        <v>205</v>
      </c>
      <c r="I20" s="256" t="s">
        <v>29</v>
      </c>
      <c r="J20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RA-ToSIA03:RF-HeatSink-H07A:T-Mon</v>
      </c>
      <c r="K20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RA-ToSIA03:RF-HeatSink-H07A:TUpperLimit-Cte</v>
      </c>
      <c r="L20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RA-ToSIA03:RF-HeatSink-H07A:TLowerLimit-Cte</v>
      </c>
      <c r="M20" s="258" t="s">
        <v>206</v>
      </c>
      <c r="N20" s="259">
        <v>2</v>
      </c>
      <c r="O20" s="258" t="s">
        <v>44</v>
      </c>
      <c r="P20" s="260">
        <v>0.5</v>
      </c>
      <c r="Q20" s="260" t="s">
        <v>181</v>
      </c>
      <c r="R20" s="258"/>
      <c r="S20" s="260" t="s">
        <v>207</v>
      </c>
      <c r="T20" s="260" t="s">
        <v>208</v>
      </c>
      <c r="U20" s="260" t="s">
        <v>209</v>
      </c>
      <c r="V20" s="260" t="s">
        <v>210</v>
      </c>
      <c r="W20" s="261" t="s">
        <v>249</v>
      </c>
      <c r="X20" s="261" t="s">
        <v>32</v>
      </c>
      <c r="Y20" s="261" t="s">
        <v>33</v>
      </c>
      <c r="Z20" s="261" t="s">
        <v>212</v>
      </c>
      <c r="AA20" s="261" t="s">
        <v>213</v>
      </c>
      <c r="AB20" s="262" t="str">
        <f>IF(ToSIA03_CLP[[#This Row],[RS Logic]]&lt;&gt;"",ToSIA03_CLP[[#This Row],[RS Logic]],"")</f>
        <v>PT100_B_07A_T03</v>
      </c>
    </row>
    <row r="21" spans="1:28" s="252" customFormat="1">
      <c r="A21" s="267">
        <v>20</v>
      </c>
      <c r="B21" s="265" t="s">
        <v>250</v>
      </c>
      <c r="C21" s="255" t="s">
        <v>175</v>
      </c>
      <c r="D21" s="255" t="s">
        <v>176</v>
      </c>
      <c r="E21" s="255" t="s">
        <v>177</v>
      </c>
      <c r="F21" s="255" t="s">
        <v>203</v>
      </c>
      <c r="G21" s="255" t="s">
        <v>251</v>
      </c>
      <c r="H21" s="255" t="s">
        <v>205</v>
      </c>
      <c r="I21" s="256" t="s">
        <v>29</v>
      </c>
      <c r="J21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RA-ToSIA03:RF-HeatSink-H07B:T-Mon</v>
      </c>
      <c r="K21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RA-ToSIA03:RF-HeatSink-H07B:TUpperLimit-Cte</v>
      </c>
      <c r="L21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RA-ToSIA03:RF-HeatSink-H07B:TLowerLimit-Cte</v>
      </c>
      <c r="M21" s="258" t="s">
        <v>206</v>
      </c>
      <c r="N21" s="259">
        <v>2</v>
      </c>
      <c r="O21" s="258" t="s">
        <v>44</v>
      </c>
      <c r="P21" s="260">
        <v>0.5</v>
      </c>
      <c r="Q21" s="260" t="s">
        <v>181</v>
      </c>
      <c r="R21" s="258"/>
      <c r="S21" s="260" t="s">
        <v>207</v>
      </c>
      <c r="T21" s="260" t="s">
        <v>208</v>
      </c>
      <c r="U21" s="260" t="s">
        <v>209</v>
      </c>
      <c r="V21" s="260" t="s">
        <v>210</v>
      </c>
      <c r="W21" s="261" t="s">
        <v>252</v>
      </c>
      <c r="X21" s="261" t="s">
        <v>32</v>
      </c>
      <c r="Y21" s="261" t="s">
        <v>33</v>
      </c>
      <c r="Z21" s="261" t="s">
        <v>212</v>
      </c>
      <c r="AA21" s="261" t="s">
        <v>213</v>
      </c>
      <c r="AB21" s="262" t="str">
        <f>IF(ToSIA03_CLP[[#This Row],[RS Logic]]&lt;&gt;"",ToSIA03_CLP[[#This Row],[RS Logic]],"")</f>
        <v>AES_03_Controll_Panel:4:I.Ch01.Data</v>
      </c>
    </row>
    <row r="22" spans="1:28" s="252" customFormat="1">
      <c r="A22" s="267">
        <v>21</v>
      </c>
      <c r="B22" s="265" t="s">
        <v>253</v>
      </c>
      <c r="C22" s="255" t="s">
        <v>175</v>
      </c>
      <c r="D22" s="255" t="s">
        <v>176</v>
      </c>
      <c r="E22" s="255" t="s">
        <v>177</v>
      </c>
      <c r="F22" s="255" t="s">
        <v>203</v>
      </c>
      <c r="G22" s="255" t="s">
        <v>254</v>
      </c>
      <c r="H22" s="255" t="s">
        <v>205</v>
      </c>
      <c r="I22" s="256" t="s">
        <v>29</v>
      </c>
      <c r="J22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RA-ToSIA03:RF-HeatSink-H08A:T-Mon</v>
      </c>
      <c r="K22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RA-ToSIA03:RF-HeatSink-H08A:TUpperLimit-Cte</v>
      </c>
      <c r="L22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RA-ToSIA03:RF-HeatSink-H08A:TLowerLimit-Cte</v>
      </c>
      <c r="M22" s="258" t="s">
        <v>206</v>
      </c>
      <c r="N22" s="259">
        <v>2</v>
      </c>
      <c r="O22" s="258" t="s">
        <v>44</v>
      </c>
      <c r="P22" s="260">
        <v>0.5</v>
      </c>
      <c r="Q22" s="260" t="s">
        <v>181</v>
      </c>
      <c r="R22" s="258"/>
      <c r="S22" s="260" t="s">
        <v>207</v>
      </c>
      <c r="T22" s="260" t="s">
        <v>208</v>
      </c>
      <c r="U22" s="260" t="s">
        <v>209</v>
      </c>
      <c r="V22" s="260" t="s">
        <v>210</v>
      </c>
      <c r="W22" s="261" t="s">
        <v>255</v>
      </c>
      <c r="X22" s="261" t="s">
        <v>32</v>
      </c>
      <c r="Y22" s="261" t="s">
        <v>33</v>
      </c>
      <c r="Z22" s="261" t="s">
        <v>212</v>
      </c>
      <c r="AA22" s="261" t="s">
        <v>213</v>
      </c>
      <c r="AB22" s="262" t="str">
        <f>IF(ToSIA03_CLP[[#This Row],[RS Logic]]&lt;&gt;"",ToSIA03_CLP[[#This Row],[RS Logic]],"")</f>
        <v>AES_03_Controll_Panel:4:I.Ch02.Data</v>
      </c>
    </row>
    <row r="23" spans="1:28" s="252" customFormat="1">
      <c r="A23" s="264">
        <v>22</v>
      </c>
      <c r="B23" s="268" t="s">
        <v>256</v>
      </c>
      <c r="C23" s="266" t="s">
        <v>175</v>
      </c>
      <c r="D23" s="266" t="s">
        <v>176</v>
      </c>
      <c r="E23" s="266" t="s">
        <v>177</v>
      </c>
      <c r="F23" s="266" t="s">
        <v>203</v>
      </c>
      <c r="G23" s="266" t="s">
        <v>257</v>
      </c>
      <c r="H23" s="266" t="s">
        <v>205</v>
      </c>
      <c r="I23" s="269" t="s">
        <v>29</v>
      </c>
      <c r="J23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RA-ToSIA03:RF-HeatSink-H08B:T-Mon</v>
      </c>
      <c r="K23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RA-ToSIA03:RF-HeatSink-H08B:TUpperLimit-Cte</v>
      </c>
      <c r="L23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RA-ToSIA03:RF-HeatSink-H08B:TLowerLimit-Cte</v>
      </c>
      <c r="M23" s="258" t="s">
        <v>206</v>
      </c>
      <c r="N23" s="259">
        <v>2</v>
      </c>
      <c r="O23" s="258" t="s">
        <v>44</v>
      </c>
      <c r="P23" s="260">
        <v>0.5</v>
      </c>
      <c r="Q23" s="260" t="s">
        <v>181</v>
      </c>
      <c r="R23" s="258"/>
      <c r="S23" s="260" t="s">
        <v>207</v>
      </c>
      <c r="T23" s="260" t="s">
        <v>208</v>
      </c>
      <c r="U23" s="260" t="s">
        <v>209</v>
      </c>
      <c r="V23" s="260" t="s">
        <v>210</v>
      </c>
      <c r="W23" s="261" t="s">
        <v>258</v>
      </c>
      <c r="X23" s="261" t="s">
        <v>32</v>
      </c>
      <c r="Y23" s="261" t="s">
        <v>33</v>
      </c>
      <c r="Z23" s="261" t="s">
        <v>212</v>
      </c>
      <c r="AA23" s="261" t="s">
        <v>213</v>
      </c>
      <c r="AB23" s="262" t="str">
        <f>IF(ToSIA03_CLP[[#This Row],[RS Logic]]&lt;&gt;"",ToSIA03_CLP[[#This Row],[RS Logic]],"")</f>
        <v>AES_03_Controll_Panel:4:I.Ch03.Data</v>
      </c>
    </row>
    <row r="24" spans="1:28" s="252" customFormat="1">
      <c r="A24" s="267">
        <v>23</v>
      </c>
      <c r="B24" s="265" t="s">
        <v>259</v>
      </c>
      <c r="C24" s="255" t="s">
        <v>175</v>
      </c>
      <c r="D24" s="255" t="s">
        <v>176</v>
      </c>
      <c r="E24" s="255" t="s">
        <v>177</v>
      </c>
      <c r="F24" s="255" t="s">
        <v>203</v>
      </c>
      <c r="G24" s="255" t="s">
        <v>204</v>
      </c>
      <c r="H24" s="255" t="s">
        <v>260</v>
      </c>
      <c r="I24" s="256" t="s">
        <v>29</v>
      </c>
      <c r="J24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RA-ToSIA03:RF-HeatSink-H01A:TDown-Mon</v>
      </c>
      <c r="K2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4" s="258" t="s">
        <v>180</v>
      </c>
      <c r="N24" s="259"/>
      <c r="O24" s="258"/>
      <c r="P24" s="260">
        <v>0.1</v>
      </c>
      <c r="Q24" s="260" t="s">
        <v>181</v>
      </c>
      <c r="R24" s="258"/>
      <c r="S24" s="260"/>
      <c r="T24" s="260"/>
      <c r="U24" s="260"/>
      <c r="V24" s="260"/>
      <c r="W24" s="261" t="s">
        <v>261</v>
      </c>
      <c r="X24" s="261" t="s">
        <v>183</v>
      </c>
      <c r="Y24" s="261" t="s">
        <v>33</v>
      </c>
      <c r="Z24" s="261"/>
      <c r="AA24" s="261"/>
      <c r="AB24" s="262" t="str">
        <f>IF(ToSIA03_CLP[[#This Row],[RS Logic]]&lt;&gt;"",ToSIA03_CLP[[#This Row],[RS Logic]],"")</f>
        <v>Memorias[1].4</v>
      </c>
    </row>
    <row r="25" spans="1:28" s="252" customFormat="1">
      <c r="A25" s="267">
        <v>24</v>
      </c>
      <c r="B25" s="265" t="s">
        <v>262</v>
      </c>
      <c r="C25" s="255" t="s">
        <v>175</v>
      </c>
      <c r="D25" s="255" t="s">
        <v>176</v>
      </c>
      <c r="E25" s="255" t="s">
        <v>177</v>
      </c>
      <c r="F25" s="255" t="s">
        <v>203</v>
      </c>
      <c r="G25" s="255" t="s">
        <v>215</v>
      </c>
      <c r="H25" s="255" t="s">
        <v>260</v>
      </c>
      <c r="I25" s="256" t="s">
        <v>29</v>
      </c>
      <c r="J25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RA-ToSIA03:RF-HeatSink-H01B:TDown-Mon</v>
      </c>
      <c r="K2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5" s="258" t="s">
        <v>180</v>
      </c>
      <c r="N25" s="259"/>
      <c r="O25" s="258"/>
      <c r="P25" s="260">
        <v>0.1</v>
      </c>
      <c r="Q25" s="260" t="s">
        <v>181</v>
      </c>
      <c r="R25" s="258"/>
      <c r="S25" s="260"/>
      <c r="T25" s="260"/>
      <c r="U25" s="260"/>
      <c r="V25" s="260"/>
      <c r="W25" s="261" t="s">
        <v>263</v>
      </c>
      <c r="X25" s="261" t="s">
        <v>183</v>
      </c>
      <c r="Y25" s="261" t="s">
        <v>33</v>
      </c>
      <c r="Z25" s="261"/>
      <c r="AA25" s="261"/>
      <c r="AB25" s="262" t="str">
        <f>IF(ToSIA03_CLP[[#This Row],[RS Logic]]&lt;&gt;"",ToSIA03_CLP[[#This Row],[RS Logic]],"")</f>
        <v>Memorias[1].5</v>
      </c>
    </row>
    <row r="26" spans="1:28" s="252" customFormat="1">
      <c r="A26" s="267">
        <v>25</v>
      </c>
      <c r="B26" s="265" t="s">
        <v>264</v>
      </c>
      <c r="C26" s="255" t="s">
        <v>175</v>
      </c>
      <c r="D26" s="255" t="s">
        <v>176</v>
      </c>
      <c r="E26" s="255" t="s">
        <v>177</v>
      </c>
      <c r="F26" s="255" t="s">
        <v>203</v>
      </c>
      <c r="G26" s="255" t="s">
        <v>218</v>
      </c>
      <c r="H26" s="255" t="s">
        <v>260</v>
      </c>
      <c r="I26" s="256" t="s">
        <v>29</v>
      </c>
      <c r="J26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RA-ToSIA03:RF-HeatSink-H02A:TDown-Mon</v>
      </c>
      <c r="K2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6" s="258" t="s">
        <v>180</v>
      </c>
      <c r="N26" s="259"/>
      <c r="O26" s="258"/>
      <c r="P26" s="260">
        <v>0.1</v>
      </c>
      <c r="Q26" s="260" t="s">
        <v>181</v>
      </c>
      <c r="R26" s="258"/>
      <c r="S26" s="260"/>
      <c r="T26" s="260"/>
      <c r="U26" s="260"/>
      <c r="V26" s="260"/>
      <c r="W26" s="261" t="s">
        <v>265</v>
      </c>
      <c r="X26" s="261" t="s">
        <v>183</v>
      </c>
      <c r="Y26" s="261" t="s">
        <v>33</v>
      </c>
      <c r="Z26" s="261"/>
      <c r="AA26" s="261"/>
      <c r="AB26" s="262" t="str">
        <f>IF(ToSIA03_CLP[[#This Row],[RS Logic]]&lt;&gt;"",ToSIA03_CLP[[#This Row],[RS Logic]],"")</f>
        <v>Memorias[1].6</v>
      </c>
    </row>
    <row r="27" spans="1:28" s="252" customFormat="1">
      <c r="A27" s="267">
        <v>26</v>
      </c>
      <c r="B27" s="265" t="s">
        <v>266</v>
      </c>
      <c r="C27" s="255" t="s">
        <v>175</v>
      </c>
      <c r="D27" s="255" t="s">
        <v>176</v>
      </c>
      <c r="E27" s="255" t="s">
        <v>177</v>
      </c>
      <c r="F27" s="255" t="s">
        <v>203</v>
      </c>
      <c r="G27" s="255" t="s">
        <v>221</v>
      </c>
      <c r="H27" s="255" t="s">
        <v>260</v>
      </c>
      <c r="I27" s="256" t="s">
        <v>29</v>
      </c>
      <c r="J27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RA-ToSIA03:RF-HeatSink-H02B:TDown-Mon</v>
      </c>
      <c r="K2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7" s="258" t="s">
        <v>180</v>
      </c>
      <c r="N27" s="259"/>
      <c r="O27" s="258"/>
      <c r="P27" s="260">
        <v>0.1</v>
      </c>
      <c r="Q27" s="260" t="s">
        <v>181</v>
      </c>
      <c r="R27" s="258"/>
      <c r="S27" s="260"/>
      <c r="T27" s="260"/>
      <c r="U27" s="260"/>
      <c r="V27" s="260"/>
      <c r="W27" s="261" t="s">
        <v>267</v>
      </c>
      <c r="X27" s="261" t="s">
        <v>183</v>
      </c>
      <c r="Y27" s="261" t="s">
        <v>33</v>
      </c>
      <c r="Z27" s="261"/>
      <c r="AA27" s="261"/>
      <c r="AB27" s="262" t="str">
        <f>IF(ToSIA03_CLP[[#This Row],[RS Logic]]&lt;&gt;"",ToSIA03_CLP[[#This Row],[RS Logic]],"")</f>
        <v>Memorias[1].7</v>
      </c>
    </row>
    <row r="28" spans="1:28" s="252" customFormat="1">
      <c r="A28" s="267">
        <v>27</v>
      </c>
      <c r="B28" s="265" t="s">
        <v>268</v>
      </c>
      <c r="C28" s="255" t="s">
        <v>175</v>
      </c>
      <c r="D28" s="255" t="s">
        <v>176</v>
      </c>
      <c r="E28" s="255" t="s">
        <v>177</v>
      </c>
      <c r="F28" s="255" t="s">
        <v>203</v>
      </c>
      <c r="G28" s="255" t="s">
        <v>224</v>
      </c>
      <c r="H28" s="255" t="s">
        <v>260</v>
      </c>
      <c r="I28" s="256" t="s">
        <v>29</v>
      </c>
      <c r="J28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RA-ToSIA03:RF-HeatSink-H03A:TDown-Mon</v>
      </c>
      <c r="K28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8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8" s="258" t="s">
        <v>180</v>
      </c>
      <c r="N28" s="259"/>
      <c r="O28" s="258"/>
      <c r="P28" s="260">
        <v>0.1</v>
      </c>
      <c r="Q28" s="260" t="s">
        <v>181</v>
      </c>
      <c r="R28" s="258"/>
      <c r="S28" s="260"/>
      <c r="T28" s="260"/>
      <c r="U28" s="260"/>
      <c r="V28" s="260"/>
      <c r="W28" s="261" t="s">
        <v>269</v>
      </c>
      <c r="X28" s="261" t="s">
        <v>183</v>
      </c>
      <c r="Y28" s="261" t="s">
        <v>33</v>
      </c>
      <c r="Z28" s="261"/>
      <c r="AA28" s="261"/>
      <c r="AB28" s="262" t="str">
        <f>IF(ToSIA03_CLP[[#This Row],[RS Logic]]&lt;&gt;"",ToSIA03_CLP[[#This Row],[RS Logic]],"")</f>
        <v>Memorias[1].8</v>
      </c>
    </row>
    <row r="29" spans="1:28" s="252" customFormat="1">
      <c r="A29" s="267">
        <v>28</v>
      </c>
      <c r="B29" s="265" t="s">
        <v>270</v>
      </c>
      <c r="C29" s="255" t="s">
        <v>175</v>
      </c>
      <c r="D29" s="255" t="s">
        <v>176</v>
      </c>
      <c r="E29" s="255" t="s">
        <v>177</v>
      </c>
      <c r="F29" s="255" t="s">
        <v>203</v>
      </c>
      <c r="G29" s="255" t="s">
        <v>227</v>
      </c>
      <c r="H29" s="255" t="s">
        <v>260</v>
      </c>
      <c r="I29" s="256" t="s">
        <v>29</v>
      </c>
      <c r="J29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RA-ToSIA03:RF-HeatSink-H03B:TDown-Mon</v>
      </c>
      <c r="K2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9" s="258" t="s">
        <v>180</v>
      </c>
      <c r="N29" s="259"/>
      <c r="O29" s="258"/>
      <c r="P29" s="260">
        <v>0.1</v>
      </c>
      <c r="Q29" s="260" t="s">
        <v>181</v>
      </c>
      <c r="R29" s="258"/>
      <c r="S29" s="260"/>
      <c r="T29" s="260"/>
      <c r="U29" s="260"/>
      <c r="V29" s="260"/>
      <c r="W29" s="261" t="s">
        <v>271</v>
      </c>
      <c r="X29" s="261" t="s">
        <v>183</v>
      </c>
      <c r="Y29" s="261" t="s">
        <v>33</v>
      </c>
      <c r="Z29" s="261"/>
      <c r="AA29" s="261"/>
      <c r="AB29" s="262" t="str">
        <f>IF(ToSIA03_CLP[[#This Row],[RS Logic]]&lt;&gt;"",ToSIA03_CLP[[#This Row],[RS Logic]],"")</f>
        <v>Memorias[1].9</v>
      </c>
    </row>
    <row r="30" spans="1:28" s="252" customFormat="1">
      <c r="A30" s="267">
        <v>29</v>
      </c>
      <c r="B30" s="265" t="s">
        <v>272</v>
      </c>
      <c r="C30" s="255" t="s">
        <v>175</v>
      </c>
      <c r="D30" s="255" t="s">
        <v>176</v>
      </c>
      <c r="E30" s="255" t="s">
        <v>177</v>
      </c>
      <c r="F30" s="255" t="s">
        <v>203</v>
      </c>
      <c r="G30" s="255" t="s">
        <v>230</v>
      </c>
      <c r="H30" s="255" t="s">
        <v>260</v>
      </c>
      <c r="I30" s="256" t="s">
        <v>29</v>
      </c>
      <c r="J30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RA-ToSIA03:RF-HeatSink-H04A:TDown-Mon</v>
      </c>
      <c r="K30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0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0" s="258" t="s">
        <v>180</v>
      </c>
      <c r="N30" s="259"/>
      <c r="O30" s="258"/>
      <c r="P30" s="260">
        <v>0.1</v>
      </c>
      <c r="Q30" s="260" t="s">
        <v>181</v>
      </c>
      <c r="R30" s="258"/>
      <c r="S30" s="260"/>
      <c r="T30" s="260"/>
      <c r="U30" s="260"/>
      <c r="V30" s="260"/>
      <c r="W30" s="261" t="s">
        <v>273</v>
      </c>
      <c r="X30" s="261" t="s">
        <v>183</v>
      </c>
      <c r="Y30" s="261" t="s">
        <v>33</v>
      </c>
      <c r="Z30" s="261"/>
      <c r="AA30" s="261"/>
      <c r="AB30" s="262" t="str">
        <f>IF(ToSIA03_CLP[[#This Row],[RS Logic]]&lt;&gt;"",ToSIA03_CLP[[#This Row],[RS Logic]],"")</f>
        <v>Memorias[1].10</v>
      </c>
    </row>
    <row r="31" spans="1:28" s="252" customFormat="1">
      <c r="A31" s="267">
        <v>30</v>
      </c>
      <c r="B31" s="265" t="s">
        <v>274</v>
      </c>
      <c r="C31" s="255" t="s">
        <v>175</v>
      </c>
      <c r="D31" s="255" t="s">
        <v>176</v>
      </c>
      <c r="E31" s="255" t="s">
        <v>177</v>
      </c>
      <c r="F31" s="255" t="s">
        <v>203</v>
      </c>
      <c r="G31" s="255" t="s">
        <v>233</v>
      </c>
      <c r="H31" s="255" t="s">
        <v>260</v>
      </c>
      <c r="I31" s="256" t="s">
        <v>29</v>
      </c>
      <c r="J31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RA-ToSIA03:RF-HeatSink-H04B:TDown-Mon</v>
      </c>
      <c r="K31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1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1" s="258" t="s">
        <v>180</v>
      </c>
      <c r="N31" s="259"/>
      <c r="O31" s="258"/>
      <c r="P31" s="260">
        <v>0.1</v>
      </c>
      <c r="Q31" s="260" t="s">
        <v>181</v>
      </c>
      <c r="R31" s="258"/>
      <c r="S31" s="260"/>
      <c r="T31" s="260"/>
      <c r="U31" s="260"/>
      <c r="V31" s="260"/>
      <c r="W31" s="261" t="s">
        <v>275</v>
      </c>
      <c r="X31" s="261" t="s">
        <v>183</v>
      </c>
      <c r="Y31" s="261" t="s">
        <v>33</v>
      </c>
      <c r="Z31" s="261"/>
      <c r="AA31" s="261"/>
      <c r="AB31" s="262" t="str">
        <f>IF(ToSIA03_CLP[[#This Row],[RS Logic]]&lt;&gt;"",ToSIA03_CLP[[#This Row],[RS Logic]],"")</f>
        <v>Memorias[1].11</v>
      </c>
    </row>
    <row r="32" spans="1:28" s="252" customFormat="1">
      <c r="A32" s="267">
        <v>31</v>
      </c>
      <c r="B32" s="265" t="s">
        <v>276</v>
      </c>
      <c r="C32" s="255" t="s">
        <v>175</v>
      </c>
      <c r="D32" s="255" t="s">
        <v>176</v>
      </c>
      <c r="E32" s="255" t="s">
        <v>177</v>
      </c>
      <c r="F32" s="255" t="s">
        <v>203</v>
      </c>
      <c r="G32" s="255" t="s">
        <v>236</v>
      </c>
      <c r="H32" s="255" t="s">
        <v>260</v>
      </c>
      <c r="I32" s="256" t="s">
        <v>29</v>
      </c>
      <c r="J32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RA-ToSIA03:RF-HeatSink-H05A:TDown-Mon</v>
      </c>
      <c r="K32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2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2" s="258" t="s">
        <v>180</v>
      </c>
      <c r="N32" s="259"/>
      <c r="O32" s="258"/>
      <c r="P32" s="260">
        <v>0.1</v>
      </c>
      <c r="Q32" s="260" t="s">
        <v>181</v>
      </c>
      <c r="R32" s="258"/>
      <c r="S32" s="260"/>
      <c r="T32" s="260"/>
      <c r="U32" s="260"/>
      <c r="V32" s="260"/>
      <c r="W32" s="261" t="s">
        <v>277</v>
      </c>
      <c r="X32" s="261" t="s">
        <v>183</v>
      </c>
      <c r="Y32" s="261" t="s">
        <v>33</v>
      </c>
      <c r="Z32" s="261"/>
      <c r="AA32" s="261"/>
      <c r="AB32" s="262" t="str">
        <f>IF(ToSIA03_CLP[[#This Row],[RS Logic]]&lt;&gt;"",ToSIA03_CLP[[#This Row],[RS Logic]],"")</f>
        <v>Memorias[1].12</v>
      </c>
    </row>
    <row r="33" spans="1:28" s="252" customFormat="1">
      <c r="A33" s="267">
        <v>32</v>
      </c>
      <c r="B33" s="265" t="s">
        <v>278</v>
      </c>
      <c r="C33" s="255" t="s">
        <v>175</v>
      </c>
      <c r="D33" s="255" t="s">
        <v>176</v>
      </c>
      <c r="E33" s="255" t="s">
        <v>177</v>
      </c>
      <c r="F33" s="255" t="s">
        <v>203</v>
      </c>
      <c r="G33" s="255" t="s">
        <v>239</v>
      </c>
      <c r="H33" s="255" t="s">
        <v>260</v>
      </c>
      <c r="I33" s="256" t="s">
        <v>29</v>
      </c>
      <c r="J33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RA-ToSIA03:RF-HeatSink-H05B:TDown-Mon</v>
      </c>
      <c r="K33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3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3" s="258" t="s">
        <v>180</v>
      </c>
      <c r="N33" s="259"/>
      <c r="O33" s="258"/>
      <c r="P33" s="260">
        <v>0.1</v>
      </c>
      <c r="Q33" s="260" t="s">
        <v>181</v>
      </c>
      <c r="R33" s="258"/>
      <c r="S33" s="260"/>
      <c r="T33" s="260"/>
      <c r="U33" s="260"/>
      <c r="V33" s="260"/>
      <c r="W33" s="261" t="s">
        <v>279</v>
      </c>
      <c r="X33" s="261" t="s">
        <v>183</v>
      </c>
      <c r="Y33" s="261" t="s">
        <v>33</v>
      </c>
      <c r="Z33" s="261"/>
      <c r="AA33" s="261"/>
      <c r="AB33" s="262" t="str">
        <f>IF(ToSIA03_CLP[[#This Row],[RS Logic]]&lt;&gt;"",ToSIA03_CLP[[#This Row],[RS Logic]],"")</f>
        <v>Memorias[1].13</v>
      </c>
    </row>
    <row r="34" spans="1:28" s="252" customFormat="1">
      <c r="A34" s="267">
        <v>33</v>
      </c>
      <c r="B34" s="265" t="s">
        <v>280</v>
      </c>
      <c r="C34" s="255" t="s">
        <v>175</v>
      </c>
      <c r="D34" s="255" t="s">
        <v>176</v>
      </c>
      <c r="E34" s="255" t="s">
        <v>177</v>
      </c>
      <c r="F34" s="255" t="s">
        <v>203</v>
      </c>
      <c r="G34" s="255" t="s">
        <v>242</v>
      </c>
      <c r="H34" s="255" t="s">
        <v>260</v>
      </c>
      <c r="I34" s="256" t="s">
        <v>29</v>
      </c>
      <c r="J34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RA-ToSIA03:RF-HeatSink-H06A:TDown-Mon</v>
      </c>
      <c r="K3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4" s="258" t="s">
        <v>180</v>
      </c>
      <c r="N34" s="259"/>
      <c r="O34" s="258"/>
      <c r="P34" s="260">
        <v>0.1</v>
      </c>
      <c r="Q34" s="260" t="s">
        <v>181</v>
      </c>
      <c r="R34" s="258"/>
      <c r="S34" s="260"/>
      <c r="T34" s="260"/>
      <c r="U34" s="260"/>
      <c r="V34" s="260"/>
      <c r="W34" s="261" t="s">
        <v>281</v>
      </c>
      <c r="X34" s="261" t="s">
        <v>183</v>
      </c>
      <c r="Y34" s="261" t="s">
        <v>33</v>
      </c>
      <c r="Z34" s="261"/>
      <c r="AA34" s="261"/>
      <c r="AB34" s="262" t="str">
        <f>IF(ToSIA03_CLP[[#This Row],[RS Logic]]&lt;&gt;"",ToSIA03_CLP[[#This Row],[RS Logic]],"")</f>
        <v>Memorias[1].14</v>
      </c>
    </row>
    <row r="35" spans="1:28" s="252" customFormat="1">
      <c r="A35" s="267">
        <v>34</v>
      </c>
      <c r="B35" s="265" t="s">
        <v>282</v>
      </c>
      <c r="C35" s="255" t="s">
        <v>175</v>
      </c>
      <c r="D35" s="255" t="s">
        <v>176</v>
      </c>
      <c r="E35" s="255" t="s">
        <v>177</v>
      </c>
      <c r="F35" s="255" t="s">
        <v>203</v>
      </c>
      <c r="G35" s="255" t="s">
        <v>245</v>
      </c>
      <c r="H35" s="255" t="s">
        <v>260</v>
      </c>
      <c r="I35" s="256" t="s">
        <v>29</v>
      </c>
      <c r="J35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RA-ToSIA03:RF-HeatSink-H06B:TDown-Mon</v>
      </c>
      <c r="K3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5" s="258" t="s">
        <v>180</v>
      </c>
      <c r="N35" s="259"/>
      <c r="O35" s="258"/>
      <c r="P35" s="260">
        <v>0.1</v>
      </c>
      <c r="Q35" s="260" t="s">
        <v>181</v>
      </c>
      <c r="R35" s="258"/>
      <c r="S35" s="260"/>
      <c r="T35" s="260"/>
      <c r="U35" s="260"/>
      <c r="V35" s="260"/>
      <c r="W35" s="261" t="s">
        <v>283</v>
      </c>
      <c r="X35" s="261" t="s">
        <v>183</v>
      </c>
      <c r="Y35" s="261" t="s">
        <v>33</v>
      </c>
      <c r="Z35" s="261"/>
      <c r="AA35" s="261"/>
      <c r="AB35" s="262" t="str">
        <f>IF(ToSIA03_CLP[[#This Row],[RS Logic]]&lt;&gt;"",ToSIA03_CLP[[#This Row],[RS Logic]],"")</f>
        <v>Memorias[1].15</v>
      </c>
    </row>
    <row r="36" spans="1:28" s="252" customFormat="1">
      <c r="A36" s="267">
        <v>35</v>
      </c>
      <c r="B36" s="265" t="s">
        <v>284</v>
      </c>
      <c r="C36" s="255" t="s">
        <v>175</v>
      </c>
      <c r="D36" s="255" t="s">
        <v>176</v>
      </c>
      <c r="E36" s="255" t="s">
        <v>177</v>
      </c>
      <c r="F36" s="255" t="s">
        <v>203</v>
      </c>
      <c r="G36" s="255" t="s">
        <v>248</v>
      </c>
      <c r="H36" s="255" t="s">
        <v>260</v>
      </c>
      <c r="I36" s="256" t="s">
        <v>29</v>
      </c>
      <c r="J36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RA-ToSIA03:RF-HeatSink-H07A:TDown-Mon</v>
      </c>
      <c r="K3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6" s="258" t="s">
        <v>180</v>
      </c>
      <c r="N36" s="259"/>
      <c r="O36" s="258"/>
      <c r="P36" s="260">
        <v>0.1</v>
      </c>
      <c r="Q36" s="260" t="s">
        <v>181</v>
      </c>
      <c r="R36" s="258"/>
      <c r="S36" s="260"/>
      <c r="T36" s="260"/>
      <c r="U36" s="260"/>
      <c r="V36" s="260"/>
      <c r="W36" s="261" t="s">
        <v>285</v>
      </c>
      <c r="X36" s="261" t="s">
        <v>183</v>
      </c>
      <c r="Y36" s="261" t="s">
        <v>33</v>
      </c>
      <c r="Z36" s="261"/>
      <c r="AA36" s="261"/>
      <c r="AB36" s="262" t="str">
        <f>IF(ToSIA03_CLP[[#This Row],[RS Logic]]&lt;&gt;"",ToSIA03_CLP[[#This Row],[RS Logic]],"")</f>
        <v>Memorias[1].16</v>
      </c>
    </row>
    <row r="37" spans="1:28" s="252" customFormat="1">
      <c r="A37" s="267">
        <v>36</v>
      </c>
      <c r="B37" s="265" t="s">
        <v>286</v>
      </c>
      <c r="C37" s="255" t="s">
        <v>175</v>
      </c>
      <c r="D37" s="255" t="s">
        <v>176</v>
      </c>
      <c r="E37" s="255" t="s">
        <v>177</v>
      </c>
      <c r="F37" s="255" t="s">
        <v>203</v>
      </c>
      <c r="G37" s="255" t="s">
        <v>251</v>
      </c>
      <c r="H37" s="255" t="s">
        <v>260</v>
      </c>
      <c r="I37" s="256" t="s">
        <v>29</v>
      </c>
      <c r="J37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RA-ToSIA03:RF-HeatSink-H07B:TDown-Mon</v>
      </c>
      <c r="K3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7" s="258" t="s">
        <v>180</v>
      </c>
      <c r="N37" s="259"/>
      <c r="O37" s="258"/>
      <c r="P37" s="260">
        <v>0.1</v>
      </c>
      <c r="Q37" s="260" t="s">
        <v>181</v>
      </c>
      <c r="R37" s="258"/>
      <c r="S37" s="260"/>
      <c r="T37" s="260"/>
      <c r="U37" s="260"/>
      <c r="V37" s="260"/>
      <c r="W37" s="261" t="s">
        <v>287</v>
      </c>
      <c r="X37" s="261" t="s">
        <v>183</v>
      </c>
      <c r="Y37" s="261" t="s">
        <v>33</v>
      </c>
      <c r="Z37" s="261"/>
      <c r="AA37" s="261"/>
      <c r="AB37" s="262" t="str">
        <f>IF(ToSIA03_CLP[[#This Row],[RS Logic]]&lt;&gt;"",ToSIA03_CLP[[#This Row],[RS Logic]],"")</f>
        <v>Memorias[1].17</v>
      </c>
    </row>
    <row r="38" spans="1:28" s="252" customFormat="1">
      <c r="A38" s="267">
        <v>37</v>
      </c>
      <c r="B38" s="265" t="s">
        <v>288</v>
      </c>
      <c r="C38" s="255" t="s">
        <v>175</v>
      </c>
      <c r="D38" s="255" t="s">
        <v>176</v>
      </c>
      <c r="E38" s="255" t="s">
        <v>177</v>
      </c>
      <c r="F38" s="255" t="s">
        <v>203</v>
      </c>
      <c r="G38" s="255" t="s">
        <v>254</v>
      </c>
      <c r="H38" s="255" t="s">
        <v>260</v>
      </c>
      <c r="I38" s="256" t="s">
        <v>29</v>
      </c>
      <c r="J38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RA-ToSIA03:RF-HeatSink-H08A:TDown-Mon</v>
      </c>
      <c r="K38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8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8" s="258" t="s">
        <v>180</v>
      </c>
      <c r="N38" s="259"/>
      <c r="O38" s="258"/>
      <c r="P38" s="260">
        <v>0.1</v>
      </c>
      <c r="Q38" s="260" t="s">
        <v>181</v>
      </c>
      <c r="R38" s="258"/>
      <c r="S38" s="260"/>
      <c r="T38" s="260"/>
      <c r="U38" s="260"/>
      <c r="V38" s="260"/>
      <c r="W38" s="261" t="s">
        <v>289</v>
      </c>
      <c r="X38" s="261" t="s">
        <v>183</v>
      </c>
      <c r="Y38" s="261" t="s">
        <v>33</v>
      </c>
      <c r="Z38" s="261"/>
      <c r="AA38" s="261"/>
      <c r="AB38" s="262" t="str">
        <f>IF(ToSIA03_CLP[[#This Row],[RS Logic]]&lt;&gt;"",ToSIA03_CLP[[#This Row],[RS Logic]],"")</f>
        <v>Memorias[1].18</v>
      </c>
    </row>
    <row r="39" spans="1:28" s="252" customFormat="1">
      <c r="A39" s="267">
        <v>38</v>
      </c>
      <c r="B39" s="265" t="s">
        <v>290</v>
      </c>
      <c r="C39" s="255" t="s">
        <v>175</v>
      </c>
      <c r="D39" s="255" t="s">
        <v>176</v>
      </c>
      <c r="E39" s="255" t="s">
        <v>177</v>
      </c>
      <c r="F39" s="255" t="s">
        <v>203</v>
      </c>
      <c r="G39" s="255" t="s">
        <v>257</v>
      </c>
      <c r="H39" s="255" t="s">
        <v>260</v>
      </c>
      <c r="I39" s="256" t="s">
        <v>29</v>
      </c>
      <c r="J39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RA-ToSIA03:RF-HeatSink-H08B:TDown-Mon</v>
      </c>
      <c r="K3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9" s="258" t="s">
        <v>180</v>
      </c>
      <c r="N39" s="259"/>
      <c r="O39" s="258"/>
      <c r="P39" s="260">
        <v>0.1</v>
      </c>
      <c r="Q39" s="260" t="s">
        <v>181</v>
      </c>
      <c r="R39" s="258"/>
      <c r="S39" s="260"/>
      <c r="T39" s="260"/>
      <c r="U39" s="260"/>
      <c r="V39" s="260"/>
      <c r="W39" s="261" t="s">
        <v>291</v>
      </c>
      <c r="X39" s="261" t="s">
        <v>183</v>
      </c>
      <c r="Y39" s="261" t="s">
        <v>33</v>
      </c>
      <c r="Z39" s="261"/>
      <c r="AA39" s="261"/>
      <c r="AB39" s="262" t="str">
        <f>IF(ToSIA03_CLP[[#This Row],[RS Logic]]&lt;&gt;"",ToSIA03_CLP[[#This Row],[RS Logic]],"")</f>
        <v>Memorias[1].19</v>
      </c>
    </row>
    <row r="40" spans="1:28" s="252" customFormat="1">
      <c r="A40" s="267">
        <v>39</v>
      </c>
      <c r="B40" s="265" t="s">
        <v>292</v>
      </c>
      <c r="C40" s="255" t="s">
        <v>175</v>
      </c>
      <c r="D40" s="255" t="s">
        <v>176</v>
      </c>
      <c r="E40" s="255" t="s">
        <v>177</v>
      </c>
      <c r="F40" s="255" t="s">
        <v>203</v>
      </c>
      <c r="G40" s="255" t="s">
        <v>204</v>
      </c>
      <c r="H40" s="255" t="s">
        <v>293</v>
      </c>
      <c r="I40" s="256" t="s">
        <v>29</v>
      </c>
      <c r="J40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RA-ToSIA03:RF-HeatSink-H01A:TUp-Mon</v>
      </c>
      <c r="K40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0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0" s="258" t="s">
        <v>180</v>
      </c>
      <c r="N40" s="259"/>
      <c r="O40" s="258"/>
      <c r="P40" s="260">
        <v>0.1</v>
      </c>
      <c r="Q40" s="260" t="s">
        <v>181</v>
      </c>
      <c r="R40" s="258"/>
      <c r="S40" s="260"/>
      <c r="T40" s="260"/>
      <c r="U40" s="260"/>
      <c r="V40" s="260"/>
      <c r="W40" s="261" t="s">
        <v>294</v>
      </c>
      <c r="X40" s="261" t="s">
        <v>183</v>
      </c>
      <c r="Y40" s="261" t="s">
        <v>33</v>
      </c>
      <c r="Z40" s="261"/>
      <c r="AA40" s="261"/>
      <c r="AB40" s="262" t="str">
        <f>IF(ToSIA03_CLP[[#This Row],[RS Logic]]&lt;&gt;"",ToSIA03_CLP[[#This Row],[RS Logic]],"")</f>
        <v>Memorias[0].20</v>
      </c>
    </row>
    <row r="41" spans="1:28" s="252" customFormat="1">
      <c r="A41" s="267">
        <v>40</v>
      </c>
      <c r="B41" s="265" t="s">
        <v>295</v>
      </c>
      <c r="C41" s="255" t="s">
        <v>175</v>
      </c>
      <c r="D41" s="255" t="s">
        <v>176</v>
      </c>
      <c r="E41" s="255" t="s">
        <v>177</v>
      </c>
      <c r="F41" s="255" t="s">
        <v>203</v>
      </c>
      <c r="G41" s="255" t="s">
        <v>215</v>
      </c>
      <c r="H41" s="255" t="s">
        <v>293</v>
      </c>
      <c r="I41" s="256" t="s">
        <v>29</v>
      </c>
      <c r="J41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RA-ToSIA03:RF-HeatSink-H01B:TUp-Mon</v>
      </c>
      <c r="K41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1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1" s="258" t="s">
        <v>180</v>
      </c>
      <c r="N41" s="259"/>
      <c r="O41" s="258"/>
      <c r="P41" s="260">
        <v>0.1</v>
      </c>
      <c r="Q41" s="260" t="s">
        <v>181</v>
      </c>
      <c r="R41" s="258"/>
      <c r="S41" s="260"/>
      <c r="T41" s="260"/>
      <c r="U41" s="260"/>
      <c r="V41" s="260"/>
      <c r="W41" s="261" t="s">
        <v>296</v>
      </c>
      <c r="X41" s="261" t="s">
        <v>183</v>
      </c>
      <c r="Y41" s="261" t="s">
        <v>33</v>
      </c>
      <c r="Z41" s="261"/>
      <c r="AA41" s="261"/>
      <c r="AB41" s="262" t="str">
        <f>IF(ToSIA03_CLP[[#This Row],[RS Logic]]&lt;&gt;"",ToSIA03_CLP[[#This Row],[RS Logic]],"")</f>
        <v>Memorias[0].21</v>
      </c>
    </row>
    <row r="42" spans="1:28" s="252" customFormat="1">
      <c r="A42" s="267">
        <v>41</v>
      </c>
      <c r="B42" s="265" t="s">
        <v>297</v>
      </c>
      <c r="C42" s="255" t="s">
        <v>175</v>
      </c>
      <c r="D42" s="255" t="s">
        <v>176</v>
      </c>
      <c r="E42" s="255" t="s">
        <v>177</v>
      </c>
      <c r="F42" s="255" t="s">
        <v>203</v>
      </c>
      <c r="G42" s="255" t="s">
        <v>218</v>
      </c>
      <c r="H42" s="255" t="s">
        <v>293</v>
      </c>
      <c r="I42" s="256" t="s">
        <v>29</v>
      </c>
      <c r="J42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RA-ToSIA03:RF-HeatSink-H02A:TUp-Mon</v>
      </c>
      <c r="K42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2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2" s="258" t="s">
        <v>180</v>
      </c>
      <c r="N42" s="259"/>
      <c r="O42" s="258"/>
      <c r="P42" s="260">
        <v>0.1</v>
      </c>
      <c r="Q42" s="260" t="s">
        <v>181</v>
      </c>
      <c r="R42" s="258"/>
      <c r="S42" s="260"/>
      <c r="T42" s="260"/>
      <c r="U42" s="260"/>
      <c r="V42" s="260"/>
      <c r="W42" s="261" t="s">
        <v>298</v>
      </c>
      <c r="X42" s="261" t="s">
        <v>183</v>
      </c>
      <c r="Y42" s="261" t="s">
        <v>33</v>
      </c>
      <c r="Z42" s="261"/>
      <c r="AA42" s="261"/>
      <c r="AB42" s="262" t="str">
        <f>IF(ToSIA03_CLP[[#This Row],[RS Logic]]&lt;&gt;"",ToSIA03_CLP[[#This Row],[RS Logic]],"")</f>
        <v>Memorias[0].22</v>
      </c>
    </row>
    <row r="43" spans="1:28" s="252" customFormat="1">
      <c r="A43" s="267">
        <v>42</v>
      </c>
      <c r="B43" s="265" t="s">
        <v>299</v>
      </c>
      <c r="C43" s="255" t="s">
        <v>175</v>
      </c>
      <c r="D43" s="255" t="s">
        <v>176</v>
      </c>
      <c r="E43" s="255" t="s">
        <v>177</v>
      </c>
      <c r="F43" s="255" t="s">
        <v>203</v>
      </c>
      <c r="G43" s="255" t="s">
        <v>221</v>
      </c>
      <c r="H43" s="255" t="s">
        <v>293</v>
      </c>
      <c r="I43" s="256" t="s">
        <v>29</v>
      </c>
      <c r="J43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RA-ToSIA03:RF-HeatSink-H02B:TUp-Mon</v>
      </c>
      <c r="K43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3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3" s="258" t="s">
        <v>180</v>
      </c>
      <c r="N43" s="259"/>
      <c r="O43" s="258"/>
      <c r="P43" s="260">
        <v>0.1</v>
      </c>
      <c r="Q43" s="260" t="s">
        <v>181</v>
      </c>
      <c r="R43" s="258"/>
      <c r="S43" s="260"/>
      <c r="T43" s="260"/>
      <c r="U43" s="260"/>
      <c r="V43" s="260"/>
      <c r="W43" s="261" t="s">
        <v>300</v>
      </c>
      <c r="X43" s="261" t="s">
        <v>183</v>
      </c>
      <c r="Y43" s="261" t="s">
        <v>33</v>
      </c>
      <c r="Z43" s="261"/>
      <c r="AA43" s="261"/>
      <c r="AB43" s="262" t="str">
        <f>IF(ToSIA03_CLP[[#This Row],[RS Logic]]&lt;&gt;"",ToSIA03_CLP[[#This Row],[RS Logic]],"")</f>
        <v>Memorias[0].23</v>
      </c>
    </row>
    <row r="44" spans="1:28" s="252" customFormat="1">
      <c r="A44" s="267">
        <v>43</v>
      </c>
      <c r="B44" s="265" t="s">
        <v>301</v>
      </c>
      <c r="C44" s="255" t="s">
        <v>175</v>
      </c>
      <c r="D44" s="255" t="s">
        <v>176</v>
      </c>
      <c r="E44" s="255" t="s">
        <v>177</v>
      </c>
      <c r="F44" s="255" t="s">
        <v>203</v>
      </c>
      <c r="G44" s="255" t="s">
        <v>224</v>
      </c>
      <c r="H44" s="255" t="s">
        <v>293</v>
      </c>
      <c r="I44" s="256" t="s">
        <v>29</v>
      </c>
      <c r="J44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RA-ToSIA03:RF-HeatSink-H03A:TUp-Mon</v>
      </c>
      <c r="K4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4" s="258" t="s">
        <v>180</v>
      </c>
      <c r="N44" s="259"/>
      <c r="O44" s="258"/>
      <c r="P44" s="260">
        <v>0.1</v>
      </c>
      <c r="Q44" s="260" t="s">
        <v>181</v>
      </c>
      <c r="R44" s="258"/>
      <c r="S44" s="260"/>
      <c r="T44" s="260"/>
      <c r="U44" s="260"/>
      <c r="V44" s="260"/>
      <c r="W44" s="261" t="s">
        <v>302</v>
      </c>
      <c r="X44" s="261" t="s">
        <v>183</v>
      </c>
      <c r="Y44" s="261" t="s">
        <v>33</v>
      </c>
      <c r="Z44" s="261"/>
      <c r="AA44" s="261"/>
      <c r="AB44" s="262" t="str">
        <f>IF(ToSIA03_CLP[[#This Row],[RS Logic]]&lt;&gt;"",ToSIA03_CLP[[#This Row],[RS Logic]],"")</f>
        <v>Memorias[0].24</v>
      </c>
    </row>
    <row r="45" spans="1:28" s="252" customFormat="1">
      <c r="A45" s="267">
        <v>44</v>
      </c>
      <c r="B45" s="265" t="s">
        <v>303</v>
      </c>
      <c r="C45" s="255" t="s">
        <v>175</v>
      </c>
      <c r="D45" s="255" t="s">
        <v>176</v>
      </c>
      <c r="E45" s="255" t="s">
        <v>177</v>
      </c>
      <c r="F45" s="255" t="s">
        <v>203</v>
      </c>
      <c r="G45" s="255" t="s">
        <v>227</v>
      </c>
      <c r="H45" s="255" t="s">
        <v>293</v>
      </c>
      <c r="I45" s="256" t="s">
        <v>29</v>
      </c>
      <c r="J45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RA-ToSIA03:RF-HeatSink-H03B:TUp-Mon</v>
      </c>
      <c r="K4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5" s="258" t="s">
        <v>180</v>
      </c>
      <c r="N45" s="259"/>
      <c r="O45" s="258"/>
      <c r="P45" s="260">
        <v>0.1</v>
      </c>
      <c r="Q45" s="260" t="s">
        <v>181</v>
      </c>
      <c r="R45" s="258"/>
      <c r="S45" s="260"/>
      <c r="T45" s="260"/>
      <c r="U45" s="260"/>
      <c r="V45" s="260"/>
      <c r="W45" s="261" t="s">
        <v>304</v>
      </c>
      <c r="X45" s="261" t="s">
        <v>183</v>
      </c>
      <c r="Y45" s="261" t="s">
        <v>33</v>
      </c>
      <c r="Z45" s="261"/>
      <c r="AA45" s="261"/>
      <c r="AB45" s="262" t="str">
        <f>IF(ToSIA03_CLP[[#This Row],[RS Logic]]&lt;&gt;"",ToSIA03_CLP[[#This Row],[RS Logic]],"")</f>
        <v>Memorias[0].25</v>
      </c>
    </row>
    <row r="46" spans="1:28" s="252" customFormat="1">
      <c r="A46" s="267">
        <v>45</v>
      </c>
      <c r="B46" s="265" t="s">
        <v>305</v>
      </c>
      <c r="C46" s="255" t="s">
        <v>175</v>
      </c>
      <c r="D46" s="255" t="s">
        <v>176</v>
      </c>
      <c r="E46" s="255" t="s">
        <v>177</v>
      </c>
      <c r="F46" s="255" t="s">
        <v>203</v>
      </c>
      <c r="G46" s="255" t="s">
        <v>230</v>
      </c>
      <c r="H46" s="255" t="s">
        <v>293</v>
      </c>
      <c r="I46" s="256" t="s">
        <v>29</v>
      </c>
      <c r="J46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RA-ToSIA03:RF-HeatSink-H04A:TUp-Mon</v>
      </c>
      <c r="K4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6" s="258" t="s">
        <v>180</v>
      </c>
      <c r="N46" s="259"/>
      <c r="O46" s="258"/>
      <c r="P46" s="260">
        <v>0.1</v>
      </c>
      <c r="Q46" s="260" t="s">
        <v>181</v>
      </c>
      <c r="R46" s="258"/>
      <c r="S46" s="260"/>
      <c r="T46" s="260"/>
      <c r="U46" s="260"/>
      <c r="V46" s="260"/>
      <c r="W46" s="261" t="s">
        <v>306</v>
      </c>
      <c r="X46" s="261" t="s">
        <v>183</v>
      </c>
      <c r="Y46" s="261" t="s">
        <v>33</v>
      </c>
      <c r="Z46" s="261"/>
      <c r="AA46" s="261"/>
      <c r="AB46" s="262" t="str">
        <f>IF(ToSIA03_CLP[[#This Row],[RS Logic]]&lt;&gt;"",ToSIA03_CLP[[#This Row],[RS Logic]],"")</f>
        <v>Memorias[0].26</v>
      </c>
    </row>
    <row r="47" spans="1:28" s="252" customFormat="1">
      <c r="A47" s="267">
        <v>46</v>
      </c>
      <c r="B47" s="265" t="s">
        <v>307</v>
      </c>
      <c r="C47" s="255" t="s">
        <v>175</v>
      </c>
      <c r="D47" s="255" t="s">
        <v>176</v>
      </c>
      <c r="E47" s="255" t="s">
        <v>177</v>
      </c>
      <c r="F47" s="255" t="s">
        <v>203</v>
      </c>
      <c r="G47" s="255" t="s">
        <v>233</v>
      </c>
      <c r="H47" s="255" t="s">
        <v>293</v>
      </c>
      <c r="I47" s="256" t="s">
        <v>29</v>
      </c>
      <c r="J47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RA-ToSIA03:RF-HeatSink-H04B:TUp-Mon</v>
      </c>
      <c r="K4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7" s="258" t="s">
        <v>180</v>
      </c>
      <c r="N47" s="259"/>
      <c r="O47" s="258"/>
      <c r="P47" s="260">
        <v>0.1</v>
      </c>
      <c r="Q47" s="260" t="s">
        <v>181</v>
      </c>
      <c r="R47" s="258"/>
      <c r="S47" s="260"/>
      <c r="T47" s="260"/>
      <c r="U47" s="260"/>
      <c r="V47" s="260"/>
      <c r="W47" s="261" t="s">
        <v>308</v>
      </c>
      <c r="X47" s="261" t="s">
        <v>183</v>
      </c>
      <c r="Y47" s="261" t="s">
        <v>33</v>
      </c>
      <c r="Z47" s="261"/>
      <c r="AA47" s="261"/>
      <c r="AB47" s="262" t="str">
        <f>IF(ToSIA03_CLP[[#This Row],[RS Logic]]&lt;&gt;"",ToSIA03_CLP[[#This Row],[RS Logic]],"")</f>
        <v>Memorias[0].27</v>
      </c>
    </row>
    <row r="48" spans="1:28" s="252" customFormat="1">
      <c r="A48" s="267">
        <v>47</v>
      </c>
      <c r="B48" s="265" t="s">
        <v>309</v>
      </c>
      <c r="C48" s="255" t="s">
        <v>175</v>
      </c>
      <c r="D48" s="255" t="s">
        <v>176</v>
      </c>
      <c r="E48" s="255" t="s">
        <v>177</v>
      </c>
      <c r="F48" s="255" t="s">
        <v>203</v>
      </c>
      <c r="G48" s="255" t="s">
        <v>236</v>
      </c>
      <c r="H48" s="255" t="s">
        <v>293</v>
      </c>
      <c r="I48" s="256" t="s">
        <v>29</v>
      </c>
      <c r="J48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RA-ToSIA03:RF-HeatSink-H05A:TUp-Mon</v>
      </c>
      <c r="K48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8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8" s="258" t="s">
        <v>180</v>
      </c>
      <c r="N48" s="259"/>
      <c r="O48" s="258"/>
      <c r="P48" s="260">
        <v>0.1</v>
      </c>
      <c r="Q48" s="260" t="s">
        <v>181</v>
      </c>
      <c r="R48" s="258"/>
      <c r="S48" s="260"/>
      <c r="T48" s="260"/>
      <c r="U48" s="260"/>
      <c r="V48" s="260"/>
      <c r="W48" s="261" t="s">
        <v>310</v>
      </c>
      <c r="X48" s="261" t="s">
        <v>183</v>
      </c>
      <c r="Y48" s="261" t="s">
        <v>33</v>
      </c>
      <c r="Z48" s="261"/>
      <c r="AA48" s="261"/>
      <c r="AB48" s="262" t="str">
        <f>IF(ToSIA03_CLP[[#This Row],[RS Logic]]&lt;&gt;"",ToSIA03_CLP[[#This Row],[RS Logic]],"")</f>
        <v>Memorias[0].28</v>
      </c>
    </row>
    <row r="49" spans="1:28" s="252" customFormat="1">
      <c r="A49" s="267">
        <v>48</v>
      </c>
      <c r="B49" s="265" t="s">
        <v>311</v>
      </c>
      <c r="C49" s="255" t="s">
        <v>175</v>
      </c>
      <c r="D49" s="255" t="s">
        <v>176</v>
      </c>
      <c r="E49" s="255" t="s">
        <v>177</v>
      </c>
      <c r="F49" s="255" t="s">
        <v>203</v>
      </c>
      <c r="G49" s="255" t="s">
        <v>239</v>
      </c>
      <c r="H49" s="255" t="s">
        <v>293</v>
      </c>
      <c r="I49" s="256" t="s">
        <v>29</v>
      </c>
      <c r="J49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RA-ToSIA03:RF-HeatSink-H05B:TUp-Mon</v>
      </c>
      <c r="K4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9" s="258" t="s">
        <v>180</v>
      </c>
      <c r="N49" s="259"/>
      <c r="O49" s="258"/>
      <c r="P49" s="260">
        <v>0.1</v>
      </c>
      <c r="Q49" s="260" t="s">
        <v>181</v>
      </c>
      <c r="R49" s="258"/>
      <c r="S49" s="260"/>
      <c r="T49" s="260"/>
      <c r="U49" s="260"/>
      <c r="V49" s="260"/>
      <c r="W49" s="261" t="s">
        <v>312</v>
      </c>
      <c r="X49" s="261" t="s">
        <v>183</v>
      </c>
      <c r="Y49" s="261" t="s">
        <v>33</v>
      </c>
      <c r="Z49" s="261"/>
      <c r="AA49" s="261"/>
      <c r="AB49" s="262" t="str">
        <f>IF(ToSIA03_CLP[[#This Row],[RS Logic]]&lt;&gt;"",ToSIA03_CLP[[#This Row],[RS Logic]],"")</f>
        <v>Memorias[0].29</v>
      </c>
    </row>
    <row r="50" spans="1:28" s="252" customFormat="1">
      <c r="A50" s="267">
        <v>49</v>
      </c>
      <c r="B50" s="265" t="s">
        <v>313</v>
      </c>
      <c r="C50" s="255" t="s">
        <v>175</v>
      </c>
      <c r="D50" s="255" t="s">
        <v>176</v>
      </c>
      <c r="E50" s="255" t="s">
        <v>177</v>
      </c>
      <c r="F50" s="255" t="s">
        <v>203</v>
      </c>
      <c r="G50" s="255" t="s">
        <v>242</v>
      </c>
      <c r="H50" s="255" t="s">
        <v>293</v>
      </c>
      <c r="I50" s="256" t="s">
        <v>29</v>
      </c>
      <c r="J50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RA-ToSIA03:RF-HeatSink-H06A:TUp-Mon</v>
      </c>
      <c r="K50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0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0" s="258" t="s">
        <v>180</v>
      </c>
      <c r="N50" s="259"/>
      <c r="O50" s="258"/>
      <c r="P50" s="260">
        <v>0.1</v>
      </c>
      <c r="Q50" s="260" t="s">
        <v>181</v>
      </c>
      <c r="R50" s="258"/>
      <c r="S50" s="260"/>
      <c r="T50" s="260"/>
      <c r="U50" s="260"/>
      <c r="V50" s="260"/>
      <c r="W50" s="261" t="s">
        <v>314</v>
      </c>
      <c r="X50" s="261" t="s">
        <v>183</v>
      </c>
      <c r="Y50" s="261" t="s">
        <v>33</v>
      </c>
      <c r="Z50" s="261"/>
      <c r="AA50" s="261"/>
      <c r="AB50" s="262" t="str">
        <f>IF(ToSIA03_CLP[[#This Row],[RS Logic]]&lt;&gt;"",ToSIA03_CLP[[#This Row],[RS Logic]],"")</f>
        <v>Memorias[0].30</v>
      </c>
    </row>
    <row r="51" spans="1:28" s="252" customFormat="1">
      <c r="A51" s="267">
        <v>50</v>
      </c>
      <c r="B51" s="265" t="s">
        <v>315</v>
      </c>
      <c r="C51" s="255" t="s">
        <v>175</v>
      </c>
      <c r="D51" s="255" t="s">
        <v>176</v>
      </c>
      <c r="E51" s="255" t="s">
        <v>177</v>
      </c>
      <c r="F51" s="255" t="s">
        <v>203</v>
      </c>
      <c r="G51" s="255" t="s">
        <v>245</v>
      </c>
      <c r="H51" s="255" t="s">
        <v>293</v>
      </c>
      <c r="I51" s="256" t="s">
        <v>29</v>
      </c>
      <c r="J51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RA-ToSIA03:RF-HeatSink-H06B:TUp-Mon</v>
      </c>
      <c r="K51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1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1" s="258" t="s">
        <v>180</v>
      </c>
      <c r="N51" s="259"/>
      <c r="O51" s="258"/>
      <c r="P51" s="260">
        <v>0.1</v>
      </c>
      <c r="Q51" s="260" t="s">
        <v>181</v>
      </c>
      <c r="R51" s="258"/>
      <c r="S51" s="260"/>
      <c r="T51" s="260"/>
      <c r="U51" s="260"/>
      <c r="V51" s="260"/>
      <c r="W51" s="261" t="s">
        <v>316</v>
      </c>
      <c r="X51" s="261" t="s">
        <v>183</v>
      </c>
      <c r="Y51" s="261" t="s">
        <v>33</v>
      </c>
      <c r="Z51" s="261"/>
      <c r="AA51" s="261"/>
      <c r="AB51" s="262" t="str">
        <f>IF(ToSIA03_CLP[[#This Row],[RS Logic]]&lt;&gt;"",ToSIA03_CLP[[#This Row],[RS Logic]],"")</f>
        <v>Memorias[0].31</v>
      </c>
    </row>
    <row r="52" spans="1:28" s="252" customFormat="1">
      <c r="A52" s="267">
        <v>51</v>
      </c>
      <c r="B52" s="265" t="s">
        <v>317</v>
      </c>
      <c r="C52" s="255" t="s">
        <v>175</v>
      </c>
      <c r="D52" s="255" t="s">
        <v>176</v>
      </c>
      <c r="E52" s="255" t="s">
        <v>177</v>
      </c>
      <c r="F52" s="255" t="s">
        <v>203</v>
      </c>
      <c r="G52" s="255" t="s">
        <v>248</v>
      </c>
      <c r="H52" s="255" t="s">
        <v>293</v>
      </c>
      <c r="I52" s="256" t="s">
        <v>29</v>
      </c>
      <c r="J52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RA-ToSIA03:RF-HeatSink-H07A:TUp-Mon</v>
      </c>
      <c r="K52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2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2" s="258" t="s">
        <v>180</v>
      </c>
      <c r="N52" s="259"/>
      <c r="O52" s="258"/>
      <c r="P52" s="260">
        <v>0.1</v>
      </c>
      <c r="Q52" s="260" t="s">
        <v>181</v>
      </c>
      <c r="R52" s="258"/>
      <c r="S52" s="260"/>
      <c r="T52" s="260"/>
      <c r="U52" s="260"/>
      <c r="V52" s="260"/>
      <c r="W52" s="261" t="s">
        <v>318</v>
      </c>
      <c r="X52" s="261" t="s">
        <v>183</v>
      </c>
      <c r="Y52" s="261" t="s">
        <v>33</v>
      </c>
      <c r="Z52" s="261"/>
      <c r="AA52" s="261"/>
      <c r="AB52" s="262" t="str">
        <f>IF(ToSIA03_CLP[[#This Row],[RS Logic]]&lt;&gt;"",ToSIA03_CLP[[#This Row],[RS Logic]],"")</f>
        <v>Memorias[1].0</v>
      </c>
    </row>
    <row r="53" spans="1:28" s="252" customFormat="1">
      <c r="A53" s="267">
        <v>52</v>
      </c>
      <c r="B53" s="265" t="s">
        <v>319</v>
      </c>
      <c r="C53" s="255" t="s">
        <v>175</v>
      </c>
      <c r="D53" s="255" t="s">
        <v>176</v>
      </c>
      <c r="E53" s="255" t="s">
        <v>177</v>
      </c>
      <c r="F53" s="255" t="s">
        <v>203</v>
      </c>
      <c r="G53" s="255" t="s">
        <v>251</v>
      </c>
      <c r="H53" s="255" t="s">
        <v>293</v>
      </c>
      <c r="I53" s="256" t="s">
        <v>29</v>
      </c>
      <c r="J53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RA-ToSIA03:RF-HeatSink-H07B:TUp-Mon</v>
      </c>
      <c r="K53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3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3" s="258" t="s">
        <v>180</v>
      </c>
      <c r="N53" s="259"/>
      <c r="O53" s="258"/>
      <c r="P53" s="260">
        <v>0.1</v>
      </c>
      <c r="Q53" s="260" t="s">
        <v>181</v>
      </c>
      <c r="R53" s="258"/>
      <c r="S53" s="260"/>
      <c r="T53" s="260"/>
      <c r="U53" s="260"/>
      <c r="V53" s="260"/>
      <c r="W53" s="261" t="s">
        <v>320</v>
      </c>
      <c r="X53" s="261" t="s">
        <v>183</v>
      </c>
      <c r="Y53" s="261" t="s">
        <v>33</v>
      </c>
      <c r="Z53" s="261"/>
      <c r="AA53" s="261"/>
      <c r="AB53" s="262" t="str">
        <f>IF(ToSIA03_CLP[[#This Row],[RS Logic]]&lt;&gt;"",ToSIA03_CLP[[#This Row],[RS Logic]],"")</f>
        <v>Memorias[1].1</v>
      </c>
    </row>
    <row r="54" spans="1:28" s="252" customFormat="1">
      <c r="A54" s="267">
        <v>53</v>
      </c>
      <c r="B54" s="265" t="s">
        <v>321</v>
      </c>
      <c r="C54" s="255" t="s">
        <v>175</v>
      </c>
      <c r="D54" s="255" t="s">
        <v>176</v>
      </c>
      <c r="E54" s="255" t="s">
        <v>177</v>
      </c>
      <c r="F54" s="255" t="s">
        <v>203</v>
      </c>
      <c r="G54" s="255" t="s">
        <v>254</v>
      </c>
      <c r="H54" s="255" t="s">
        <v>293</v>
      </c>
      <c r="I54" s="256" t="s">
        <v>29</v>
      </c>
      <c r="J54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RA-ToSIA03:RF-HeatSink-H08A:TUp-Mon</v>
      </c>
      <c r="K5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4" s="258" t="s">
        <v>180</v>
      </c>
      <c r="N54" s="259"/>
      <c r="O54" s="258"/>
      <c r="P54" s="260">
        <v>0.1</v>
      </c>
      <c r="Q54" s="260" t="s">
        <v>181</v>
      </c>
      <c r="R54" s="258"/>
      <c r="S54" s="260"/>
      <c r="T54" s="260"/>
      <c r="U54" s="260"/>
      <c r="V54" s="260"/>
      <c r="W54" s="261" t="s">
        <v>322</v>
      </c>
      <c r="X54" s="261" t="s">
        <v>183</v>
      </c>
      <c r="Y54" s="261" t="s">
        <v>33</v>
      </c>
      <c r="Z54" s="261"/>
      <c r="AA54" s="261"/>
      <c r="AB54" s="262" t="str">
        <f>IF(ToSIA03_CLP[[#This Row],[RS Logic]]&lt;&gt;"",ToSIA03_CLP[[#This Row],[RS Logic]],"")</f>
        <v>Memorias[1].2</v>
      </c>
    </row>
    <row r="55" spans="1:28" s="252" customFormat="1">
      <c r="A55" s="267">
        <v>54</v>
      </c>
      <c r="B55" s="265" t="s">
        <v>323</v>
      </c>
      <c r="C55" s="255" t="s">
        <v>175</v>
      </c>
      <c r="D55" s="255" t="s">
        <v>176</v>
      </c>
      <c r="E55" s="255" t="s">
        <v>177</v>
      </c>
      <c r="F55" s="255" t="s">
        <v>203</v>
      </c>
      <c r="G55" s="255" t="s">
        <v>257</v>
      </c>
      <c r="H55" s="255" t="s">
        <v>293</v>
      </c>
      <c r="I55" s="256" t="s">
        <v>29</v>
      </c>
      <c r="J55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RA-ToSIA03:RF-HeatSink-H08B:TUp-Mon</v>
      </c>
      <c r="K5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5" s="258" t="s">
        <v>180</v>
      </c>
      <c r="N55" s="259"/>
      <c r="O55" s="258"/>
      <c r="P55" s="260">
        <v>0.1</v>
      </c>
      <c r="Q55" s="260" t="s">
        <v>181</v>
      </c>
      <c r="R55" s="258"/>
      <c r="S55" s="260"/>
      <c r="T55" s="260"/>
      <c r="U55" s="260"/>
      <c r="V55" s="260"/>
      <c r="W55" s="261" t="s">
        <v>324</v>
      </c>
      <c r="X55" s="261" t="s">
        <v>183</v>
      </c>
      <c r="Y55" s="261" t="s">
        <v>33</v>
      </c>
      <c r="Z55" s="261"/>
      <c r="AA55" s="261"/>
      <c r="AB55" s="262" t="str">
        <f>IF(ToSIA03_CLP[[#This Row],[RS Logic]]&lt;&gt;"",ToSIA03_CLP[[#This Row],[RS Logic]],"")</f>
        <v>Memorias[1].3</v>
      </c>
    </row>
    <row r="56" spans="1:28" s="252" customFormat="1">
      <c r="A56" s="267">
        <v>55</v>
      </c>
      <c r="B56" s="265" t="s">
        <v>325</v>
      </c>
      <c r="C56" s="255" t="s">
        <v>175</v>
      </c>
      <c r="D56" s="255" t="s">
        <v>176</v>
      </c>
      <c r="E56" s="255" t="s">
        <v>177</v>
      </c>
      <c r="F56" s="255" t="s">
        <v>203</v>
      </c>
      <c r="G56" s="255" t="s">
        <v>204</v>
      </c>
      <c r="H56" s="255" t="s">
        <v>326</v>
      </c>
      <c r="I56" s="256" t="s">
        <v>29</v>
      </c>
      <c r="J56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RA-ToSIA03:RF-HeatSink-H01A:Tms-Mon</v>
      </c>
      <c r="K5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6" s="258" t="s">
        <v>180</v>
      </c>
      <c r="N56" s="259"/>
      <c r="O56" s="258"/>
      <c r="P56" s="260">
        <v>0.1</v>
      </c>
      <c r="Q56" s="260" t="s">
        <v>181</v>
      </c>
      <c r="R56" s="258"/>
      <c r="S56" s="260"/>
      <c r="T56" s="260"/>
      <c r="U56" s="260"/>
      <c r="V56" s="260"/>
      <c r="W56" s="261" t="s">
        <v>327</v>
      </c>
      <c r="X56" s="261" t="s">
        <v>183</v>
      </c>
      <c r="Y56" s="261" t="s">
        <v>33</v>
      </c>
      <c r="Z56" s="261"/>
      <c r="AA56" s="261"/>
      <c r="AB56" s="262" t="str">
        <f>IF(ToSIA03_CLP[[#This Row],[RS Logic]]&lt;&gt;"",ToSIA03_CLP[[#This Row],[RS Logic]],"")</f>
        <v>Memorias[0].4</v>
      </c>
    </row>
    <row r="57" spans="1:28" s="252" customFormat="1">
      <c r="A57" s="267">
        <v>56</v>
      </c>
      <c r="B57" s="265" t="s">
        <v>328</v>
      </c>
      <c r="C57" s="255" t="s">
        <v>175</v>
      </c>
      <c r="D57" s="255" t="s">
        <v>176</v>
      </c>
      <c r="E57" s="255" t="s">
        <v>177</v>
      </c>
      <c r="F57" s="255" t="s">
        <v>203</v>
      </c>
      <c r="G57" s="255" t="s">
        <v>215</v>
      </c>
      <c r="H57" s="255" t="s">
        <v>326</v>
      </c>
      <c r="I57" s="256" t="s">
        <v>29</v>
      </c>
      <c r="J57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RA-ToSIA03:RF-HeatSink-H01B:Tms-Mon</v>
      </c>
      <c r="K5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7" s="258" t="s">
        <v>180</v>
      </c>
      <c r="N57" s="259"/>
      <c r="O57" s="258"/>
      <c r="P57" s="260">
        <v>0.1</v>
      </c>
      <c r="Q57" s="260" t="s">
        <v>181</v>
      </c>
      <c r="R57" s="258"/>
      <c r="S57" s="260"/>
      <c r="T57" s="260"/>
      <c r="U57" s="260"/>
      <c r="V57" s="260"/>
      <c r="W57" s="261" t="s">
        <v>329</v>
      </c>
      <c r="X57" s="261" t="s">
        <v>183</v>
      </c>
      <c r="Y57" s="261" t="s">
        <v>33</v>
      </c>
      <c r="Z57" s="261"/>
      <c r="AA57" s="261"/>
      <c r="AB57" s="262" t="str">
        <f>IF(ToSIA03_CLP[[#This Row],[RS Logic]]&lt;&gt;"",ToSIA03_CLP[[#This Row],[RS Logic]],"")</f>
        <v>Memorias[0].5</v>
      </c>
    </row>
    <row r="58" spans="1:28" s="252" customFormat="1">
      <c r="A58" s="267">
        <v>57</v>
      </c>
      <c r="B58" s="265" t="s">
        <v>330</v>
      </c>
      <c r="C58" s="255" t="s">
        <v>175</v>
      </c>
      <c r="D58" s="255" t="s">
        <v>176</v>
      </c>
      <c r="E58" s="255" t="s">
        <v>177</v>
      </c>
      <c r="F58" s="255" t="s">
        <v>203</v>
      </c>
      <c r="G58" s="255" t="s">
        <v>218</v>
      </c>
      <c r="H58" s="255" t="s">
        <v>326</v>
      </c>
      <c r="I58" s="256" t="s">
        <v>29</v>
      </c>
      <c r="J58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RA-ToSIA03:RF-HeatSink-H02A:Tms-Mon</v>
      </c>
      <c r="K58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8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8" s="258" t="s">
        <v>180</v>
      </c>
      <c r="N58" s="259"/>
      <c r="O58" s="258"/>
      <c r="P58" s="260">
        <v>0.1</v>
      </c>
      <c r="Q58" s="260" t="s">
        <v>181</v>
      </c>
      <c r="R58" s="258"/>
      <c r="S58" s="260"/>
      <c r="T58" s="260"/>
      <c r="U58" s="260"/>
      <c r="V58" s="260"/>
      <c r="W58" s="261" t="s">
        <v>331</v>
      </c>
      <c r="X58" s="261" t="s">
        <v>183</v>
      </c>
      <c r="Y58" s="261" t="s">
        <v>33</v>
      </c>
      <c r="Z58" s="261"/>
      <c r="AA58" s="261"/>
      <c r="AB58" s="262" t="str">
        <f>IF(ToSIA03_CLP[[#This Row],[RS Logic]]&lt;&gt;"",ToSIA03_CLP[[#This Row],[RS Logic]],"")</f>
        <v>Memorias[0].6</v>
      </c>
    </row>
    <row r="59" spans="1:28" s="252" customFormat="1">
      <c r="A59" s="267">
        <v>58</v>
      </c>
      <c r="B59" s="265" t="s">
        <v>332</v>
      </c>
      <c r="C59" s="255" t="s">
        <v>175</v>
      </c>
      <c r="D59" s="255" t="s">
        <v>176</v>
      </c>
      <c r="E59" s="255" t="s">
        <v>177</v>
      </c>
      <c r="F59" s="255" t="s">
        <v>203</v>
      </c>
      <c r="G59" s="255" t="s">
        <v>221</v>
      </c>
      <c r="H59" s="255" t="s">
        <v>326</v>
      </c>
      <c r="I59" s="256" t="s">
        <v>29</v>
      </c>
      <c r="J59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RA-ToSIA03:RF-HeatSink-H02B:Tms-Mon</v>
      </c>
      <c r="K5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9" s="258" t="s">
        <v>180</v>
      </c>
      <c r="N59" s="259"/>
      <c r="O59" s="258"/>
      <c r="P59" s="260">
        <v>0.1</v>
      </c>
      <c r="Q59" s="260" t="s">
        <v>181</v>
      </c>
      <c r="R59" s="258"/>
      <c r="S59" s="260"/>
      <c r="T59" s="260"/>
      <c r="U59" s="260"/>
      <c r="V59" s="260"/>
      <c r="W59" s="261" t="s">
        <v>333</v>
      </c>
      <c r="X59" s="261" t="s">
        <v>183</v>
      </c>
      <c r="Y59" s="261" t="s">
        <v>33</v>
      </c>
      <c r="Z59" s="261"/>
      <c r="AA59" s="261"/>
      <c r="AB59" s="262" t="str">
        <f>IF(ToSIA03_CLP[[#This Row],[RS Logic]]&lt;&gt;"",ToSIA03_CLP[[#This Row],[RS Logic]],"")</f>
        <v>Memorias[0].7</v>
      </c>
    </row>
    <row r="60" spans="1:28" s="252" customFormat="1">
      <c r="A60" s="267">
        <v>59</v>
      </c>
      <c r="B60" s="265" t="s">
        <v>334</v>
      </c>
      <c r="C60" s="255" t="s">
        <v>175</v>
      </c>
      <c r="D60" s="255" t="s">
        <v>176</v>
      </c>
      <c r="E60" s="255" t="s">
        <v>177</v>
      </c>
      <c r="F60" s="255" t="s">
        <v>203</v>
      </c>
      <c r="G60" s="255" t="s">
        <v>224</v>
      </c>
      <c r="H60" s="255" t="s">
        <v>326</v>
      </c>
      <c r="I60" s="256" t="s">
        <v>29</v>
      </c>
      <c r="J60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RA-ToSIA03:RF-HeatSink-H03A:Tms-Mon</v>
      </c>
      <c r="K60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0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0" s="258" t="s">
        <v>180</v>
      </c>
      <c r="N60" s="259"/>
      <c r="O60" s="258"/>
      <c r="P60" s="260">
        <v>0.1</v>
      </c>
      <c r="Q60" s="260" t="s">
        <v>181</v>
      </c>
      <c r="R60" s="258"/>
      <c r="S60" s="260"/>
      <c r="T60" s="260"/>
      <c r="U60" s="260"/>
      <c r="V60" s="260"/>
      <c r="W60" s="261" t="s">
        <v>335</v>
      </c>
      <c r="X60" s="261" t="s">
        <v>183</v>
      </c>
      <c r="Y60" s="261" t="s">
        <v>33</v>
      </c>
      <c r="Z60" s="261"/>
      <c r="AA60" s="261"/>
      <c r="AB60" s="262" t="str">
        <f>IF(ToSIA03_CLP[[#This Row],[RS Logic]]&lt;&gt;"",ToSIA03_CLP[[#This Row],[RS Logic]],"")</f>
        <v>Memorias[0].8</v>
      </c>
    </row>
    <row r="61" spans="1:28" s="252" customFormat="1">
      <c r="A61" s="267">
        <v>60</v>
      </c>
      <c r="B61" s="265" t="s">
        <v>336</v>
      </c>
      <c r="C61" s="255" t="s">
        <v>175</v>
      </c>
      <c r="D61" s="255" t="s">
        <v>176</v>
      </c>
      <c r="E61" s="255" t="s">
        <v>177</v>
      </c>
      <c r="F61" s="255" t="s">
        <v>203</v>
      </c>
      <c r="G61" s="255" t="s">
        <v>227</v>
      </c>
      <c r="H61" s="255" t="s">
        <v>326</v>
      </c>
      <c r="I61" s="256" t="s">
        <v>29</v>
      </c>
      <c r="J61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RA-ToSIA03:RF-HeatSink-H03B:Tms-Mon</v>
      </c>
      <c r="K61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1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1" s="258" t="s">
        <v>180</v>
      </c>
      <c r="N61" s="259"/>
      <c r="O61" s="258"/>
      <c r="P61" s="260">
        <v>0.1</v>
      </c>
      <c r="Q61" s="260" t="s">
        <v>181</v>
      </c>
      <c r="R61" s="258"/>
      <c r="S61" s="260"/>
      <c r="T61" s="260"/>
      <c r="U61" s="260"/>
      <c r="V61" s="260"/>
      <c r="W61" s="261" t="s">
        <v>337</v>
      </c>
      <c r="X61" s="261" t="s">
        <v>183</v>
      </c>
      <c r="Y61" s="261" t="s">
        <v>33</v>
      </c>
      <c r="Z61" s="261"/>
      <c r="AA61" s="261"/>
      <c r="AB61" s="262" t="str">
        <f>IF(ToSIA03_CLP[[#This Row],[RS Logic]]&lt;&gt;"",ToSIA03_CLP[[#This Row],[RS Logic]],"")</f>
        <v>Memorias[0].9</v>
      </c>
    </row>
    <row r="62" spans="1:28" s="252" customFormat="1">
      <c r="A62" s="267">
        <v>61</v>
      </c>
      <c r="B62" s="265" t="s">
        <v>338</v>
      </c>
      <c r="C62" s="255" t="s">
        <v>175</v>
      </c>
      <c r="D62" s="255" t="s">
        <v>176</v>
      </c>
      <c r="E62" s="255" t="s">
        <v>177</v>
      </c>
      <c r="F62" s="255" t="s">
        <v>203</v>
      </c>
      <c r="G62" s="255" t="s">
        <v>230</v>
      </c>
      <c r="H62" s="255" t="s">
        <v>326</v>
      </c>
      <c r="I62" s="256" t="s">
        <v>29</v>
      </c>
      <c r="J62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RA-ToSIA03:RF-HeatSink-H04A:Tms-Mon</v>
      </c>
      <c r="K62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2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2" s="258" t="s">
        <v>180</v>
      </c>
      <c r="N62" s="259"/>
      <c r="O62" s="258"/>
      <c r="P62" s="260">
        <v>0.1</v>
      </c>
      <c r="Q62" s="260" t="s">
        <v>181</v>
      </c>
      <c r="R62" s="258"/>
      <c r="S62" s="260"/>
      <c r="T62" s="260"/>
      <c r="U62" s="260"/>
      <c r="V62" s="260"/>
      <c r="W62" s="261" t="s">
        <v>339</v>
      </c>
      <c r="X62" s="261" t="s">
        <v>183</v>
      </c>
      <c r="Y62" s="261" t="s">
        <v>33</v>
      </c>
      <c r="Z62" s="261"/>
      <c r="AA62" s="261"/>
      <c r="AB62" s="262" t="str">
        <f>IF(ToSIA03_CLP[[#This Row],[RS Logic]]&lt;&gt;"",ToSIA03_CLP[[#This Row],[RS Logic]],"")</f>
        <v>Memorias[0].10</v>
      </c>
    </row>
    <row r="63" spans="1:28" s="252" customFormat="1">
      <c r="A63" s="267">
        <v>62</v>
      </c>
      <c r="B63" s="265" t="s">
        <v>340</v>
      </c>
      <c r="C63" s="255" t="s">
        <v>175</v>
      </c>
      <c r="D63" s="255" t="s">
        <v>176</v>
      </c>
      <c r="E63" s="255" t="s">
        <v>177</v>
      </c>
      <c r="F63" s="255" t="s">
        <v>203</v>
      </c>
      <c r="G63" s="255" t="s">
        <v>233</v>
      </c>
      <c r="H63" s="255" t="s">
        <v>326</v>
      </c>
      <c r="I63" s="256" t="s">
        <v>29</v>
      </c>
      <c r="J63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RA-ToSIA03:RF-HeatSink-H04B:Tms-Mon</v>
      </c>
      <c r="K63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3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3" s="258" t="s">
        <v>180</v>
      </c>
      <c r="N63" s="259"/>
      <c r="O63" s="258"/>
      <c r="P63" s="260">
        <v>0.1</v>
      </c>
      <c r="Q63" s="260" t="s">
        <v>181</v>
      </c>
      <c r="R63" s="258"/>
      <c r="S63" s="260"/>
      <c r="T63" s="260"/>
      <c r="U63" s="260"/>
      <c r="V63" s="260"/>
      <c r="W63" s="261" t="s">
        <v>341</v>
      </c>
      <c r="X63" s="261" t="s">
        <v>183</v>
      </c>
      <c r="Y63" s="261" t="s">
        <v>33</v>
      </c>
      <c r="Z63" s="261"/>
      <c r="AA63" s="261"/>
      <c r="AB63" s="262" t="str">
        <f>IF(ToSIA03_CLP[[#This Row],[RS Logic]]&lt;&gt;"",ToSIA03_CLP[[#This Row],[RS Logic]],"")</f>
        <v>Memorias[0].11</v>
      </c>
    </row>
    <row r="64" spans="1:28" s="252" customFormat="1">
      <c r="A64" s="267">
        <v>63</v>
      </c>
      <c r="B64" s="265" t="s">
        <v>342</v>
      </c>
      <c r="C64" s="255" t="s">
        <v>175</v>
      </c>
      <c r="D64" s="255" t="s">
        <v>176</v>
      </c>
      <c r="E64" s="255" t="s">
        <v>177</v>
      </c>
      <c r="F64" s="255" t="s">
        <v>203</v>
      </c>
      <c r="G64" s="255" t="s">
        <v>236</v>
      </c>
      <c r="H64" s="255" t="s">
        <v>326</v>
      </c>
      <c r="I64" s="256" t="s">
        <v>29</v>
      </c>
      <c r="J64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RA-ToSIA03:RF-HeatSink-H05A:Tms-Mon</v>
      </c>
      <c r="K6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4" s="258" t="s">
        <v>180</v>
      </c>
      <c r="N64" s="259"/>
      <c r="O64" s="258"/>
      <c r="P64" s="260">
        <v>0.1</v>
      </c>
      <c r="Q64" s="260" t="s">
        <v>181</v>
      </c>
      <c r="R64" s="258"/>
      <c r="S64" s="260"/>
      <c r="T64" s="260"/>
      <c r="U64" s="260"/>
      <c r="V64" s="260"/>
      <c r="W64" s="261" t="s">
        <v>343</v>
      </c>
      <c r="X64" s="261" t="s">
        <v>183</v>
      </c>
      <c r="Y64" s="261" t="s">
        <v>33</v>
      </c>
      <c r="Z64" s="261"/>
      <c r="AA64" s="261"/>
      <c r="AB64" s="262" t="str">
        <f>IF(ToSIA03_CLP[[#This Row],[RS Logic]]&lt;&gt;"",ToSIA03_CLP[[#This Row],[RS Logic]],"")</f>
        <v>Memorias[0].12</v>
      </c>
    </row>
    <row r="65" spans="1:28" s="252" customFormat="1">
      <c r="A65" s="267">
        <v>64</v>
      </c>
      <c r="B65" s="265" t="s">
        <v>344</v>
      </c>
      <c r="C65" s="255" t="s">
        <v>175</v>
      </c>
      <c r="D65" s="255" t="s">
        <v>176</v>
      </c>
      <c r="E65" s="255" t="s">
        <v>177</v>
      </c>
      <c r="F65" s="255" t="s">
        <v>203</v>
      </c>
      <c r="G65" s="255" t="s">
        <v>239</v>
      </c>
      <c r="H65" s="255" t="s">
        <v>326</v>
      </c>
      <c r="I65" s="256" t="s">
        <v>29</v>
      </c>
      <c r="J65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RA-ToSIA03:RF-HeatSink-H05B:Tms-Mon</v>
      </c>
      <c r="K6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5" s="258" t="s">
        <v>180</v>
      </c>
      <c r="N65" s="259"/>
      <c r="O65" s="258"/>
      <c r="P65" s="260">
        <v>0.1</v>
      </c>
      <c r="Q65" s="260" t="s">
        <v>181</v>
      </c>
      <c r="R65" s="258"/>
      <c r="S65" s="260"/>
      <c r="T65" s="260"/>
      <c r="U65" s="260"/>
      <c r="V65" s="260"/>
      <c r="W65" s="261" t="s">
        <v>345</v>
      </c>
      <c r="X65" s="261" t="s">
        <v>183</v>
      </c>
      <c r="Y65" s="261" t="s">
        <v>33</v>
      </c>
      <c r="Z65" s="261"/>
      <c r="AA65" s="261"/>
      <c r="AB65" s="262" t="str">
        <f>IF(ToSIA03_CLP[[#This Row],[RS Logic]]&lt;&gt;"",ToSIA03_CLP[[#This Row],[RS Logic]],"")</f>
        <v>Memorias[0].13</v>
      </c>
    </row>
    <row r="66" spans="1:28" s="252" customFormat="1">
      <c r="A66" s="267">
        <v>65</v>
      </c>
      <c r="B66" s="265" t="s">
        <v>346</v>
      </c>
      <c r="C66" s="255" t="s">
        <v>175</v>
      </c>
      <c r="D66" s="255" t="s">
        <v>176</v>
      </c>
      <c r="E66" s="255" t="s">
        <v>177</v>
      </c>
      <c r="F66" s="255" t="s">
        <v>203</v>
      </c>
      <c r="G66" s="255" t="s">
        <v>242</v>
      </c>
      <c r="H66" s="255" t="s">
        <v>326</v>
      </c>
      <c r="I66" s="256" t="s">
        <v>29</v>
      </c>
      <c r="J66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RA-ToSIA03:RF-HeatSink-H06A:Tms-Mon</v>
      </c>
      <c r="K6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6" s="258" t="s">
        <v>180</v>
      </c>
      <c r="N66" s="259"/>
      <c r="O66" s="258"/>
      <c r="P66" s="260">
        <v>0.1</v>
      </c>
      <c r="Q66" s="260" t="s">
        <v>181</v>
      </c>
      <c r="R66" s="258"/>
      <c r="S66" s="260"/>
      <c r="T66" s="260"/>
      <c r="U66" s="260"/>
      <c r="V66" s="260"/>
      <c r="W66" s="261" t="s">
        <v>347</v>
      </c>
      <c r="X66" s="261" t="s">
        <v>183</v>
      </c>
      <c r="Y66" s="261" t="s">
        <v>33</v>
      </c>
      <c r="Z66" s="261"/>
      <c r="AA66" s="261"/>
      <c r="AB66" s="262" t="str">
        <f>IF(ToSIA03_CLP[[#This Row],[RS Logic]]&lt;&gt;"",ToSIA03_CLP[[#This Row],[RS Logic]],"")</f>
        <v>Memorias[0].14</v>
      </c>
    </row>
    <row r="67" spans="1:28" s="252" customFormat="1">
      <c r="A67" s="267">
        <v>66</v>
      </c>
      <c r="B67" s="265" t="s">
        <v>348</v>
      </c>
      <c r="C67" s="255" t="s">
        <v>175</v>
      </c>
      <c r="D67" s="255" t="s">
        <v>176</v>
      </c>
      <c r="E67" s="255" t="s">
        <v>177</v>
      </c>
      <c r="F67" s="255" t="s">
        <v>203</v>
      </c>
      <c r="G67" s="255" t="s">
        <v>245</v>
      </c>
      <c r="H67" s="255" t="s">
        <v>326</v>
      </c>
      <c r="I67" s="256" t="s">
        <v>29</v>
      </c>
      <c r="J67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RA-ToSIA03:RF-HeatSink-H06B:Tms-Mon</v>
      </c>
      <c r="K6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7" s="258" t="s">
        <v>180</v>
      </c>
      <c r="N67" s="259"/>
      <c r="O67" s="258"/>
      <c r="P67" s="260">
        <v>0.1</v>
      </c>
      <c r="Q67" s="260" t="s">
        <v>181</v>
      </c>
      <c r="R67" s="258"/>
      <c r="S67" s="260"/>
      <c r="T67" s="260"/>
      <c r="U67" s="260"/>
      <c r="V67" s="260"/>
      <c r="W67" s="261" t="s">
        <v>349</v>
      </c>
      <c r="X67" s="261" t="s">
        <v>183</v>
      </c>
      <c r="Y67" s="261" t="s">
        <v>33</v>
      </c>
      <c r="Z67" s="261"/>
      <c r="AA67" s="261"/>
      <c r="AB67" s="262" t="str">
        <f>IF(ToSIA03_CLP[[#This Row],[RS Logic]]&lt;&gt;"",ToSIA03_CLP[[#This Row],[RS Logic]],"")</f>
        <v>Memorias[0].15</v>
      </c>
    </row>
    <row r="68" spans="1:28" s="252" customFormat="1">
      <c r="A68" s="267">
        <v>67</v>
      </c>
      <c r="B68" s="265" t="s">
        <v>350</v>
      </c>
      <c r="C68" s="255" t="s">
        <v>175</v>
      </c>
      <c r="D68" s="255" t="s">
        <v>176</v>
      </c>
      <c r="E68" s="255" t="s">
        <v>177</v>
      </c>
      <c r="F68" s="255" t="s">
        <v>203</v>
      </c>
      <c r="G68" s="255" t="s">
        <v>248</v>
      </c>
      <c r="H68" s="255" t="s">
        <v>326</v>
      </c>
      <c r="I68" s="256" t="s">
        <v>29</v>
      </c>
      <c r="J68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RA-ToSIA03:RF-HeatSink-H07A:Tms-Mon</v>
      </c>
      <c r="K68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8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8" s="258" t="s">
        <v>180</v>
      </c>
      <c r="N68" s="259"/>
      <c r="O68" s="258"/>
      <c r="P68" s="260">
        <v>0.1</v>
      </c>
      <c r="Q68" s="260" t="s">
        <v>181</v>
      </c>
      <c r="R68" s="258"/>
      <c r="S68" s="260"/>
      <c r="T68" s="260"/>
      <c r="U68" s="260"/>
      <c r="V68" s="260"/>
      <c r="W68" s="261" t="s">
        <v>351</v>
      </c>
      <c r="X68" s="261" t="s">
        <v>183</v>
      </c>
      <c r="Y68" s="261" t="s">
        <v>33</v>
      </c>
      <c r="Z68" s="261"/>
      <c r="AA68" s="261"/>
      <c r="AB68" s="262" t="str">
        <f>IF(ToSIA03_CLP[[#This Row],[RS Logic]]&lt;&gt;"",ToSIA03_CLP[[#This Row],[RS Logic]],"")</f>
        <v>Memorias[0].16</v>
      </c>
    </row>
    <row r="69" spans="1:28" s="252" customFormat="1">
      <c r="A69" s="267">
        <v>68</v>
      </c>
      <c r="B69" s="265" t="s">
        <v>352</v>
      </c>
      <c r="C69" s="255" t="s">
        <v>175</v>
      </c>
      <c r="D69" s="255" t="s">
        <v>176</v>
      </c>
      <c r="E69" s="255" t="s">
        <v>177</v>
      </c>
      <c r="F69" s="255" t="s">
        <v>203</v>
      </c>
      <c r="G69" s="255" t="s">
        <v>251</v>
      </c>
      <c r="H69" s="255" t="s">
        <v>326</v>
      </c>
      <c r="I69" s="256" t="s">
        <v>29</v>
      </c>
      <c r="J69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RA-ToSIA03:RF-HeatSink-H07B:Tms-Mon</v>
      </c>
      <c r="K6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9" s="258" t="s">
        <v>180</v>
      </c>
      <c r="N69" s="259"/>
      <c r="O69" s="258"/>
      <c r="P69" s="260">
        <v>0.1</v>
      </c>
      <c r="Q69" s="260" t="s">
        <v>181</v>
      </c>
      <c r="R69" s="258"/>
      <c r="S69" s="260"/>
      <c r="T69" s="260"/>
      <c r="U69" s="260"/>
      <c r="V69" s="260"/>
      <c r="W69" s="261" t="s">
        <v>353</v>
      </c>
      <c r="X69" s="261" t="s">
        <v>183</v>
      </c>
      <c r="Y69" s="261" t="s">
        <v>33</v>
      </c>
      <c r="Z69" s="261"/>
      <c r="AA69" s="261"/>
      <c r="AB69" s="262" t="str">
        <f>IF(ToSIA03_CLP[[#This Row],[RS Logic]]&lt;&gt;"",ToSIA03_CLP[[#This Row],[RS Logic]],"")</f>
        <v>Memorias[0].17</v>
      </c>
    </row>
    <row r="70" spans="1:28" s="252" customFormat="1">
      <c r="A70" s="267">
        <v>69</v>
      </c>
      <c r="B70" s="265" t="s">
        <v>354</v>
      </c>
      <c r="C70" s="255" t="s">
        <v>175</v>
      </c>
      <c r="D70" s="255" t="s">
        <v>176</v>
      </c>
      <c r="E70" s="255" t="s">
        <v>177</v>
      </c>
      <c r="F70" s="255" t="s">
        <v>203</v>
      </c>
      <c r="G70" s="255" t="s">
        <v>254</v>
      </c>
      <c r="H70" s="255" t="s">
        <v>326</v>
      </c>
      <c r="I70" s="256" t="s">
        <v>29</v>
      </c>
      <c r="J70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RA-ToSIA03:RF-HeatSink-H08A:Tms-Mon</v>
      </c>
      <c r="K70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0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0" s="258" t="s">
        <v>180</v>
      </c>
      <c r="N70" s="259"/>
      <c r="O70" s="258"/>
      <c r="P70" s="260">
        <v>0.1</v>
      </c>
      <c r="Q70" s="260" t="s">
        <v>181</v>
      </c>
      <c r="R70" s="258"/>
      <c r="S70" s="260"/>
      <c r="T70" s="260"/>
      <c r="U70" s="260"/>
      <c r="V70" s="260"/>
      <c r="W70" s="261" t="s">
        <v>355</v>
      </c>
      <c r="X70" s="261" t="s">
        <v>183</v>
      </c>
      <c r="Y70" s="261" t="s">
        <v>33</v>
      </c>
      <c r="Z70" s="261"/>
      <c r="AA70" s="261"/>
      <c r="AB70" s="262" t="str">
        <f>IF(ToSIA03_CLP[[#This Row],[RS Logic]]&lt;&gt;"",ToSIA03_CLP[[#This Row],[RS Logic]],"")</f>
        <v>Memorias[0].18</v>
      </c>
    </row>
    <row r="71" spans="1:28" s="252" customFormat="1">
      <c r="A71" s="267">
        <v>70</v>
      </c>
      <c r="B71" s="265" t="s">
        <v>356</v>
      </c>
      <c r="C71" s="255" t="s">
        <v>175</v>
      </c>
      <c r="D71" s="255" t="s">
        <v>176</v>
      </c>
      <c r="E71" s="255" t="s">
        <v>177</v>
      </c>
      <c r="F71" s="255" t="s">
        <v>203</v>
      </c>
      <c r="G71" s="255" t="s">
        <v>257</v>
      </c>
      <c r="H71" s="255" t="s">
        <v>326</v>
      </c>
      <c r="I71" s="256" t="s">
        <v>29</v>
      </c>
      <c r="J71" s="257" t="str">
        <f>_xlfn.TEXTJOIN(":",TRUE,_xlfn.TEXTJOIN("-",TRUE,ToSIA03_CLP[[#This Row],[SEC]:[SUB]]),_xlfn.TEXTJOIN("-",TRUE,ToSIA03_CLP[[#This Row],[DIS]:[IDX]]),_xlfn.TEXTJOIN("-",TRUE,ToSIA03_CLP[[#This Row],[PROP]:[TYPE]]))</f>
        <v>RA-ToSIA03:RF-HeatSink-H08B:Tms-Mon</v>
      </c>
      <c r="K71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1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1" s="258" t="s">
        <v>180</v>
      </c>
      <c r="N71" s="259"/>
      <c r="O71" s="258"/>
      <c r="P71" s="260">
        <v>0.1</v>
      </c>
      <c r="Q71" s="260" t="s">
        <v>181</v>
      </c>
      <c r="R71" s="258"/>
      <c r="S71" s="260"/>
      <c r="T71" s="260"/>
      <c r="U71" s="260"/>
      <c r="V71" s="260"/>
      <c r="W71" s="261" t="s">
        <v>357</v>
      </c>
      <c r="X71" s="261" t="s">
        <v>183</v>
      </c>
      <c r="Y71" s="261" t="s">
        <v>33</v>
      </c>
      <c r="Z71" s="261"/>
      <c r="AA71" s="261"/>
      <c r="AB71" s="262" t="str">
        <f>IF(ToSIA03_CLP[[#This Row],[RS Logic]]&lt;&gt;"",ToSIA03_CLP[[#This Row],[RS Logic]],"")</f>
        <v>Memorias[0].19</v>
      </c>
    </row>
    <row r="72" spans="1:28" s="252" customFormat="1">
      <c r="A72" s="267">
        <v>71</v>
      </c>
      <c r="B72" s="265" t="s">
        <v>358</v>
      </c>
      <c r="C72" s="255" t="s">
        <v>175</v>
      </c>
      <c r="D72" s="255" t="s">
        <v>176</v>
      </c>
      <c r="E72" s="255" t="s">
        <v>177</v>
      </c>
      <c r="F72" s="255" t="s">
        <v>359</v>
      </c>
      <c r="G72" s="255"/>
      <c r="H72" s="255" t="s">
        <v>360</v>
      </c>
      <c r="I72" s="256" t="s">
        <v>29</v>
      </c>
      <c r="J72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RA-ToSIA03:RF-SSAmpTower:Sts-Mon</v>
      </c>
      <c r="K72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2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2" s="258" t="s">
        <v>180</v>
      </c>
      <c r="N72" s="259"/>
      <c r="O72" s="258"/>
      <c r="P72" s="260">
        <v>0.1</v>
      </c>
      <c r="Q72" s="260" t="s">
        <v>181</v>
      </c>
      <c r="R72" s="258"/>
      <c r="S72" s="260"/>
      <c r="T72" s="260"/>
      <c r="U72" s="260"/>
      <c r="V72" s="260"/>
      <c r="W72" s="261" t="s">
        <v>361</v>
      </c>
      <c r="X72" s="261" t="s">
        <v>183</v>
      </c>
      <c r="Y72" s="261" t="s">
        <v>33</v>
      </c>
      <c r="Z72" s="261"/>
      <c r="AA72" s="261"/>
      <c r="AB72" s="262" t="str">
        <f>IF(ToSIA03_CLP[[#This Row],[RS Logic]]&lt;&gt;"",ToSIA03_CLP[[#This Row],[RS Logic]],"")</f>
        <v>Memorias[2].8</v>
      </c>
    </row>
    <row r="73" spans="1:28" s="252" customFormat="1">
      <c r="A73" s="267">
        <v>72</v>
      </c>
      <c r="B73" s="265" t="s">
        <v>362</v>
      </c>
      <c r="C73" s="255" t="s">
        <v>175</v>
      </c>
      <c r="D73" s="255" t="s">
        <v>176</v>
      </c>
      <c r="E73" s="255" t="s">
        <v>177</v>
      </c>
      <c r="F73" s="255" t="s">
        <v>359</v>
      </c>
      <c r="G73" s="255"/>
      <c r="H73" s="255" t="s">
        <v>363</v>
      </c>
      <c r="I73" s="256" t="s">
        <v>29</v>
      </c>
      <c r="J73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RA-ToSIA03:RF-SSAmpTower:HdFlwRt-Mon</v>
      </c>
      <c r="K73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3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3" s="258" t="s">
        <v>180</v>
      </c>
      <c r="N73" s="259"/>
      <c r="O73" s="258"/>
      <c r="P73" s="260">
        <v>0.1</v>
      </c>
      <c r="Q73" s="260" t="s">
        <v>181</v>
      </c>
      <c r="R73" s="258"/>
      <c r="S73" s="260"/>
      <c r="T73" s="260"/>
      <c r="U73" s="260"/>
      <c r="V73" s="260"/>
      <c r="W73" s="261" t="s">
        <v>364</v>
      </c>
      <c r="X73" s="261" t="s">
        <v>183</v>
      </c>
      <c r="Y73" s="261" t="s">
        <v>33</v>
      </c>
      <c r="Z73" s="261"/>
      <c r="AA73" s="261"/>
      <c r="AB73" s="262" t="str">
        <f>IF(ToSIA03_CLP[[#This Row],[RS Logic]]&lt;&gt;"",ToSIA03_CLP[[#This Row],[RS Logic]],"")</f>
        <v>Memorias[1].20</v>
      </c>
    </row>
    <row r="74" spans="1:28" s="252" customFormat="1">
      <c r="A74" s="267">
        <v>73</v>
      </c>
      <c r="B74" s="265" t="s">
        <v>365</v>
      </c>
      <c r="C74" s="255" t="s">
        <v>175</v>
      </c>
      <c r="D74" s="255" t="s">
        <v>176</v>
      </c>
      <c r="E74" s="255" t="s">
        <v>177</v>
      </c>
      <c r="F74" s="255" t="s">
        <v>366</v>
      </c>
      <c r="G74" s="255"/>
      <c r="H74" s="255" t="s">
        <v>367</v>
      </c>
      <c r="I74" s="256" t="s">
        <v>186</v>
      </c>
      <c r="J74" s="257" t="str">
        <f>_xlfn.TEXTJOIN(":",TRUE,_xlfn.TEXTJOIN("-",TRUE,ToSIA03_CLP[[#This Row],[SEC]:[SUB]]),_xlfn.TEXTJOIN("-",TRUE,ToSIA03_CLP[[#This Row],[DIS]:[IDX]]),_xlfn.TEXTJOIN("-",TRUE,ToSIA03_CLP[[#This Row],[PROP]:[TYPE]]))</f>
        <v>RA-ToSIA03:RF-TDKSource:PwrDCDsbl-Cmd</v>
      </c>
      <c r="K7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4" s="258" t="s">
        <v>180</v>
      </c>
      <c r="N74" s="259"/>
      <c r="O74" s="258"/>
      <c r="P74" s="260">
        <v>0.1</v>
      </c>
      <c r="Q74" s="260" t="s">
        <v>187</v>
      </c>
      <c r="R74" s="258">
        <v>0.5</v>
      </c>
      <c r="S74" s="260"/>
      <c r="T74" s="260"/>
      <c r="U74" s="260"/>
      <c r="V74" s="260"/>
      <c r="W74" s="261" t="s">
        <v>368</v>
      </c>
      <c r="X74" s="261" t="s">
        <v>183</v>
      </c>
      <c r="Y74" s="261" t="s">
        <v>189</v>
      </c>
      <c r="Z74" s="261"/>
      <c r="AA74" s="261"/>
      <c r="AB74" s="262" t="str">
        <f>IF(ToSIA03_CLP[[#This Row],[RS Logic]]&lt;&gt;"",ToSIA03_CLP[[#This Row],[RS Logic]],"")</f>
        <v>ToSIA_03_Pwr_DCDSBL</v>
      </c>
    </row>
    <row r="75" spans="1:28" s="252" customFormat="1">
      <c r="A75" s="267">
        <v>74</v>
      </c>
      <c r="B75" s="265" t="s">
        <v>369</v>
      </c>
      <c r="C75" s="255" t="s">
        <v>175</v>
      </c>
      <c r="D75" s="255" t="s">
        <v>176</v>
      </c>
      <c r="E75" s="255" t="s">
        <v>177</v>
      </c>
      <c r="F75" s="255" t="s">
        <v>366</v>
      </c>
      <c r="G75" s="255"/>
      <c r="H75" s="255" t="s">
        <v>370</v>
      </c>
      <c r="I75" s="256" t="s">
        <v>186</v>
      </c>
      <c r="J75" s="257" t="str">
        <f>_xlfn.TEXTJOIN(":",TRUE,_xlfn.TEXTJOIN("-",TRUE,ToSIA03_CLP[[#This Row],[SEC]:[SUB]]),_xlfn.TEXTJOIN("-",TRUE,ToSIA03_CLP[[#This Row],[DIS]:[IDX]]),_xlfn.TEXTJOIN("-",TRUE,ToSIA03_CLP[[#This Row],[PROP]:[TYPE]]))</f>
        <v>RA-ToSIA03:RF-TDKSource:PwrDCEnbl-Cmd</v>
      </c>
      <c r="K7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5" s="258" t="s">
        <v>180</v>
      </c>
      <c r="N75" s="259"/>
      <c r="O75" s="258"/>
      <c r="P75" s="260">
        <v>0.1</v>
      </c>
      <c r="Q75" s="260" t="s">
        <v>187</v>
      </c>
      <c r="R75" s="258">
        <v>0.5</v>
      </c>
      <c r="S75" s="260"/>
      <c r="T75" s="260"/>
      <c r="U75" s="260"/>
      <c r="V75" s="260"/>
      <c r="W75" s="261" t="s">
        <v>371</v>
      </c>
      <c r="X75" s="261" t="s">
        <v>183</v>
      </c>
      <c r="Y75" s="261" t="s">
        <v>189</v>
      </c>
      <c r="Z75" s="261"/>
      <c r="AA75" s="261"/>
      <c r="AB75" s="262" t="str">
        <f>IF(ToSIA03_CLP[[#This Row],[RS Logic]]&lt;&gt;"",ToSIA03_CLP[[#This Row],[RS Logic]],"")</f>
        <v>ToSIA_03_Pwr_DCENBL</v>
      </c>
    </row>
    <row r="76" spans="1:28" s="252" customFormat="1">
      <c r="A76" s="264">
        <v>75</v>
      </c>
      <c r="B76" s="268" t="s">
        <v>372</v>
      </c>
      <c r="C76" s="266" t="s">
        <v>175</v>
      </c>
      <c r="D76" s="266" t="s">
        <v>176</v>
      </c>
      <c r="E76" s="266" t="s">
        <v>177</v>
      </c>
      <c r="F76" s="266" t="s">
        <v>366</v>
      </c>
      <c r="G76" s="266"/>
      <c r="H76" s="266" t="s">
        <v>373</v>
      </c>
      <c r="I76" s="269" t="s">
        <v>29</v>
      </c>
      <c r="J76" s="257" t="str">
        <f>_xlfn.TEXTJOIN(":",TRUE,_xlfn.TEXTJOIN("-",TRUE,ToSIA03_CLP[[#This Row],[SEC]:[SUB]]),_xlfn.TEXTJOIN("-",TRUE,ToSIA03_CLP[[#This Row],[DIS]:[IDX]]),_xlfn.TEXTJOIN("-",TRUE,ToSIA03_CLP[[#This Row],[PROP]:[TYPE]]))</f>
        <v>RA-ToSIA03:RF-TDKSource:PwrDC-Mon</v>
      </c>
      <c r="K7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6" s="258" t="s">
        <v>180</v>
      </c>
      <c r="N76" s="259"/>
      <c r="O76" s="258"/>
      <c r="P76" s="260">
        <v>0.1</v>
      </c>
      <c r="Q76" s="260" t="s">
        <v>181</v>
      </c>
      <c r="R76" s="258"/>
      <c r="S76" s="260"/>
      <c r="T76" s="260"/>
      <c r="U76" s="260"/>
      <c r="V76" s="260"/>
      <c r="W76" s="261" t="s">
        <v>374</v>
      </c>
      <c r="X76" s="261" t="s">
        <v>183</v>
      </c>
      <c r="Y76" s="261" t="s">
        <v>33</v>
      </c>
      <c r="Z76" s="261"/>
      <c r="AA76" s="261"/>
      <c r="AB76" s="262" t="str">
        <f>IF(ToSIA03_CLP[[#This Row],[RS Logic]]&lt;&gt;"",ToSIA03_CLP[[#This Row],[RS Logic]],"")</f>
        <v>AES_03_Controll_Panel:8:O.Pt05.Data</v>
      </c>
    </row>
    <row r="77" spans="1:28" s="252" customFormat="1">
      <c r="A77" s="267">
        <v>76</v>
      </c>
      <c r="B77" s="265" t="s">
        <v>375</v>
      </c>
      <c r="C77" s="255" t="s">
        <v>175</v>
      </c>
      <c r="D77" s="255" t="s">
        <v>176</v>
      </c>
      <c r="E77" s="255" t="s">
        <v>177</v>
      </c>
      <c r="F77" s="255" t="s">
        <v>366</v>
      </c>
      <c r="G77" s="255" t="s">
        <v>376</v>
      </c>
      <c r="H77" s="255" t="s">
        <v>377</v>
      </c>
      <c r="I77" s="256" t="s">
        <v>29</v>
      </c>
      <c r="J77" s="257" t="str">
        <f>_xlfn.TEXTJOIN(":",TRUE,_xlfn.TEXTJOIN("-",TRUE,ToSIA03_CLP[[#This Row],[SEC]:[SUB]]),_xlfn.TEXTJOIN("-",TRUE,ToSIA03_CLP[[#This Row],[DIS]:[IDX]]),_xlfn.TEXTJOIN("-",TRUE,ToSIA03_CLP[[#This Row],[PROP]:[TYPE]]))</f>
        <v>RA-ToSIA03:RF-TDKSource-R1:StsAC-Mon</v>
      </c>
      <c r="K7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7" s="258" t="s">
        <v>180</v>
      </c>
      <c r="N77" s="259"/>
      <c r="O77" s="258"/>
      <c r="P77" s="260">
        <v>0.1</v>
      </c>
      <c r="Q77" s="260" t="s">
        <v>181</v>
      </c>
      <c r="R77" s="258"/>
      <c r="S77" s="260"/>
      <c r="T77" s="260"/>
      <c r="U77" s="260"/>
      <c r="V77" s="260"/>
      <c r="W77" s="261" t="s">
        <v>378</v>
      </c>
      <c r="X77" s="261" t="s">
        <v>183</v>
      </c>
      <c r="Y77" s="261" t="s">
        <v>33</v>
      </c>
      <c r="Z77" s="261"/>
      <c r="AA77" s="261"/>
      <c r="AB77" s="262" t="str">
        <f>IF(ToSIA03_CLP[[#This Row],[RS Logic]]&lt;&gt;"",ToSIA03_CLP[[#This Row],[RS Logic]],"")</f>
        <v>Memorias[2].18</v>
      </c>
    </row>
    <row r="78" spans="1:28" s="252" customFormat="1">
      <c r="A78" s="264">
        <v>77</v>
      </c>
      <c r="B78" s="265" t="s">
        <v>379</v>
      </c>
      <c r="C78" s="255" t="s">
        <v>175</v>
      </c>
      <c r="D78" s="255" t="s">
        <v>176</v>
      </c>
      <c r="E78" s="255" t="s">
        <v>177</v>
      </c>
      <c r="F78" s="255" t="s">
        <v>366</v>
      </c>
      <c r="G78" s="255" t="s">
        <v>380</v>
      </c>
      <c r="H78" s="255" t="s">
        <v>377</v>
      </c>
      <c r="I78" s="256" t="s">
        <v>29</v>
      </c>
      <c r="J78" s="257" t="str">
        <f>_xlfn.TEXTJOIN(":",TRUE,_xlfn.TEXTJOIN("-",TRUE,ToSIA03_CLP[[#This Row],[SEC]:[SUB]]),_xlfn.TEXTJOIN("-",TRUE,ToSIA03_CLP[[#This Row],[DIS]:[IDX]]),_xlfn.TEXTJOIN("-",TRUE,ToSIA03_CLP[[#This Row],[PROP]:[TYPE]]))</f>
        <v>RA-ToSIA03:RF-TDKSource-R2:StsAC-Mon</v>
      </c>
      <c r="K78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8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8" s="258" t="s">
        <v>180</v>
      </c>
      <c r="N78" s="259"/>
      <c r="O78" s="258"/>
      <c r="P78" s="260">
        <v>0.1</v>
      </c>
      <c r="Q78" s="260" t="s">
        <v>181</v>
      </c>
      <c r="R78" s="258"/>
      <c r="S78" s="260"/>
      <c r="T78" s="260"/>
      <c r="U78" s="260"/>
      <c r="V78" s="260"/>
      <c r="W78" s="261" t="s">
        <v>381</v>
      </c>
      <c r="X78" s="261" t="s">
        <v>183</v>
      </c>
      <c r="Y78" s="261" t="s">
        <v>33</v>
      </c>
      <c r="Z78" s="261"/>
      <c r="AA78" s="261"/>
      <c r="AB78" s="262" t="str">
        <f>IF(ToSIA03_CLP[[#This Row],[RS Logic]]&lt;&gt;"",ToSIA03_CLP[[#This Row],[RS Logic]],"")</f>
        <v>Memorias[2].19</v>
      </c>
    </row>
    <row r="79" spans="1:28" s="252" customFormat="1">
      <c r="A79" s="267">
        <v>78</v>
      </c>
      <c r="B79" s="265" t="s">
        <v>382</v>
      </c>
      <c r="C79" s="255" t="s">
        <v>175</v>
      </c>
      <c r="D79" s="255" t="s">
        <v>176</v>
      </c>
      <c r="E79" s="255" t="s">
        <v>177</v>
      </c>
      <c r="F79" s="255" t="s">
        <v>366</v>
      </c>
      <c r="G79" s="255" t="s">
        <v>383</v>
      </c>
      <c r="H79" s="255" t="s">
        <v>377</v>
      </c>
      <c r="I79" s="256" t="s">
        <v>29</v>
      </c>
      <c r="J79" s="257" t="str">
        <f>_xlfn.TEXTJOIN(":",TRUE,_xlfn.TEXTJOIN("-",TRUE,ToSIA03_CLP[[#This Row],[SEC]:[SUB]]),_xlfn.TEXTJOIN("-",TRUE,ToSIA03_CLP[[#This Row],[DIS]:[IDX]]),_xlfn.TEXTJOIN("-",TRUE,ToSIA03_CLP[[#This Row],[PROP]:[TYPE]]))</f>
        <v>RA-ToSIA03:RF-TDKSource-R3:StsAC-Mon</v>
      </c>
      <c r="K7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9" s="258" t="s">
        <v>180</v>
      </c>
      <c r="N79" s="259"/>
      <c r="O79" s="258"/>
      <c r="P79" s="260">
        <v>0.1</v>
      </c>
      <c r="Q79" s="260" t="s">
        <v>181</v>
      </c>
      <c r="R79" s="258"/>
      <c r="S79" s="260"/>
      <c r="T79" s="260"/>
      <c r="U79" s="260"/>
      <c r="V79" s="260"/>
      <c r="W79" s="261" t="s">
        <v>384</v>
      </c>
      <c r="X79" s="261" t="s">
        <v>183</v>
      </c>
      <c r="Y79" s="261" t="s">
        <v>33</v>
      </c>
      <c r="Z79" s="261"/>
      <c r="AA79" s="261"/>
      <c r="AB79" s="262" t="str">
        <f>IF(ToSIA03_CLP[[#This Row],[RS Logic]]&lt;&gt;"",ToSIA03_CLP[[#This Row],[RS Logic]],"")</f>
        <v>Memorias[2].20</v>
      </c>
    </row>
    <row r="80" spans="1:28" s="252" customFormat="1">
      <c r="A80" s="264">
        <v>79</v>
      </c>
      <c r="B80" s="265" t="s">
        <v>385</v>
      </c>
      <c r="C80" s="255" t="s">
        <v>175</v>
      </c>
      <c r="D80" s="255" t="s">
        <v>176</v>
      </c>
      <c r="E80" s="255" t="s">
        <v>177</v>
      </c>
      <c r="F80" s="255" t="s">
        <v>366</v>
      </c>
      <c r="G80" s="255" t="s">
        <v>386</v>
      </c>
      <c r="H80" s="255" t="s">
        <v>377</v>
      </c>
      <c r="I80" s="256" t="s">
        <v>29</v>
      </c>
      <c r="J80" s="257" t="str">
        <f>_xlfn.TEXTJOIN(":",TRUE,_xlfn.TEXTJOIN("-",TRUE,ToSIA03_CLP[[#This Row],[SEC]:[SUB]]),_xlfn.TEXTJOIN("-",TRUE,ToSIA03_CLP[[#This Row],[DIS]:[IDX]]),_xlfn.TEXTJOIN("-",TRUE,ToSIA03_CLP[[#This Row],[PROP]:[TYPE]]))</f>
        <v>RA-ToSIA03:RF-TDKSource-R4:StsAC-Mon</v>
      </c>
      <c r="K80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0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0" s="258" t="s">
        <v>180</v>
      </c>
      <c r="N80" s="259"/>
      <c r="O80" s="258"/>
      <c r="P80" s="260">
        <v>0.1</v>
      </c>
      <c r="Q80" s="260" t="s">
        <v>181</v>
      </c>
      <c r="R80" s="258"/>
      <c r="S80" s="260"/>
      <c r="T80" s="260"/>
      <c r="U80" s="260"/>
      <c r="V80" s="260"/>
      <c r="W80" s="261" t="s">
        <v>387</v>
      </c>
      <c r="X80" s="261" t="s">
        <v>183</v>
      </c>
      <c r="Y80" s="261" t="s">
        <v>33</v>
      </c>
      <c r="Z80" s="261"/>
      <c r="AA80" s="261"/>
      <c r="AB80" s="262" t="str">
        <f>IF(ToSIA03_CLP[[#This Row],[RS Logic]]&lt;&gt;"",ToSIA03_CLP[[#This Row],[RS Logic]],"")</f>
        <v>Memorias[2].21</v>
      </c>
    </row>
    <row r="81" spans="1:28" s="252" customFormat="1">
      <c r="A81" s="253">
        <v>80</v>
      </c>
      <c r="B81" s="254" t="s">
        <v>388</v>
      </c>
      <c r="C81" s="255" t="s">
        <v>175</v>
      </c>
      <c r="D81" s="255" t="s">
        <v>176</v>
      </c>
      <c r="E81" s="255" t="s">
        <v>177</v>
      </c>
      <c r="F81" s="255" t="s">
        <v>200</v>
      </c>
      <c r="G81" s="255"/>
      <c r="H81" s="255" t="s">
        <v>389</v>
      </c>
      <c r="I81" s="256" t="s">
        <v>29</v>
      </c>
      <c r="J81" s="257" t="str">
        <f>_xlfn.TEXTJOIN(":",TRUE,_xlfn.TEXTJOIN("-",TRUE,ToSIA03_CLP[[#This Row],[SEC]:[SUB]]),_xlfn.TEXTJOIN("-",TRUE,ToSIA03_CLP[[#This Row],[DIS]:[IDX]]),_xlfn.TEXTJOIN("-",TRUE,ToSIA03_CLP[[#This Row],[PROP]:[TYPE]]))</f>
        <v>RA-ToSIA03:RF-Intlk:IntlkACPanel-Mon</v>
      </c>
      <c r="K81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1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1" s="258" t="s">
        <v>180</v>
      </c>
      <c r="N81" s="259"/>
      <c r="O81" s="258"/>
      <c r="P81" s="260">
        <v>0.1</v>
      </c>
      <c r="Q81" s="260" t="s">
        <v>181</v>
      </c>
      <c r="R81" s="258"/>
      <c r="S81" s="260"/>
      <c r="T81" s="260"/>
      <c r="U81" s="260"/>
      <c r="V81" s="260"/>
      <c r="W81" s="261" t="s">
        <v>390</v>
      </c>
      <c r="X81" s="261" t="s">
        <v>183</v>
      </c>
      <c r="Y81" s="261" t="s">
        <v>33</v>
      </c>
      <c r="Z81" s="261"/>
      <c r="AA81" s="261"/>
      <c r="AB81" s="262" t="str">
        <f>IF(ToSIA03_CLP[[#This Row],[RS Logic]]&lt;&gt;"",ToSIA03_CLP[[#This Row],[RS Logic]],"")</f>
        <v>AES_03_Controll_Panel:8:O.Pt04.Data</v>
      </c>
    </row>
    <row r="82" spans="1:28" s="45" customFormat="1">
      <c r="A82" s="169">
        <v>81</v>
      </c>
      <c r="B82" s="170" t="s">
        <v>391</v>
      </c>
      <c r="C82" s="171" t="s">
        <v>175</v>
      </c>
      <c r="D82" s="171" t="s">
        <v>176</v>
      </c>
      <c r="E82" s="171" t="s">
        <v>177</v>
      </c>
      <c r="F82" s="171" t="s">
        <v>359</v>
      </c>
      <c r="G82" s="171"/>
      <c r="H82" s="171" t="s">
        <v>392</v>
      </c>
      <c r="I82" s="227" t="s">
        <v>186</v>
      </c>
      <c r="J82" s="235" t="str">
        <f>_xlfn.TEXTJOIN(":",TRUE,_xlfn.TEXTJOIN("-",TRUE,ToSIA03_CLP[[#This Row],[SEC]:[SUB]]),_xlfn.TEXTJOIN("-",TRUE,ToSIA03_CLP[[#This Row],[DIS]:[IDX]]),_xlfn.TEXTJOIN("-",TRUE,ToSIA03_CLP[[#This Row],[PROP]:[TYPE]]))</f>
        <v>RA-ToSIA03:RF-SSAmpTower:Enbl-Cmd</v>
      </c>
      <c r="K82" s="23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2" s="23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2" s="236" t="s">
        <v>180</v>
      </c>
      <c r="N82" s="237"/>
      <c r="O82" s="236"/>
      <c r="P82" s="238">
        <v>0.1</v>
      </c>
      <c r="Q82" s="238" t="s">
        <v>187</v>
      </c>
      <c r="R82" s="236"/>
      <c r="S82" s="238"/>
      <c r="T82" s="238"/>
      <c r="U82" s="238"/>
      <c r="V82" s="238"/>
      <c r="W82" s="239" t="s">
        <v>393</v>
      </c>
      <c r="X82" s="239" t="s">
        <v>183</v>
      </c>
      <c r="Y82" s="239" t="s">
        <v>189</v>
      </c>
      <c r="Z82" s="239"/>
      <c r="AA82" s="239"/>
      <c r="AB82" s="240" t="str">
        <f>IF(ToSIA03_CLP[[#This Row],[RS Logic]]&lt;&gt;"",ToSIA03_CLP[[#This Row],[RS Logic]],"")</f>
        <v>ToSIA_03_Enbl</v>
      </c>
    </row>
    <row r="83" spans="1:28" s="45" customFormat="1">
      <c r="A83" s="169">
        <v>82</v>
      </c>
      <c r="B83" s="170" t="s">
        <v>394</v>
      </c>
      <c r="C83" s="171" t="s">
        <v>175</v>
      </c>
      <c r="D83" s="171" t="s">
        <v>176</v>
      </c>
      <c r="E83" s="171" t="s">
        <v>177</v>
      </c>
      <c r="F83" s="171" t="s">
        <v>359</v>
      </c>
      <c r="G83" s="171"/>
      <c r="H83" s="171" t="s">
        <v>395</v>
      </c>
      <c r="I83" s="227" t="s">
        <v>29</v>
      </c>
      <c r="J83" s="235" t="str">
        <f>_xlfn.TEXTJOIN(":",TRUE,_xlfn.TEXTJOIN("-",TRUE,ToSIA03_CLP[[#This Row],[SEC]:[SUB]]),_xlfn.TEXTJOIN("-",TRUE,ToSIA03_CLP[[#This Row],[DIS]:[IDX]]),_xlfn.TEXTJOIN("-",TRUE,ToSIA03_CLP[[#This Row],[PROP]:[TYPE]]))</f>
        <v>RA-ToSIA03:RF-SSAmpTower:EnblSts-Mon</v>
      </c>
      <c r="K83" s="23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3" s="23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3" s="236" t="s">
        <v>180</v>
      </c>
      <c r="N83" s="237"/>
      <c r="O83" s="236"/>
      <c r="P83" s="238">
        <v>0.1</v>
      </c>
      <c r="Q83" s="238" t="s">
        <v>181</v>
      </c>
      <c r="R83" s="236"/>
      <c r="S83" s="238"/>
      <c r="T83" s="238"/>
      <c r="U83" s="238"/>
      <c r="V83" s="238"/>
      <c r="W83" s="239" t="s">
        <v>396</v>
      </c>
      <c r="X83" s="239" t="s">
        <v>183</v>
      </c>
      <c r="Y83" s="239" t="s">
        <v>33</v>
      </c>
      <c r="Z83" s="239"/>
      <c r="AA83" s="239"/>
      <c r="AB83" s="240" t="str">
        <f>IF(ToSIA03_CLP[[#This Row],[RS Logic]]&lt;&gt;"",ToSIA03_CLP[[#This Row],[RS Logic]],"")</f>
        <v>ToSIA_03_Enbl_Sts</v>
      </c>
    </row>
    <row r="84" spans="1:28" s="252" customFormat="1">
      <c r="A84" s="267">
        <v>83</v>
      </c>
      <c r="B84" s="265" t="s">
        <v>397</v>
      </c>
      <c r="C84" s="255" t="s">
        <v>175</v>
      </c>
      <c r="D84" s="255" t="s">
        <v>176</v>
      </c>
      <c r="E84" s="255" t="s">
        <v>177</v>
      </c>
      <c r="F84" s="255" t="s">
        <v>398</v>
      </c>
      <c r="G84" s="255"/>
      <c r="H84" s="255" t="s">
        <v>399</v>
      </c>
      <c r="I84" s="256" t="s">
        <v>29</v>
      </c>
      <c r="J84" s="257" t="str">
        <f>_xlfn.TEXTJOIN(":",TRUE,_xlfn.TEXTJOIN("-",TRUE,ToSIA03_CLP[[#This Row],[SEC]:[SUB]]),_xlfn.TEXTJOIN("-",TRUE,ToSIA03_CLP[[#This Row],[DIS]:[IDX]]),_xlfn.TEXTJOIN("-",TRUE,ToSIA03_CLP[[#This Row],[PROP]:[TYPE]]))</f>
        <v>RA-ToSIA03:RF-CtrlPanel:PwrSts-Mon</v>
      </c>
      <c r="K8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4" s="258" t="s">
        <v>180</v>
      </c>
      <c r="N84" s="259"/>
      <c r="O84" s="258"/>
      <c r="P84" s="260">
        <v>0.1</v>
      </c>
      <c r="Q84" s="260" t="s">
        <v>181</v>
      </c>
      <c r="R84" s="258"/>
      <c r="S84" s="260"/>
      <c r="T84" s="260"/>
      <c r="U84" s="260"/>
      <c r="V84" s="260"/>
      <c r="W84" s="261" t="s">
        <v>400</v>
      </c>
      <c r="X84" s="261" t="s">
        <v>183</v>
      </c>
      <c r="Y84" s="261" t="s">
        <v>33</v>
      </c>
      <c r="Z84" s="261"/>
      <c r="AA84" s="261"/>
      <c r="AB84" s="262" t="str">
        <f>IF(ToSIA03_CLP[[#This Row],[RS Logic]]&lt;&gt;"",ToSIA03_CLP[[#This Row],[RS Logic]],"")</f>
        <v>Memorias[0].0</v>
      </c>
    </row>
    <row r="85" spans="1:28" s="252" customFormat="1">
      <c r="A85" s="267">
        <v>84</v>
      </c>
      <c r="B85" s="265" t="s">
        <v>401</v>
      </c>
      <c r="C85" s="255" t="s">
        <v>175</v>
      </c>
      <c r="D85" s="255" t="s">
        <v>176</v>
      </c>
      <c r="E85" s="255" t="s">
        <v>177</v>
      </c>
      <c r="F85" s="255" t="s">
        <v>178</v>
      </c>
      <c r="G85" s="255"/>
      <c r="H85" s="255" t="s">
        <v>402</v>
      </c>
      <c r="I85" s="256" t="s">
        <v>29</v>
      </c>
      <c r="J85" s="257" t="str">
        <f>_xlfn.TEXTJOIN(":",TRUE,_xlfn.TEXTJOIN("-",TRUE,ToSIA03_CLP[[#This Row],[SEC]:[SUB]]),_xlfn.TEXTJOIN("-",TRUE,ToSIA03_CLP[[#This Row],[DIS]:[IDX]]),_xlfn.TEXTJOIN("-",TRUE,ToSIA03_CLP[[#This Row],[PROP]:[TYPE]]))</f>
        <v>RA-ToSIA03:RF-ACPanel:StsPos24V-Mon</v>
      </c>
      <c r="K8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5" s="258" t="s">
        <v>180</v>
      </c>
      <c r="N85" s="259"/>
      <c r="O85" s="258"/>
      <c r="P85" s="260">
        <v>0.1</v>
      </c>
      <c r="Q85" s="260" t="s">
        <v>181</v>
      </c>
      <c r="R85" s="258"/>
      <c r="S85" s="260"/>
      <c r="T85" s="260"/>
      <c r="U85" s="260"/>
      <c r="V85" s="260"/>
      <c r="W85" s="261" t="s">
        <v>403</v>
      </c>
      <c r="X85" s="261" t="s">
        <v>183</v>
      </c>
      <c r="Y85" s="261" t="s">
        <v>33</v>
      </c>
      <c r="Z85" s="261"/>
      <c r="AA85" s="261"/>
      <c r="AB85" s="262" t="str">
        <f>IF(ToSIA03_CLP[[#This Row],[RS Logic]]&lt;&gt;"",ToSIA03_CLP[[#This Row],[RS Logic]],"")</f>
        <v>Memorias[0].1</v>
      </c>
    </row>
    <row r="86" spans="1:28" s="252" customFormat="1">
      <c r="A86" s="267">
        <v>85</v>
      </c>
      <c r="B86" s="265" t="s">
        <v>404</v>
      </c>
      <c r="C86" s="255" t="s">
        <v>175</v>
      </c>
      <c r="D86" s="255" t="s">
        <v>176</v>
      </c>
      <c r="E86" s="255" t="s">
        <v>177</v>
      </c>
      <c r="F86" s="255" t="s">
        <v>359</v>
      </c>
      <c r="G86" s="255"/>
      <c r="H86" s="255" t="s">
        <v>405</v>
      </c>
      <c r="I86" s="256" t="s">
        <v>29</v>
      </c>
      <c r="J86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RA-ToSIA03:RF-SSAmpTower:HwPwrFwdIn-Mon</v>
      </c>
      <c r="K8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RA-ToSIA03:RF-SSAmpTower:HwPwrFwdInLowerLimit-Cte</v>
      </c>
      <c r="M86" s="258" t="s">
        <v>206</v>
      </c>
      <c r="N86" s="259">
        <v>3</v>
      </c>
      <c r="O86" s="258" t="s">
        <v>406</v>
      </c>
      <c r="P86" s="260">
        <v>0.1</v>
      </c>
      <c r="Q86" s="260" t="s">
        <v>181</v>
      </c>
      <c r="R86" s="258"/>
      <c r="S86" s="260"/>
      <c r="T86" s="260"/>
      <c r="U86" s="260" t="s">
        <v>407</v>
      </c>
      <c r="V86" s="260" t="s">
        <v>408</v>
      </c>
      <c r="W86" s="261" t="s">
        <v>409</v>
      </c>
      <c r="X86" s="261" t="s">
        <v>32</v>
      </c>
      <c r="Y86" s="261" t="s">
        <v>33</v>
      </c>
      <c r="Z86" s="261"/>
      <c r="AA86" s="261" t="s">
        <v>410</v>
      </c>
      <c r="AB86" s="262" t="str">
        <f>IF(ToSIA03_CLP[[#This Row],[RS Logic]]&lt;&gt;"",ToSIA03_CLP[[#This Row],[RS Logic]],"")</f>
        <v>AES_03_Controll_Panel:5:I.Ch00.Data</v>
      </c>
    </row>
    <row r="87" spans="1:28" s="252" customFormat="1">
      <c r="A87" s="267">
        <v>86</v>
      </c>
      <c r="B87" s="265" t="s">
        <v>411</v>
      </c>
      <c r="C87" s="255" t="s">
        <v>175</v>
      </c>
      <c r="D87" s="255" t="s">
        <v>176</v>
      </c>
      <c r="E87" s="255" t="s">
        <v>177</v>
      </c>
      <c r="F87" s="255" t="s">
        <v>359</v>
      </c>
      <c r="G87" s="255"/>
      <c r="H87" s="255" t="s">
        <v>412</v>
      </c>
      <c r="I87" s="256" t="s">
        <v>29</v>
      </c>
      <c r="J87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RA-ToSIA03:RF-SSAmpTower:HwPwrRevIn-Mon</v>
      </c>
      <c r="K8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RA-ToSIA03:RF-SSAmpTower:HwPwrRevInLowerLimit-Cte</v>
      </c>
      <c r="M87" s="258" t="s">
        <v>206</v>
      </c>
      <c r="N87" s="259">
        <v>3</v>
      </c>
      <c r="O87" s="258" t="s">
        <v>406</v>
      </c>
      <c r="P87" s="260">
        <v>0.1</v>
      </c>
      <c r="Q87" s="260" t="s">
        <v>181</v>
      </c>
      <c r="R87" s="258"/>
      <c r="S87" s="260"/>
      <c r="T87" s="260"/>
      <c r="U87" s="260" t="s">
        <v>407</v>
      </c>
      <c r="V87" s="260" t="s">
        <v>408</v>
      </c>
      <c r="W87" s="261" t="s">
        <v>413</v>
      </c>
      <c r="X87" s="261" t="s">
        <v>32</v>
      </c>
      <c r="Y87" s="261" t="s">
        <v>33</v>
      </c>
      <c r="Z87" s="261"/>
      <c r="AA87" s="261" t="s">
        <v>414</v>
      </c>
      <c r="AB87" s="262" t="str">
        <f>IF(ToSIA03_CLP[[#This Row],[RS Logic]]&lt;&gt;"",ToSIA03_CLP[[#This Row],[RS Logic]],"")</f>
        <v>AES_03_Controll_Panel:5:I.Ch01.Data</v>
      </c>
    </row>
    <row r="88" spans="1:28" s="252" customFormat="1">
      <c r="A88" s="267">
        <v>87</v>
      </c>
      <c r="B88" s="265" t="s">
        <v>415</v>
      </c>
      <c r="C88" s="255" t="s">
        <v>175</v>
      </c>
      <c r="D88" s="255" t="s">
        <v>176</v>
      </c>
      <c r="E88" s="255" t="s">
        <v>177</v>
      </c>
      <c r="F88" s="255" t="s">
        <v>359</v>
      </c>
      <c r="G88" s="255"/>
      <c r="H88" s="255" t="s">
        <v>416</v>
      </c>
      <c r="I88" s="256" t="s">
        <v>29</v>
      </c>
      <c r="J88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RA-ToSIA03:RF-SSAmpTower:HwPwrFwdOut-Mon</v>
      </c>
      <c r="K88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8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RA-ToSIA03:RF-SSAmpTower:HwPwrFwdOutLowerLimit-Cte</v>
      </c>
      <c r="M88" s="258" t="s">
        <v>206</v>
      </c>
      <c r="N88" s="259">
        <v>3</v>
      </c>
      <c r="O88" s="258" t="s">
        <v>406</v>
      </c>
      <c r="P88" s="260">
        <v>0.1</v>
      </c>
      <c r="Q88" s="260" t="s">
        <v>181</v>
      </c>
      <c r="R88" s="258"/>
      <c r="S88" s="260"/>
      <c r="T88" s="260"/>
      <c r="U88" s="260"/>
      <c r="V88" s="260"/>
      <c r="W88" s="261" t="s">
        <v>417</v>
      </c>
      <c r="X88" s="261" t="s">
        <v>32</v>
      </c>
      <c r="Y88" s="261" t="s">
        <v>33</v>
      </c>
      <c r="Z88" s="261"/>
      <c r="AA88" s="261" t="s">
        <v>418</v>
      </c>
      <c r="AB88" s="262" t="str">
        <f>IF(ToSIA03_CLP[[#This Row],[RS Logic]]&lt;&gt;"",ToSIA03_CLP[[#This Row],[RS Logic]],"")</f>
        <v>AES_03_Controll_Panel:5:I.Ch02.Data</v>
      </c>
    </row>
    <row r="89" spans="1:28" s="252" customFormat="1">
      <c r="A89" s="267">
        <v>88</v>
      </c>
      <c r="B89" s="265" t="s">
        <v>419</v>
      </c>
      <c r="C89" s="255" t="s">
        <v>175</v>
      </c>
      <c r="D89" s="255" t="s">
        <v>176</v>
      </c>
      <c r="E89" s="255" t="s">
        <v>177</v>
      </c>
      <c r="F89" s="255" t="s">
        <v>359</v>
      </c>
      <c r="G89" s="255"/>
      <c r="H89" s="255" t="s">
        <v>420</v>
      </c>
      <c r="I89" s="256" t="s">
        <v>29</v>
      </c>
      <c r="J89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RA-ToSIA03:RF-SSAmpTower:HwPwrRevOut-Mon</v>
      </c>
      <c r="K8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RA-ToSIA03:RF-SSAmpTower:HwPwrRevOutLowerLimit-Cte</v>
      </c>
      <c r="M89" s="258" t="s">
        <v>206</v>
      </c>
      <c r="N89" s="259">
        <v>3</v>
      </c>
      <c r="O89" s="258" t="s">
        <v>406</v>
      </c>
      <c r="P89" s="260">
        <v>0.1</v>
      </c>
      <c r="Q89" s="260" t="s">
        <v>181</v>
      </c>
      <c r="R89" s="258"/>
      <c r="S89" s="260"/>
      <c r="T89" s="260"/>
      <c r="U89" s="260"/>
      <c r="V89" s="260"/>
      <c r="W89" s="261" t="s">
        <v>421</v>
      </c>
      <c r="X89" s="261" t="s">
        <v>32</v>
      </c>
      <c r="Y89" s="261" t="s">
        <v>33</v>
      </c>
      <c r="Z89" s="261"/>
      <c r="AA89" s="261" t="s">
        <v>422</v>
      </c>
      <c r="AB89" s="262" t="str">
        <f>IF(ToSIA03_CLP[[#This Row],[RS Logic]]&lt;&gt;"",ToSIA03_CLP[[#This Row],[RS Logic]],"")</f>
        <v>AES_03_Controll_Panel:5:I.Ch03.Data</v>
      </c>
    </row>
    <row r="90" spans="1:28" s="252" customFormat="1">
      <c r="A90" s="267">
        <v>89</v>
      </c>
      <c r="B90" s="265" t="s">
        <v>423</v>
      </c>
      <c r="C90" s="255" t="s">
        <v>175</v>
      </c>
      <c r="D90" s="255" t="s">
        <v>176</v>
      </c>
      <c r="E90" s="255" t="s">
        <v>177</v>
      </c>
      <c r="F90" s="255" t="s">
        <v>359</v>
      </c>
      <c r="G90" s="255"/>
      <c r="H90" s="255" t="s">
        <v>424</v>
      </c>
      <c r="I90" s="256" t="s">
        <v>29</v>
      </c>
      <c r="J90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RA-ToSIA03:RF-SSAmpTower:PwrFwdInSts-Mon</v>
      </c>
      <c r="K90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0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0" s="258" t="s">
        <v>180</v>
      </c>
      <c r="N90" s="259"/>
      <c r="O90" s="258"/>
      <c r="P90" s="260">
        <v>0.1</v>
      </c>
      <c r="Q90" s="260" t="s">
        <v>181</v>
      </c>
      <c r="R90" s="258"/>
      <c r="S90" s="260"/>
      <c r="T90" s="260"/>
      <c r="U90" s="260"/>
      <c r="V90" s="260"/>
      <c r="W90" s="261" t="s">
        <v>425</v>
      </c>
      <c r="X90" s="261" t="s">
        <v>183</v>
      </c>
      <c r="Y90" s="261" t="s">
        <v>33</v>
      </c>
      <c r="Z90" s="261"/>
      <c r="AA90" s="261"/>
      <c r="AB90" s="262" t="str">
        <f>IF(ToSIA03_CLP[[#This Row],[RS Logic]]&lt;&gt;"",ToSIA03_CLP[[#This Row],[RS Logic]],"")</f>
        <v>Falha_Pot_RF.0</v>
      </c>
    </row>
    <row r="91" spans="1:28" s="252" customFormat="1">
      <c r="A91" s="267">
        <v>90</v>
      </c>
      <c r="B91" s="265" t="s">
        <v>426</v>
      </c>
      <c r="C91" s="255" t="s">
        <v>175</v>
      </c>
      <c r="D91" s="255" t="s">
        <v>176</v>
      </c>
      <c r="E91" s="255" t="s">
        <v>177</v>
      </c>
      <c r="F91" s="255" t="s">
        <v>359</v>
      </c>
      <c r="G91" s="255"/>
      <c r="H91" s="255" t="s">
        <v>427</v>
      </c>
      <c r="I91" s="256" t="s">
        <v>29</v>
      </c>
      <c r="J91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RA-ToSIA03:RF-SSAmpTower:PwrRevInSts-Mon</v>
      </c>
      <c r="K91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1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1" s="258" t="s">
        <v>180</v>
      </c>
      <c r="N91" s="259"/>
      <c r="O91" s="258"/>
      <c r="P91" s="260">
        <v>0.1</v>
      </c>
      <c r="Q91" s="260" t="s">
        <v>181</v>
      </c>
      <c r="R91" s="258"/>
      <c r="S91" s="260"/>
      <c r="T91" s="260"/>
      <c r="U91" s="260"/>
      <c r="V91" s="260"/>
      <c r="W91" s="261" t="s">
        <v>428</v>
      </c>
      <c r="X91" s="261" t="s">
        <v>183</v>
      </c>
      <c r="Y91" s="261" t="s">
        <v>33</v>
      </c>
      <c r="Z91" s="261"/>
      <c r="AA91" s="261"/>
      <c r="AB91" s="262" t="str">
        <f>IF(ToSIA03_CLP[[#This Row],[RS Logic]]&lt;&gt;"",ToSIA03_CLP[[#This Row],[RS Logic]],"")</f>
        <v>Falha_Pot_RF.1</v>
      </c>
    </row>
    <row r="92" spans="1:28" s="252" customFormat="1">
      <c r="A92" s="267">
        <v>91</v>
      </c>
      <c r="B92" s="265" t="s">
        <v>429</v>
      </c>
      <c r="C92" s="255" t="s">
        <v>175</v>
      </c>
      <c r="D92" s="255" t="s">
        <v>176</v>
      </c>
      <c r="E92" s="255" t="s">
        <v>177</v>
      </c>
      <c r="F92" s="255" t="s">
        <v>359</v>
      </c>
      <c r="G92" s="255"/>
      <c r="H92" s="255" t="s">
        <v>430</v>
      </c>
      <c r="I92" s="256" t="s">
        <v>29</v>
      </c>
      <c r="J92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RA-ToSIA03:RF-SSAmpTower:PwrFwdOutSts-Mon</v>
      </c>
      <c r="K92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2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2" s="258" t="s">
        <v>180</v>
      </c>
      <c r="N92" s="259"/>
      <c r="O92" s="258"/>
      <c r="P92" s="260">
        <v>0.1</v>
      </c>
      <c r="Q92" s="260" t="s">
        <v>181</v>
      </c>
      <c r="R92" s="258"/>
      <c r="S92" s="260"/>
      <c r="T92" s="260"/>
      <c r="U92" s="260"/>
      <c r="V92" s="260"/>
      <c r="W92" s="261" t="s">
        <v>431</v>
      </c>
      <c r="X92" s="261" t="s">
        <v>183</v>
      </c>
      <c r="Y92" s="261" t="s">
        <v>33</v>
      </c>
      <c r="Z92" s="261"/>
      <c r="AA92" s="261"/>
      <c r="AB92" s="262" t="str">
        <f>IF(ToSIA03_CLP[[#This Row],[RS Logic]]&lt;&gt;"",ToSIA03_CLP[[#This Row],[RS Logic]],"")</f>
        <v>Falha_Pot_RF.2</v>
      </c>
    </row>
    <row r="93" spans="1:28" s="252" customFormat="1">
      <c r="A93" s="267">
        <v>92</v>
      </c>
      <c r="B93" s="265" t="s">
        <v>432</v>
      </c>
      <c r="C93" s="255" t="s">
        <v>175</v>
      </c>
      <c r="D93" s="255" t="s">
        <v>176</v>
      </c>
      <c r="E93" s="255" t="s">
        <v>177</v>
      </c>
      <c r="F93" s="255" t="s">
        <v>359</v>
      </c>
      <c r="G93" s="255"/>
      <c r="H93" s="255" t="s">
        <v>433</v>
      </c>
      <c r="I93" s="256" t="s">
        <v>29</v>
      </c>
      <c r="J93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RA-ToSIA03:RF-SSAmpTower:PwrRevOutSts-Mon</v>
      </c>
      <c r="K93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3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3" s="258" t="s">
        <v>180</v>
      </c>
      <c r="N93" s="259"/>
      <c r="O93" s="258"/>
      <c r="P93" s="260">
        <v>0.1</v>
      </c>
      <c r="Q93" s="260" t="s">
        <v>181</v>
      </c>
      <c r="R93" s="258"/>
      <c r="S93" s="260"/>
      <c r="T93" s="260"/>
      <c r="U93" s="260"/>
      <c r="V93" s="260"/>
      <c r="W93" s="261" t="s">
        <v>434</v>
      </c>
      <c r="X93" s="261" t="s">
        <v>183</v>
      </c>
      <c r="Y93" s="261" t="s">
        <v>33</v>
      </c>
      <c r="Z93" s="261"/>
      <c r="AA93" s="261"/>
      <c r="AB93" s="262" t="str">
        <f>IF(ToSIA03_CLP[[#This Row],[RS Logic]]&lt;&gt;"",ToSIA03_CLP[[#This Row],[RS Logic]],"")</f>
        <v>Falha_Pot_RF.3</v>
      </c>
    </row>
    <row r="94" spans="1:28" s="252" customFormat="1">
      <c r="A94" s="267">
        <v>93</v>
      </c>
      <c r="B94" s="265" t="s">
        <v>435</v>
      </c>
      <c r="C94" s="255" t="s">
        <v>175</v>
      </c>
      <c r="D94" s="255" t="s">
        <v>176</v>
      </c>
      <c r="E94" s="255" t="s">
        <v>177</v>
      </c>
      <c r="F94" s="255" t="s">
        <v>359</v>
      </c>
      <c r="G94" s="255"/>
      <c r="H94" s="255" t="s">
        <v>436</v>
      </c>
      <c r="I94" s="256" t="s">
        <v>29</v>
      </c>
      <c r="J94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RA-ToSIA03:RF-SSAmpTower:RFPwrSts-Mon</v>
      </c>
      <c r="K94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4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4" s="258" t="s">
        <v>180</v>
      </c>
      <c r="N94" s="259"/>
      <c r="O94" s="258"/>
      <c r="P94" s="260">
        <v>0.1</v>
      </c>
      <c r="Q94" s="260" t="s">
        <v>181</v>
      </c>
      <c r="R94" s="258"/>
      <c r="S94" s="260"/>
      <c r="T94" s="260"/>
      <c r="U94" s="260"/>
      <c r="V94" s="260"/>
      <c r="W94" s="261" t="s">
        <v>437</v>
      </c>
      <c r="X94" s="261" t="s">
        <v>183</v>
      </c>
      <c r="Y94" s="261" t="s">
        <v>33</v>
      </c>
      <c r="Z94" s="261"/>
      <c r="AA94" s="261"/>
      <c r="AB94" s="262" t="str">
        <f>IF(ToSIA03_CLP[[#This Row],[RS Logic]]&lt;&gt;"",ToSIA03_CLP[[#This Row],[RS Logic]],"")</f>
        <v>Falha_Pot_RF.4</v>
      </c>
    </row>
    <row r="95" spans="1:28" s="252" customFormat="1">
      <c r="A95" s="267">
        <v>94</v>
      </c>
      <c r="B95" s="270" t="s">
        <v>438</v>
      </c>
      <c r="C95" s="255" t="s">
        <v>175</v>
      </c>
      <c r="D95" s="255" t="s">
        <v>176</v>
      </c>
      <c r="E95" s="255" t="s">
        <v>177</v>
      </c>
      <c r="F95" s="255" t="s">
        <v>398</v>
      </c>
      <c r="G95" s="255"/>
      <c r="H95" s="270" t="s">
        <v>439</v>
      </c>
      <c r="I95" s="256" t="s">
        <v>186</v>
      </c>
      <c r="J95" s="257" t="str">
        <f>_xlfn.TEXTJOIN(":",TRUE,_xlfn.TEXTJOIN("-",TRUE,ToSIA03_CLP[[#This Row],[SEC]:[SUB]]),_xlfn.TEXTJOIN("-",TRUE,ToSIA03_CLP[[#This Row],[DIS]:[IDX]]),_xlfn.TEXTJOIN("-",TRUE,ToSIA03_CLP[[#This Row],[PROP]:[TYPE]]))</f>
        <v>RA-ToSIA03:RF-CtrlPanel:PINSwEnbl-Cmd</v>
      </c>
      <c r="K95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5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5" s="258" t="s">
        <v>180</v>
      </c>
      <c r="N95" s="259"/>
      <c r="O95" s="258"/>
      <c r="P95" s="260">
        <v>0.1</v>
      </c>
      <c r="Q95" s="260" t="s">
        <v>187</v>
      </c>
      <c r="R95" s="258">
        <v>0.5</v>
      </c>
      <c r="S95" s="260"/>
      <c r="T95" s="260"/>
      <c r="U95" s="260"/>
      <c r="V95" s="260"/>
      <c r="W95" s="261" t="s">
        <v>440</v>
      </c>
      <c r="X95" s="261" t="s">
        <v>183</v>
      </c>
      <c r="Y95" s="261" t="s">
        <v>189</v>
      </c>
      <c r="Z95" s="261"/>
      <c r="AA95" s="261"/>
      <c r="AB95" s="262" t="str">
        <f>IF(ToSIA03_CLP[[#This Row],[RS Logic]]&lt;&gt;"",ToSIA03_CLP[[#This Row],[RS Logic]],"")</f>
        <v>ToSIA_03_PINSwENBL</v>
      </c>
    </row>
    <row r="96" spans="1:28" s="252" customFormat="1">
      <c r="A96" s="267">
        <v>95</v>
      </c>
      <c r="B96" s="270" t="s">
        <v>441</v>
      </c>
      <c r="C96" s="255" t="s">
        <v>175</v>
      </c>
      <c r="D96" s="255" t="s">
        <v>176</v>
      </c>
      <c r="E96" s="255" t="s">
        <v>177</v>
      </c>
      <c r="F96" s="255" t="s">
        <v>398</v>
      </c>
      <c r="G96" s="255"/>
      <c r="H96" s="270" t="s">
        <v>442</v>
      </c>
      <c r="I96" s="256" t="s">
        <v>186</v>
      </c>
      <c r="J96" s="257" t="str">
        <f>_xlfn.TEXTJOIN(":",TRUE,_xlfn.TEXTJOIN("-",TRUE,ToSIA03_CLP[[#This Row],[SEC]:[SUB]]),_xlfn.TEXTJOIN("-",TRUE,ToSIA03_CLP[[#This Row],[DIS]:[IDX]]),_xlfn.TEXTJOIN("-",TRUE,ToSIA03_CLP[[#This Row],[PROP]:[TYPE]]))</f>
        <v>RA-ToSIA03:RF-CtrlPanel:PINSwDsbl-Cmd</v>
      </c>
      <c r="K96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6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6" s="258" t="s">
        <v>180</v>
      </c>
      <c r="N96" s="259"/>
      <c r="O96" s="258"/>
      <c r="P96" s="260">
        <v>0.1</v>
      </c>
      <c r="Q96" s="260" t="s">
        <v>187</v>
      </c>
      <c r="R96" s="258">
        <v>0.5</v>
      </c>
      <c r="S96" s="260"/>
      <c r="T96" s="260"/>
      <c r="U96" s="260"/>
      <c r="V96" s="260"/>
      <c r="W96" s="261" t="s">
        <v>443</v>
      </c>
      <c r="X96" s="261" t="s">
        <v>183</v>
      </c>
      <c r="Y96" s="261" t="s">
        <v>189</v>
      </c>
      <c r="Z96" s="261"/>
      <c r="AA96" s="261"/>
      <c r="AB96" s="262" t="str">
        <f>IF(ToSIA03_CLP[[#This Row],[RS Logic]]&lt;&gt;"",ToSIA03_CLP[[#This Row],[RS Logic]],"")</f>
        <v>ToSIA_03_PINSwDSBL</v>
      </c>
    </row>
    <row r="97" spans="1:37" s="252" customFormat="1">
      <c r="A97" s="267">
        <v>96</v>
      </c>
      <c r="B97" s="270" t="s">
        <v>444</v>
      </c>
      <c r="C97" s="255" t="s">
        <v>175</v>
      </c>
      <c r="D97" s="255" t="s">
        <v>176</v>
      </c>
      <c r="E97" s="255" t="s">
        <v>177</v>
      </c>
      <c r="F97" s="255" t="s">
        <v>398</v>
      </c>
      <c r="G97" s="255"/>
      <c r="H97" s="270" t="s">
        <v>445</v>
      </c>
      <c r="I97" s="256" t="s">
        <v>29</v>
      </c>
      <c r="J97" s="257" t="str">
        <f>_xlfn.TEXTJOIN(":",TRUE,_xlfn.TEXTJOIN("-",TRUE,ToSIA03_CLP[[#This Row],[SEC]:[SUB]]),_xlfn.TEXTJOIN("-",TRUE,ToSIA03_CLP[[#This Row],[DIS]:[IDX]]),_xlfn.TEXTJOIN("-",TRUE,ToSIA03_CLP[[#This Row],[PROP]:[TYPE]]))</f>
        <v>RA-ToSIA03:RF-CtrlPanel:PINSwSts-Mon</v>
      </c>
      <c r="K97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7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7" s="258" t="s">
        <v>180</v>
      </c>
      <c r="N97" s="259"/>
      <c r="O97" s="258"/>
      <c r="P97" s="260">
        <v>0.1</v>
      </c>
      <c r="Q97" s="260" t="s">
        <v>181</v>
      </c>
      <c r="R97" s="258"/>
      <c r="S97" s="260"/>
      <c r="T97" s="260"/>
      <c r="U97" s="260"/>
      <c r="V97" s="260"/>
      <c r="W97" s="261" t="s">
        <v>446</v>
      </c>
      <c r="X97" s="261" t="s">
        <v>183</v>
      </c>
      <c r="Y97" s="261" t="s">
        <v>51</v>
      </c>
      <c r="Z97" s="261"/>
      <c r="AA97" s="261"/>
      <c r="AB97" s="262" t="str">
        <f>IF(ToSIA03_CLP[[#This Row],[RS Logic]]&lt;&gt;"",ToSIA03_CLP[[#This Row],[RS Logic]],"")</f>
        <v>AES_03_Controll_Panel:8:O.Pt06.Data</v>
      </c>
    </row>
    <row r="98" spans="1:37" s="277" customFormat="1">
      <c r="A98" s="253">
        <v>97</v>
      </c>
      <c r="B98" s="254" t="s">
        <v>447</v>
      </c>
      <c r="C98" s="254" t="s">
        <v>175</v>
      </c>
      <c r="D98" s="254" t="s">
        <v>176</v>
      </c>
      <c r="E98" s="254" t="s">
        <v>177</v>
      </c>
      <c r="F98" s="254" t="s">
        <v>359</v>
      </c>
      <c r="G98" s="254"/>
      <c r="H98" s="254" t="s">
        <v>448</v>
      </c>
      <c r="I98" s="271" t="s">
        <v>29</v>
      </c>
      <c r="J98" s="272" t="str">
        <f>_xlfn.TEXTJOIN(":",TRUE,_xlfn.TEXTJOIN("-",TRUE,ToSIA03_CLP[[#This Row],[SEC]:[SUB]]),_xlfn.TEXTJOIN("-",TRUE,ToSIA03_CLP[[#This Row],[DIS]:[IDX]]),_xlfn.TEXTJOIN("-",TRUE,ToSIA03_CLP[[#This Row],[PROP]:[TYPE]]))</f>
        <v>RA-ToSIA03:RF-SSAmpTower:RunHour-Mon</v>
      </c>
      <c r="K98" s="272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8" s="272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8" s="273" t="s">
        <v>206</v>
      </c>
      <c r="N98" s="274"/>
      <c r="O98" s="273" t="s">
        <v>449</v>
      </c>
      <c r="P98" s="275">
        <v>0.1</v>
      </c>
      <c r="Q98" s="275" t="s">
        <v>181</v>
      </c>
      <c r="R98" s="273"/>
      <c r="S98" s="275"/>
      <c r="T98" s="275"/>
      <c r="U98" s="275"/>
      <c r="V98" s="275"/>
      <c r="W98" s="273" t="s">
        <v>450</v>
      </c>
      <c r="X98" s="273" t="s">
        <v>32</v>
      </c>
      <c r="Y98" s="273" t="s">
        <v>33</v>
      </c>
      <c r="Z98" s="273"/>
      <c r="AA98" s="273"/>
      <c r="AB98" s="276" t="str">
        <f>IF(ToSIA03_CLP[[#This Row],[RS Logic]]&lt;&gt;"",ToSIA03_CLP[[#This Row],[RS Logic]],"")</f>
        <v>Horimetro[2]</v>
      </c>
    </row>
    <row r="99" spans="1:37" s="252" customFormat="1">
      <c r="A99" s="264">
        <v>98</v>
      </c>
      <c r="B99" s="278" t="s">
        <v>451</v>
      </c>
      <c r="C99" s="266" t="s">
        <v>175</v>
      </c>
      <c r="D99" s="266" t="s">
        <v>176</v>
      </c>
      <c r="E99" s="266" t="s">
        <v>177</v>
      </c>
      <c r="F99" s="266" t="s">
        <v>452</v>
      </c>
      <c r="G99" s="266"/>
      <c r="H99" s="266" t="s">
        <v>363</v>
      </c>
      <c r="I99" s="269" t="s">
        <v>29</v>
      </c>
      <c r="J99" s="257" t="str">
        <f>_xlfn.TEXTJOIN(":",TRUE,_xlfn.TEXTJOIN("-",TRUE,ToSIA03_CLP[[#This Row],[SEC]:[SUB]]),_xlfn.TEXTJOIN("-",TRUE,ToSIA03_CLP[[#This Row],[DIS]:[IDX]]),_xlfn.TEXTJOIN("-",TRUE,ToSIA03_CLP[[#This Row],[PROP]:[TYPE]]))</f>
        <v>RA-ToSIA03:RF-WaterLoad:HdFlwRt-Mon</v>
      </c>
      <c r="K99" s="25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9" s="25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9" s="258" t="s">
        <v>180</v>
      </c>
      <c r="N99" s="259"/>
      <c r="O99" s="258"/>
      <c r="P99" s="260">
        <v>0.1</v>
      </c>
      <c r="Q99" s="260" t="s">
        <v>181</v>
      </c>
      <c r="R99" s="258"/>
      <c r="S99" s="260"/>
      <c r="T99" s="260"/>
      <c r="U99" s="260"/>
      <c r="V99" s="260"/>
      <c r="W99" s="261" t="s">
        <v>453</v>
      </c>
      <c r="X99" s="261" t="s">
        <v>183</v>
      </c>
      <c r="Y99" s="261" t="s">
        <v>33</v>
      </c>
      <c r="Z99" s="261"/>
      <c r="AA99" s="261"/>
      <c r="AB99" s="262" t="str">
        <f>IF(ToSIA03_CLP[[#This Row],[RS Logic]]&lt;&gt;"",ToSIA03_CLP[[#This Row],[RS Logic]],"")</f>
        <v>Memorias[3].24</v>
      </c>
    </row>
    <row r="100" spans="1:37" s="252" customFormat="1" ht="15" customHeight="1">
      <c r="A100" s="279">
        <v>99</v>
      </c>
      <c r="B100" s="280" t="s">
        <v>454</v>
      </c>
      <c r="C100" s="266" t="s">
        <v>175</v>
      </c>
      <c r="D100" s="266" t="s">
        <v>176</v>
      </c>
      <c r="E100" s="266" t="s">
        <v>177</v>
      </c>
      <c r="F100" s="281" t="s">
        <v>359</v>
      </c>
      <c r="G100" s="281"/>
      <c r="H100" s="281" t="s">
        <v>455</v>
      </c>
      <c r="I100" s="282" t="s">
        <v>456</v>
      </c>
      <c r="J100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RA-ToSIA03:RF-SSAmpTower:Hw2PwrFwdInCoeff-Cte</v>
      </c>
      <c r="K100" s="283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0" s="283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0" s="258" t="s">
        <v>457</v>
      </c>
      <c r="N100" s="259"/>
      <c r="O100" s="258"/>
      <c r="P100" s="260">
        <v>5</v>
      </c>
      <c r="Q100" s="260" t="s">
        <v>187</v>
      </c>
      <c r="R100" s="260"/>
      <c r="S100" s="260"/>
      <c r="T100" s="260"/>
      <c r="U100" s="260"/>
      <c r="V100" s="260"/>
      <c r="W100" s="261"/>
      <c r="X100" s="261"/>
      <c r="Y100" s="284"/>
      <c r="Z100" s="284"/>
      <c r="AA100" s="285"/>
      <c r="AB100" s="262" t="str">
        <f>IF(ToSIA03_CLP[[#This Row],[RS Logic]]&lt;&gt;"",ToSIA03_CLP[[#This Row],[RS Logic]],"")</f>
        <v/>
      </c>
      <c r="AC100" s="286"/>
      <c r="AD100" s="286"/>
      <c r="AE100" s="286"/>
      <c r="AF100" s="286"/>
      <c r="AK100" s="286"/>
    </row>
    <row r="101" spans="1:37" s="252" customFormat="1" ht="15" customHeight="1">
      <c r="A101" s="279">
        <v>100</v>
      </c>
      <c r="B101" s="280" t="s">
        <v>458</v>
      </c>
      <c r="C101" s="266" t="s">
        <v>175</v>
      </c>
      <c r="D101" s="266" t="s">
        <v>176</v>
      </c>
      <c r="E101" s="266" t="s">
        <v>177</v>
      </c>
      <c r="F101" s="281" t="s">
        <v>359</v>
      </c>
      <c r="G101" s="281"/>
      <c r="H101" s="281" t="s">
        <v>459</v>
      </c>
      <c r="I101" s="282" t="s">
        <v>456</v>
      </c>
      <c r="J101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RA-ToSIA03:RF-SSAmpTower:Hw2PwrRevInCoeff-Cte</v>
      </c>
      <c r="K101" s="283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1" s="283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1" s="258" t="s">
        <v>457</v>
      </c>
      <c r="N101" s="259"/>
      <c r="O101" s="258"/>
      <c r="P101" s="260">
        <v>5</v>
      </c>
      <c r="Q101" s="260" t="s">
        <v>187</v>
      </c>
      <c r="R101" s="260"/>
      <c r="S101" s="260"/>
      <c r="T101" s="260"/>
      <c r="U101" s="260"/>
      <c r="V101" s="260"/>
      <c r="W101" s="261"/>
      <c r="X101" s="261"/>
      <c r="Y101" s="284"/>
      <c r="Z101" s="284"/>
      <c r="AA101" s="285"/>
      <c r="AB101" s="262" t="str">
        <f>IF(ToSIA03_CLP[[#This Row],[RS Logic]]&lt;&gt;"",ToSIA03_CLP[[#This Row],[RS Logic]],"")</f>
        <v/>
      </c>
      <c r="AC101" s="286"/>
      <c r="AD101" s="286"/>
      <c r="AE101" s="286"/>
      <c r="AF101" s="286"/>
      <c r="AK101" s="286"/>
    </row>
    <row r="102" spans="1:37" s="252" customFormat="1" ht="15" customHeight="1">
      <c r="A102" s="279">
        <v>101</v>
      </c>
      <c r="B102" s="280" t="s">
        <v>460</v>
      </c>
      <c r="C102" s="266" t="s">
        <v>175</v>
      </c>
      <c r="D102" s="266" t="s">
        <v>176</v>
      </c>
      <c r="E102" s="266" t="s">
        <v>177</v>
      </c>
      <c r="F102" s="281" t="s">
        <v>359</v>
      </c>
      <c r="G102" s="281"/>
      <c r="H102" s="281" t="s">
        <v>461</v>
      </c>
      <c r="I102" s="282" t="s">
        <v>456</v>
      </c>
      <c r="J102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RA-ToSIA03:RF-SSAmpTower:Hw2PwrFwdOutCoeff-Cte</v>
      </c>
      <c r="K102" s="283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2" s="283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2" s="258" t="s">
        <v>457</v>
      </c>
      <c r="N102" s="259"/>
      <c r="O102" s="258"/>
      <c r="P102" s="260">
        <v>5</v>
      </c>
      <c r="Q102" s="260" t="s">
        <v>187</v>
      </c>
      <c r="R102" s="260"/>
      <c r="S102" s="260"/>
      <c r="T102" s="260"/>
      <c r="U102" s="260"/>
      <c r="V102" s="260"/>
      <c r="W102" s="261"/>
      <c r="X102" s="261"/>
      <c r="Y102" s="284"/>
      <c r="Z102" s="284"/>
      <c r="AA102" s="285"/>
      <c r="AB102" s="262" t="str">
        <f>IF(ToSIA03_CLP[[#This Row],[RS Logic]]&lt;&gt;"",ToSIA03_CLP[[#This Row],[RS Logic]],"")</f>
        <v/>
      </c>
      <c r="AC102" s="286"/>
      <c r="AD102" s="286"/>
      <c r="AE102" s="286"/>
      <c r="AF102" s="286"/>
      <c r="AK102" s="286"/>
    </row>
    <row r="103" spans="1:37" s="252" customFormat="1" ht="15" customHeight="1">
      <c r="A103" s="279">
        <v>102</v>
      </c>
      <c r="B103" s="280" t="s">
        <v>462</v>
      </c>
      <c r="C103" s="266" t="s">
        <v>175</v>
      </c>
      <c r="D103" s="266" t="s">
        <v>176</v>
      </c>
      <c r="E103" s="266" t="s">
        <v>177</v>
      </c>
      <c r="F103" s="281" t="s">
        <v>359</v>
      </c>
      <c r="G103" s="281"/>
      <c r="H103" s="281" t="s">
        <v>463</v>
      </c>
      <c r="I103" s="282" t="s">
        <v>456</v>
      </c>
      <c r="J103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RA-ToSIA03:RF-SSAmpTower:Hw2PwrRevOutCoeff-Cte</v>
      </c>
      <c r="K103" s="283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3" s="283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3" s="258" t="s">
        <v>457</v>
      </c>
      <c r="N103" s="259"/>
      <c r="O103" s="258"/>
      <c r="P103" s="260">
        <v>5</v>
      </c>
      <c r="Q103" s="260" t="s">
        <v>187</v>
      </c>
      <c r="R103" s="260"/>
      <c r="S103" s="260"/>
      <c r="T103" s="260"/>
      <c r="U103" s="260"/>
      <c r="V103" s="260"/>
      <c r="W103" s="261"/>
      <c r="X103" s="261"/>
      <c r="Y103" s="284"/>
      <c r="Z103" s="284"/>
      <c r="AA103" s="285"/>
      <c r="AB103" s="262" t="str">
        <f>IF(ToSIA03_CLP[[#This Row],[RS Logic]]&lt;&gt;"",ToSIA03_CLP[[#This Row],[RS Logic]],"")</f>
        <v/>
      </c>
      <c r="AC103" s="286"/>
      <c r="AD103" s="286"/>
      <c r="AE103" s="286"/>
      <c r="AF103" s="286"/>
      <c r="AK103" s="286"/>
    </row>
    <row r="104" spans="1:37" s="252" customFormat="1" ht="15" customHeight="1">
      <c r="A104" s="279">
        <v>103</v>
      </c>
      <c r="B104" s="265" t="s">
        <v>464</v>
      </c>
      <c r="C104" s="266" t="s">
        <v>175</v>
      </c>
      <c r="D104" s="266" t="s">
        <v>176</v>
      </c>
      <c r="E104" s="255" t="s">
        <v>177</v>
      </c>
      <c r="F104" s="255" t="s">
        <v>359</v>
      </c>
      <c r="G104" s="255"/>
      <c r="H104" s="255" t="s">
        <v>465</v>
      </c>
      <c r="I104" s="256" t="s">
        <v>29</v>
      </c>
      <c r="J104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RA-ToSIA03:RF-SSAmpTower:PwrFwdIn-Mon</v>
      </c>
      <c r="K104" s="283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4" s="283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4" s="258" t="s">
        <v>206</v>
      </c>
      <c r="N104" s="259"/>
      <c r="O104" s="258" t="s">
        <v>466</v>
      </c>
      <c r="P104" s="260">
        <v>0.1</v>
      </c>
      <c r="Q104" s="260" t="s">
        <v>181</v>
      </c>
      <c r="R104" s="260"/>
      <c r="S104" s="260"/>
      <c r="T104" s="260"/>
      <c r="U104" s="260"/>
      <c r="V104" s="260"/>
      <c r="W104" s="261"/>
      <c r="X104" s="261"/>
      <c r="Y104" s="284"/>
      <c r="Z104" s="284"/>
      <c r="AA104" s="285"/>
      <c r="AB104" s="262" t="str">
        <f>IF(ToSIA03_CLP[[#This Row],[RS Logic]]&lt;&gt;"",ToSIA03_CLP[[#This Row],[RS Logic]],"")</f>
        <v/>
      </c>
      <c r="AC104" s="286"/>
      <c r="AD104" s="286"/>
      <c r="AE104" s="286"/>
      <c r="AF104" s="286"/>
      <c r="AK104" s="286"/>
    </row>
    <row r="105" spans="1:37" s="252" customFormat="1" ht="15" customHeight="1">
      <c r="A105" s="279">
        <v>104</v>
      </c>
      <c r="B105" s="265" t="s">
        <v>467</v>
      </c>
      <c r="C105" s="266" t="s">
        <v>175</v>
      </c>
      <c r="D105" s="266" t="s">
        <v>176</v>
      </c>
      <c r="E105" s="255" t="s">
        <v>177</v>
      </c>
      <c r="F105" s="255" t="s">
        <v>359</v>
      </c>
      <c r="G105" s="255"/>
      <c r="H105" s="255" t="s">
        <v>468</v>
      </c>
      <c r="I105" s="256" t="s">
        <v>29</v>
      </c>
      <c r="J105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RA-ToSIA03:RF-SSAmpTower:PwrRevIn-Mon</v>
      </c>
      <c r="K105" s="283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5" s="283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5" s="258" t="s">
        <v>206</v>
      </c>
      <c r="N105" s="259"/>
      <c r="O105" s="258" t="s">
        <v>466</v>
      </c>
      <c r="P105" s="260">
        <v>0.1</v>
      </c>
      <c r="Q105" s="260" t="s">
        <v>181</v>
      </c>
      <c r="R105" s="260"/>
      <c r="S105" s="260"/>
      <c r="T105" s="260"/>
      <c r="U105" s="260"/>
      <c r="V105" s="260"/>
      <c r="W105" s="261"/>
      <c r="X105" s="261"/>
      <c r="Y105" s="284"/>
      <c r="Z105" s="284"/>
      <c r="AA105" s="285"/>
      <c r="AB105" s="262" t="str">
        <f>IF(ToSIA03_CLP[[#This Row],[RS Logic]]&lt;&gt;"",ToSIA03_CLP[[#This Row],[RS Logic]],"")</f>
        <v/>
      </c>
      <c r="AC105" s="286"/>
      <c r="AD105" s="286"/>
      <c r="AE105" s="286"/>
      <c r="AF105" s="286"/>
      <c r="AK105" s="286"/>
    </row>
    <row r="106" spans="1:37" s="252" customFormat="1" ht="15" customHeight="1">
      <c r="A106" s="279">
        <v>105</v>
      </c>
      <c r="B106" s="265" t="s">
        <v>469</v>
      </c>
      <c r="C106" s="266" t="s">
        <v>175</v>
      </c>
      <c r="D106" s="266" t="s">
        <v>176</v>
      </c>
      <c r="E106" s="255" t="s">
        <v>177</v>
      </c>
      <c r="F106" s="255" t="s">
        <v>359</v>
      </c>
      <c r="G106" s="255"/>
      <c r="H106" s="255" t="s">
        <v>470</v>
      </c>
      <c r="I106" s="256" t="s">
        <v>29</v>
      </c>
      <c r="J106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RA-ToSIA03:RF-SSAmpTower:PwrFwdOut-Mon</v>
      </c>
      <c r="K106" s="283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6" s="283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6" s="258" t="s">
        <v>206</v>
      </c>
      <c r="N106" s="259"/>
      <c r="O106" s="258" t="s">
        <v>466</v>
      </c>
      <c r="P106" s="260">
        <v>0.1</v>
      </c>
      <c r="Q106" s="260" t="s">
        <v>181</v>
      </c>
      <c r="R106" s="260"/>
      <c r="S106" s="260"/>
      <c r="T106" s="260"/>
      <c r="U106" s="260"/>
      <c r="V106" s="260"/>
      <c r="W106" s="261"/>
      <c r="X106" s="261"/>
      <c r="Y106" s="284"/>
      <c r="Z106" s="284"/>
      <c r="AA106" s="285"/>
      <c r="AB106" s="262" t="str">
        <f>IF(ToSIA03_CLP[[#This Row],[RS Logic]]&lt;&gt;"",ToSIA03_CLP[[#This Row],[RS Logic]],"")</f>
        <v/>
      </c>
      <c r="AC106" s="286"/>
      <c r="AD106" s="286"/>
      <c r="AE106" s="286"/>
      <c r="AF106" s="286"/>
      <c r="AK106" s="286"/>
    </row>
    <row r="107" spans="1:37" s="252" customFormat="1" ht="15" customHeight="1">
      <c r="A107" s="279">
        <v>106</v>
      </c>
      <c r="B107" s="268" t="s">
        <v>471</v>
      </c>
      <c r="C107" s="266" t="s">
        <v>175</v>
      </c>
      <c r="D107" s="266" t="s">
        <v>176</v>
      </c>
      <c r="E107" s="255" t="s">
        <v>177</v>
      </c>
      <c r="F107" s="266" t="s">
        <v>359</v>
      </c>
      <c r="G107" s="266"/>
      <c r="H107" s="266" t="s">
        <v>472</v>
      </c>
      <c r="I107" s="269" t="s">
        <v>29</v>
      </c>
      <c r="J107" s="257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RA-ToSIA03:RF-SSAmpTower:PwrRevOut-Mon</v>
      </c>
      <c r="K107" s="283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7" s="283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7" s="258" t="s">
        <v>206</v>
      </c>
      <c r="N107" s="259"/>
      <c r="O107" s="258" t="s">
        <v>466</v>
      </c>
      <c r="P107" s="260">
        <v>0.1</v>
      </c>
      <c r="Q107" s="260" t="s">
        <v>181</v>
      </c>
      <c r="R107" s="260"/>
      <c r="S107" s="260"/>
      <c r="T107" s="260"/>
      <c r="U107" s="260"/>
      <c r="V107" s="260"/>
      <c r="W107" s="261"/>
      <c r="X107" s="261"/>
      <c r="Y107" s="284"/>
      <c r="Z107" s="284"/>
      <c r="AA107" s="285"/>
      <c r="AB107" s="262" t="str">
        <f>IF(ToSIA03_CLP[[#This Row],[RS Logic]]&lt;&gt;"",ToSIA03_CLP[[#This Row],[RS Logic]],"")</f>
        <v/>
      </c>
      <c r="AC107" s="286"/>
      <c r="AD107" s="286"/>
      <c r="AE107" s="286"/>
      <c r="AF107" s="286"/>
      <c r="AK107" s="286"/>
    </row>
    <row r="108" spans="1:37" ht="15" customHeight="1">
      <c r="A108" s="214">
        <v>107</v>
      </c>
      <c r="B108" s="212"/>
      <c r="C108" s="159"/>
      <c r="D108" s="159"/>
      <c r="E108" s="157"/>
      <c r="F108" s="159"/>
      <c r="G108" s="159"/>
      <c r="H108" s="159"/>
      <c r="I108" s="213"/>
      <c r="J108" s="224"/>
      <c r="K108" s="21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8" s="21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8" s="218" t="s">
        <v>206</v>
      </c>
      <c r="N108" s="219"/>
      <c r="O108" s="218" t="s">
        <v>466</v>
      </c>
      <c r="P108" s="220">
        <v>1.1000000000000001</v>
      </c>
      <c r="Q108" s="220" t="s">
        <v>181</v>
      </c>
      <c r="R108" s="220"/>
      <c r="S108" s="220"/>
      <c r="T108" s="220"/>
      <c r="U108" s="220"/>
      <c r="V108" s="220"/>
      <c r="W108" s="221" t="s">
        <v>473</v>
      </c>
      <c r="X108" s="221"/>
      <c r="Y108" s="222"/>
      <c r="Z108" s="222"/>
      <c r="AA108" s="223"/>
      <c r="AB108" s="225" t="str">
        <f>IF(ToSIA03_CLP[[#This Row],[RS Logic]]&lt;&gt;"",ToSIA03_CLP[[#This Row],[RS Logic]],"")</f>
        <v>Dummi_LIGA_AC_Remoto</v>
      </c>
    </row>
    <row r="109" spans="1:37" ht="15" customHeight="1">
      <c r="A109" s="214">
        <v>108</v>
      </c>
      <c r="B109" s="212"/>
      <c r="C109" s="159"/>
      <c r="D109" s="159"/>
      <c r="E109" s="157"/>
      <c r="F109" s="159"/>
      <c r="G109" s="159"/>
      <c r="H109" s="159"/>
      <c r="I109" s="213"/>
      <c r="J109" s="224"/>
      <c r="K109" s="21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9" s="21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9" s="218" t="s">
        <v>206</v>
      </c>
      <c r="N109" s="219"/>
      <c r="O109" s="218" t="s">
        <v>466</v>
      </c>
      <c r="P109" s="220">
        <v>2.1</v>
      </c>
      <c r="Q109" s="220" t="s">
        <v>181</v>
      </c>
      <c r="R109" s="220"/>
      <c r="S109" s="220"/>
      <c r="T109" s="220"/>
      <c r="U109" s="220"/>
      <c r="V109" s="220"/>
      <c r="W109" s="221" t="s">
        <v>474</v>
      </c>
      <c r="X109" s="221"/>
      <c r="Y109" s="222"/>
      <c r="Z109" s="222"/>
      <c r="AA109" s="223"/>
      <c r="AB109" s="225" t="str">
        <f>IF(ToSIA03_CLP[[#This Row],[RS Logic]]&lt;&gt;"",ToSIA03_CLP[[#This Row],[RS Logic]],"")</f>
        <v>Dummi_DESL_AC_Remoto</v>
      </c>
    </row>
    <row r="110" spans="1:37" ht="15" customHeight="1">
      <c r="A110" s="214">
        <v>109</v>
      </c>
      <c r="B110" s="212"/>
      <c r="C110" s="159"/>
      <c r="D110" s="159"/>
      <c r="E110" s="157"/>
      <c r="F110" s="159"/>
      <c r="G110" s="159"/>
      <c r="H110" s="159"/>
      <c r="I110" s="213"/>
      <c r="J110" s="224"/>
      <c r="K110" s="21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0" s="21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0" s="218" t="s">
        <v>206</v>
      </c>
      <c r="N110" s="219"/>
      <c r="O110" s="218" t="s">
        <v>466</v>
      </c>
      <c r="P110" s="220">
        <v>3.1</v>
      </c>
      <c r="Q110" s="220" t="s">
        <v>181</v>
      </c>
      <c r="R110" s="220"/>
      <c r="S110" s="220"/>
      <c r="T110" s="220"/>
      <c r="U110" s="220"/>
      <c r="V110" s="220"/>
      <c r="W110" s="221" t="s">
        <v>475</v>
      </c>
      <c r="X110" s="221"/>
      <c r="Y110" s="222"/>
      <c r="Z110" s="222"/>
      <c r="AA110" s="223"/>
      <c r="AB110" s="225" t="str">
        <f>IF(ToSIA03_CLP[[#This Row],[RS Logic]]&lt;&gt;"",ToSIA03_CLP[[#This Row],[RS Logic]],"")</f>
        <v>Dummi_LIGA_DC_Remoto</v>
      </c>
    </row>
    <row r="111" spans="1:37" ht="15" customHeight="1">
      <c r="A111" s="214">
        <v>110</v>
      </c>
      <c r="B111" s="212"/>
      <c r="C111" s="159"/>
      <c r="D111" s="159"/>
      <c r="E111" s="157"/>
      <c r="F111" s="159"/>
      <c r="G111" s="159"/>
      <c r="H111" s="159"/>
      <c r="I111" s="213"/>
      <c r="J111" s="224"/>
      <c r="K111" s="21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1" s="21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1" s="218" t="s">
        <v>206</v>
      </c>
      <c r="N111" s="219"/>
      <c r="O111" s="218" t="s">
        <v>466</v>
      </c>
      <c r="P111" s="220">
        <v>4.0999999999999996</v>
      </c>
      <c r="Q111" s="220" t="s">
        <v>181</v>
      </c>
      <c r="R111" s="220"/>
      <c r="S111" s="220"/>
      <c r="T111" s="220"/>
      <c r="U111" s="220"/>
      <c r="V111" s="220"/>
      <c r="W111" s="221" t="s">
        <v>476</v>
      </c>
      <c r="X111" s="221"/>
      <c r="Y111" s="222"/>
      <c r="Z111" s="222"/>
      <c r="AA111" s="223"/>
      <c r="AB111" s="225" t="str">
        <f>IF(ToSIA03_CLP[[#This Row],[RS Logic]]&lt;&gt;"",ToSIA03_CLP[[#This Row],[RS Logic]],"")</f>
        <v>Dummi_DESL_DC_Remoto</v>
      </c>
    </row>
    <row r="112" spans="1:37" ht="15" customHeight="1">
      <c r="A112" s="214">
        <v>111</v>
      </c>
      <c r="B112" s="212"/>
      <c r="C112" s="159"/>
      <c r="D112" s="159"/>
      <c r="E112" s="157"/>
      <c r="F112" s="159"/>
      <c r="G112" s="159"/>
      <c r="H112" s="159"/>
      <c r="I112" s="213"/>
      <c r="J112" s="224"/>
      <c r="K112" s="21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2" s="21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2" s="218" t="s">
        <v>206</v>
      </c>
      <c r="N112" s="219"/>
      <c r="O112" s="218" t="s">
        <v>466</v>
      </c>
      <c r="P112" s="220">
        <v>5.0999999999999996</v>
      </c>
      <c r="Q112" s="220" t="s">
        <v>181</v>
      </c>
      <c r="R112" s="220"/>
      <c r="S112" s="220"/>
      <c r="T112" s="220"/>
      <c r="U112" s="220"/>
      <c r="V112" s="220"/>
      <c r="W112" s="221" t="s">
        <v>477</v>
      </c>
      <c r="X112" s="221"/>
      <c r="Y112" s="222"/>
      <c r="Z112" s="222"/>
      <c r="AA112" s="223"/>
      <c r="AB112" s="225" t="str">
        <f>IF(ToSIA03_CLP[[#This Row],[RS Logic]]&lt;&gt;"",ToSIA03_CLP[[#This Row],[RS Logic]],"")</f>
        <v>Dummi_LIGA_Pre_Amp_Remoto</v>
      </c>
    </row>
    <row r="113" spans="1:28" ht="15" customHeight="1">
      <c r="A113" s="214">
        <v>112</v>
      </c>
      <c r="B113" s="212"/>
      <c r="C113" s="159"/>
      <c r="D113" s="159"/>
      <c r="E113" s="157"/>
      <c r="F113" s="159"/>
      <c r="G113" s="159"/>
      <c r="H113" s="159"/>
      <c r="I113" s="213"/>
      <c r="J113" s="224"/>
      <c r="K113" s="21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3" s="21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3" s="218" t="s">
        <v>206</v>
      </c>
      <c r="N113" s="219"/>
      <c r="O113" s="218" t="s">
        <v>466</v>
      </c>
      <c r="P113" s="220">
        <v>6.1</v>
      </c>
      <c r="Q113" s="220" t="s">
        <v>181</v>
      </c>
      <c r="R113" s="220"/>
      <c r="S113" s="220"/>
      <c r="T113" s="220"/>
      <c r="U113" s="220"/>
      <c r="V113" s="220"/>
      <c r="W113" s="221" t="s">
        <v>478</v>
      </c>
      <c r="X113" s="221"/>
      <c r="Y113" s="222"/>
      <c r="Z113" s="222"/>
      <c r="AA113" s="223"/>
      <c r="AB113" s="225" t="str">
        <f>IF(ToSIA03_CLP[[#This Row],[RS Logic]]&lt;&gt;"",ToSIA03_CLP[[#This Row],[RS Logic]],"")</f>
        <v>Dummi_DESL_Pre_Amp_Remoto</v>
      </c>
    </row>
    <row r="114" spans="1:28" ht="15" customHeight="1">
      <c r="A114" s="214">
        <v>113</v>
      </c>
      <c r="B114" s="212"/>
      <c r="C114" s="159"/>
      <c r="D114" s="159"/>
      <c r="E114" s="157"/>
      <c r="F114" s="159"/>
      <c r="G114" s="159"/>
      <c r="H114" s="159"/>
      <c r="I114" s="213"/>
      <c r="J114" s="224"/>
      <c r="K114" s="217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4" s="217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4" s="218" t="s">
        <v>206</v>
      </c>
      <c r="N114" s="219"/>
      <c r="O114" s="218" t="s">
        <v>466</v>
      </c>
      <c r="P114" s="220">
        <v>7.1</v>
      </c>
      <c r="Q114" s="220" t="s">
        <v>181</v>
      </c>
      <c r="R114" s="220"/>
      <c r="S114" s="220"/>
      <c r="T114" s="220"/>
      <c r="U114" s="220"/>
      <c r="V114" s="220"/>
      <c r="W114" s="221"/>
      <c r="X114" s="221"/>
      <c r="Y114" s="222"/>
      <c r="Z114" s="222"/>
      <c r="AA114" s="223"/>
      <c r="AB114" s="225" t="str">
        <f>IF(ToSIA03_CLP[[#This Row],[RS Logic]]&lt;&gt;"",ToSIA03_CLP[[#This Row],[RS Logic]],"")</f>
        <v/>
      </c>
    </row>
  </sheetData>
  <phoneticPr fontId="9" type="noConversion"/>
  <dataValidations count="3">
    <dataValidation type="list" allowBlank="1" showInputMessage="1" showErrorMessage="1" sqref="X2:X114" xr:uid="{5AF41E25-5A64-4DFC-B3B2-06099496E172}">
      <formula1>"Analog,Digital"</formula1>
    </dataValidation>
    <dataValidation type="list" allowBlank="1" showInputMessage="1" showErrorMessage="1" sqref="Y2:Y114" xr:uid="{4DE53861-6555-40F1-921B-F8637E4E20D3}">
      <formula1>"Input,Control,Output"</formula1>
    </dataValidation>
    <dataValidation type="list" allowBlank="1" showInputMessage="1" showErrorMessage="1" sqref="P2:P114" xr:uid="{AE0DEE0C-00C5-4664-B0B0-5F789359C320}">
      <formula1>"0.1,0.5,1.0,2.0,5.0,10.0"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EF28-45E2-4D34-A798-19D8CC67F135}">
  <sheetPr>
    <tabColor theme="4" tint="0.39997558519241921"/>
  </sheetPr>
  <dimension ref="A1:T19"/>
  <sheetViews>
    <sheetView topLeftCell="J1" workbookViewId="0">
      <selection activeCell="P1" sqref="P1:T19"/>
    </sheetView>
  </sheetViews>
  <sheetFormatPr defaultRowHeight="14.45"/>
  <cols>
    <col min="1" max="1" width="8" bestFit="1" customWidth="1"/>
    <col min="2" max="2" width="48.140625" bestFit="1" customWidth="1"/>
    <col min="3" max="3" width="8.85546875" bestFit="1" customWidth="1"/>
    <col min="4" max="4" width="9.140625" bestFit="1" customWidth="1"/>
    <col min="5" max="5" width="8.42578125" bestFit="1" customWidth="1"/>
    <col min="6" max="6" width="12.85546875" bestFit="1" customWidth="1"/>
    <col min="7" max="7" width="8.5703125" bestFit="1" customWidth="1"/>
    <col min="8" max="8" width="13.85546875" bestFit="1" customWidth="1"/>
    <col min="9" max="9" width="9.85546875" bestFit="1" customWidth="1"/>
    <col min="10" max="10" width="41.85546875" bestFit="1" customWidth="1"/>
    <col min="11" max="11" width="49.42578125" bestFit="1" customWidth="1"/>
    <col min="12" max="12" width="43.85546875" bestFit="1" customWidth="1"/>
    <col min="13" max="13" width="9.140625" bestFit="1" customWidth="1"/>
    <col min="14" max="14" width="9.140625" customWidth="1"/>
    <col min="15" max="15" width="9.140625" bestFit="1" customWidth="1"/>
    <col min="17" max="17" width="14.28515625" bestFit="1" customWidth="1"/>
    <col min="18" max="18" width="14.85546875" bestFit="1" customWidth="1"/>
    <col min="19" max="19" width="16.7109375" bestFit="1" customWidth="1"/>
    <col min="20" max="20" width="10.7109375" bestFit="1" customWidth="1"/>
  </cols>
  <sheetData>
    <row r="1" spans="1:20" s="151" customFormat="1">
      <c r="A1" s="148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50" t="s">
        <v>8</v>
      </c>
      <c r="J1" s="146" t="s">
        <v>9</v>
      </c>
      <c r="K1" s="146" t="s">
        <v>10</v>
      </c>
      <c r="L1" s="146" t="s">
        <v>11</v>
      </c>
      <c r="M1" s="168" t="s">
        <v>18</v>
      </c>
      <c r="N1" s="186" t="s">
        <v>21</v>
      </c>
      <c r="O1" s="168" t="s">
        <v>20</v>
      </c>
      <c r="P1" s="287" t="s">
        <v>479</v>
      </c>
      <c r="Q1" s="287" t="s">
        <v>480</v>
      </c>
      <c r="R1" s="287" t="s">
        <v>481</v>
      </c>
      <c r="S1" s="287" t="s">
        <v>482</v>
      </c>
      <c r="T1" s="287" t="s">
        <v>483</v>
      </c>
    </row>
    <row r="2" spans="1:20" s="5" customFormat="1">
      <c r="A2" s="160">
        <v>17</v>
      </c>
      <c r="B2" s="170" t="s">
        <v>484</v>
      </c>
      <c r="C2" s="171" t="s">
        <v>175</v>
      </c>
      <c r="D2" s="171" t="s">
        <v>176</v>
      </c>
      <c r="E2" s="171" t="s">
        <v>177</v>
      </c>
      <c r="F2" s="171" t="s">
        <v>178</v>
      </c>
      <c r="G2" s="171"/>
      <c r="H2" s="171" t="s">
        <v>485</v>
      </c>
      <c r="I2" s="171" t="s">
        <v>29</v>
      </c>
      <c r="J2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RA-ToSIA03:RF-ACPanel:CurrentN-Mon</v>
      </c>
      <c r="K2" s="153" t="e">
        <f>IF(#REF!&lt;&gt;"",_xlfn.TEXTJOIN(":",TRUE,_xlfn.TEXTJOIN("-",TRUE,ToSIA03_MultiABB[[#This Row],[SEC]:[SUB]]),_xlfn.TEXTJOIN("-",TRUE,ToSIA03_MultiABB[[#This Row],[DIS]:[IDX]]),"TUpperLimit-Cte"),"")</f>
        <v>#REF!</v>
      </c>
      <c r="L2" s="153" t="e">
        <f>IF(#REF!&lt;&gt;"",_xlfn.TEXTJOIN(":",TRUE,_xlfn.TEXTJOIN("-",TRUE,ToSIA03_MultiABB[[#This Row],[SEC]:[SUB]]),_xlfn.TEXTJOIN("-",TRUE,ToSIA03_MultiABB[[#This Row],[DIS]:[IDX]]),"TLowerLimit-Cte"),"")</f>
        <v>#REF!</v>
      </c>
      <c r="M2" s="166" t="s">
        <v>44</v>
      </c>
      <c r="N2" s="187">
        <v>2</v>
      </c>
      <c r="O2" s="166">
        <v>0.5</v>
      </c>
      <c r="P2" s="288" t="s">
        <v>486</v>
      </c>
      <c r="Q2" s="288">
        <v>0.01</v>
      </c>
      <c r="R2" s="288" t="s">
        <v>487</v>
      </c>
      <c r="S2" s="289">
        <v>23318</v>
      </c>
      <c r="T2" s="288">
        <v>2</v>
      </c>
    </row>
    <row r="3" spans="1:20" s="5" customFormat="1">
      <c r="A3" s="160">
        <v>18</v>
      </c>
      <c r="B3" s="170" t="s">
        <v>488</v>
      </c>
      <c r="C3" s="171" t="s">
        <v>175</v>
      </c>
      <c r="D3" s="171" t="s">
        <v>176</v>
      </c>
      <c r="E3" s="171" t="s">
        <v>177</v>
      </c>
      <c r="F3" s="171" t="s">
        <v>178</v>
      </c>
      <c r="G3" s="171"/>
      <c r="H3" s="171" t="s">
        <v>489</v>
      </c>
      <c r="I3" s="171" t="s">
        <v>29</v>
      </c>
      <c r="J3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RA-ToSIA03:RF-ACPanel:Freq-Mon</v>
      </c>
      <c r="K3" s="153" t="e">
        <f>IF(#REF!&lt;&gt;"",_xlfn.TEXTJOIN(":",TRUE,_xlfn.TEXTJOIN("-",TRUE,ToSIA03_MultiABB[[#This Row],[SEC]:[SUB]]),_xlfn.TEXTJOIN("-",TRUE,ToSIA03_MultiABB[[#This Row],[DIS]:[IDX]]),"TUpperLimit-Cte"),"")</f>
        <v>#REF!</v>
      </c>
      <c r="L3" s="153" t="e">
        <f>IF(#REF!&lt;&gt;"",_xlfn.TEXTJOIN(":",TRUE,_xlfn.TEXTJOIN("-",TRUE,ToSIA03_MultiABB[[#This Row],[SEC]:[SUB]]),_xlfn.TEXTJOIN("-",TRUE,ToSIA03_MultiABB[[#This Row],[DIS]:[IDX]]),"TLowerLimit-Cte"),"")</f>
        <v>#REF!</v>
      </c>
      <c r="M3" s="166" t="s">
        <v>44</v>
      </c>
      <c r="N3" s="187">
        <v>2</v>
      </c>
      <c r="O3" s="166">
        <v>0.5</v>
      </c>
      <c r="P3" s="290" t="s">
        <v>490</v>
      </c>
      <c r="Q3" s="290">
        <v>0.01</v>
      </c>
      <c r="R3" s="290" t="s">
        <v>487</v>
      </c>
      <c r="S3" s="291">
        <v>23346</v>
      </c>
      <c r="T3" s="290">
        <v>1</v>
      </c>
    </row>
    <row r="4" spans="1:20" s="5" customFormat="1">
      <c r="A4" s="160">
        <v>7</v>
      </c>
      <c r="B4" s="170" t="s">
        <v>491</v>
      </c>
      <c r="C4" s="171" t="s">
        <v>175</v>
      </c>
      <c r="D4" s="171" t="s">
        <v>176</v>
      </c>
      <c r="E4" s="171" t="s">
        <v>177</v>
      </c>
      <c r="F4" s="171" t="s">
        <v>178</v>
      </c>
      <c r="G4" s="171"/>
      <c r="H4" s="171" t="s">
        <v>492</v>
      </c>
      <c r="I4" s="171" t="s">
        <v>29</v>
      </c>
      <c r="J4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RA-ToSIA03:RF-ACPanel:LineVoltage12-Mon</v>
      </c>
      <c r="K4" s="153" t="e">
        <f>IF(#REF!&lt;&gt;"",_xlfn.TEXTJOIN(":",TRUE,_xlfn.TEXTJOIN("-",TRUE,ToSIA03_MultiABB[[#This Row],[SEC]:[SUB]]),_xlfn.TEXTJOIN("-",TRUE,ToSIA03_MultiABB[[#This Row],[DIS]:[IDX]]),"TUpperLimit-Cte"),"")</f>
        <v>#REF!</v>
      </c>
      <c r="L4" s="153" t="e">
        <f>IF(#REF!&lt;&gt;"",_xlfn.TEXTJOIN(":",TRUE,_xlfn.TEXTJOIN("-",TRUE,ToSIA03_MultiABB[[#This Row],[SEC]:[SUB]]),_xlfn.TEXTJOIN("-",TRUE,ToSIA03_MultiABB[[#This Row],[DIS]:[IDX]]),"TLowerLimit-Cte"),"")</f>
        <v>#REF!</v>
      </c>
      <c r="M4" s="166" t="s">
        <v>44</v>
      </c>
      <c r="N4" s="187">
        <v>2</v>
      </c>
      <c r="O4" s="166">
        <v>0.5</v>
      </c>
      <c r="P4" s="290" t="s">
        <v>406</v>
      </c>
      <c r="Q4" s="290">
        <v>0.1</v>
      </c>
      <c r="R4" s="290" t="s">
        <v>487</v>
      </c>
      <c r="S4" s="291">
        <v>23304</v>
      </c>
      <c r="T4" s="290">
        <v>2</v>
      </c>
    </row>
    <row r="5" spans="1:20" s="5" customFormat="1">
      <c r="A5" s="160">
        <v>8</v>
      </c>
      <c r="B5" s="170" t="s">
        <v>493</v>
      </c>
      <c r="C5" s="171" t="s">
        <v>175</v>
      </c>
      <c r="D5" s="171" t="s">
        <v>176</v>
      </c>
      <c r="E5" s="171" t="s">
        <v>177</v>
      </c>
      <c r="F5" s="171" t="s">
        <v>178</v>
      </c>
      <c r="G5" s="171"/>
      <c r="H5" s="171" t="s">
        <v>494</v>
      </c>
      <c r="I5" s="171" t="s">
        <v>29</v>
      </c>
      <c r="J5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RA-ToSIA03:RF-ACPanel:LineVoltage13-Mon</v>
      </c>
      <c r="K5" s="153" t="e">
        <f>IF(#REF!&lt;&gt;"",_xlfn.TEXTJOIN(":",TRUE,_xlfn.TEXTJOIN("-",TRUE,ToSIA03_MultiABB[[#This Row],[SEC]:[SUB]]),_xlfn.TEXTJOIN("-",TRUE,ToSIA03_MultiABB[[#This Row],[DIS]:[IDX]]),"TUpperLimit-Cte"),"")</f>
        <v>#REF!</v>
      </c>
      <c r="L5" s="153" t="e">
        <f>IF(#REF!&lt;&gt;"",_xlfn.TEXTJOIN(":",TRUE,_xlfn.TEXTJOIN("-",TRUE,ToSIA03_MultiABB[[#This Row],[SEC]:[SUB]]),_xlfn.TEXTJOIN("-",TRUE,ToSIA03_MultiABB[[#This Row],[DIS]:[IDX]]),"TLowerLimit-Cte"),"")</f>
        <v>#REF!</v>
      </c>
      <c r="M5" s="166" t="s">
        <v>44</v>
      </c>
      <c r="N5" s="187">
        <v>2</v>
      </c>
      <c r="O5" s="166">
        <v>0.5</v>
      </c>
      <c r="P5" s="290" t="s">
        <v>406</v>
      </c>
      <c r="Q5" s="290">
        <v>0.1</v>
      </c>
      <c r="R5" s="290" t="s">
        <v>487</v>
      </c>
      <c r="S5" s="291">
        <v>23308</v>
      </c>
      <c r="T5" s="290">
        <v>2</v>
      </c>
    </row>
    <row r="6" spans="1:20" s="5" customFormat="1">
      <c r="A6" s="160">
        <v>9</v>
      </c>
      <c r="B6" s="170" t="s">
        <v>495</v>
      </c>
      <c r="C6" s="171" t="s">
        <v>175</v>
      </c>
      <c r="D6" s="171" t="s">
        <v>176</v>
      </c>
      <c r="E6" s="171" t="s">
        <v>177</v>
      </c>
      <c r="F6" s="171" t="s">
        <v>178</v>
      </c>
      <c r="G6" s="171"/>
      <c r="H6" s="171" t="s">
        <v>496</v>
      </c>
      <c r="I6" s="171" t="s">
        <v>29</v>
      </c>
      <c r="J6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RA-ToSIA03:RF-ACPanel:LineVoltage23-Mon</v>
      </c>
      <c r="K6" s="153" t="e">
        <f>IF(#REF!&lt;&gt;"",_xlfn.TEXTJOIN(":",TRUE,_xlfn.TEXTJOIN("-",TRUE,ToSIA03_MultiABB[[#This Row],[SEC]:[SUB]]),_xlfn.TEXTJOIN("-",TRUE,ToSIA03_MultiABB[[#This Row],[DIS]:[IDX]]),"TUpperLimit-Cte"),"")</f>
        <v>#REF!</v>
      </c>
      <c r="L6" s="153" t="e">
        <f>IF(#REF!&lt;&gt;"",_xlfn.TEXTJOIN(":",TRUE,_xlfn.TEXTJOIN("-",TRUE,ToSIA03_MultiABB[[#This Row],[SEC]:[SUB]]),_xlfn.TEXTJOIN("-",TRUE,ToSIA03_MultiABB[[#This Row],[DIS]:[IDX]]),"TLowerLimit-Cte"),"")</f>
        <v>#REF!</v>
      </c>
      <c r="M6" s="166" t="s">
        <v>44</v>
      </c>
      <c r="N6" s="187">
        <v>2</v>
      </c>
      <c r="O6" s="166">
        <v>0.5</v>
      </c>
      <c r="P6" s="290" t="s">
        <v>406</v>
      </c>
      <c r="Q6" s="290">
        <v>0.1</v>
      </c>
      <c r="R6" s="290" t="s">
        <v>487</v>
      </c>
      <c r="S6" s="291">
        <v>23306</v>
      </c>
      <c r="T6" s="290">
        <v>2</v>
      </c>
    </row>
    <row r="7" spans="1:20" s="5" customFormat="1">
      <c r="A7" s="160">
        <v>1</v>
      </c>
      <c r="B7" s="170" t="s">
        <v>497</v>
      </c>
      <c r="C7" s="171" t="s">
        <v>175</v>
      </c>
      <c r="D7" s="171" t="s">
        <v>176</v>
      </c>
      <c r="E7" s="171" t="s">
        <v>177</v>
      </c>
      <c r="F7" s="171" t="s">
        <v>178</v>
      </c>
      <c r="G7" s="171"/>
      <c r="H7" s="171" t="s">
        <v>498</v>
      </c>
      <c r="I7" s="171" t="s">
        <v>29</v>
      </c>
      <c r="J7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RA-ToSIA03:RF-ACPanel:PhsCurrent1-Mon</v>
      </c>
      <c r="K7" s="153" t="e">
        <f>IF(#REF!&lt;&gt;"",_xlfn.TEXTJOIN(":",TRUE,_xlfn.TEXTJOIN("-",TRUE,ToSIA03_MultiABB[[#This Row],[SEC]:[SUB]]),_xlfn.TEXTJOIN("-",TRUE,ToSIA03_MultiABB[[#This Row],[DIS]:[IDX]]),"TUpperLimit-Cte"),"")</f>
        <v>#REF!</v>
      </c>
      <c r="L7" s="153" t="e">
        <f>IF(#REF!&lt;&gt;"",_xlfn.TEXTJOIN(":",TRUE,_xlfn.TEXTJOIN("-",TRUE,ToSIA03_MultiABB[[#This Row],[SEC]:[SUB]]),_xlfn.TEXTJOIN("-",TRUE,ToSIA03_MultiABB[[#This Row],[DIS]:[IDX]]),"TLowerLimit-Cte"),"")</f>
        <v>#REF!</v>
      </c>
      <c r="M7" s="166"/>
      <c r="N7" s="187"/>
      <c r="O7" s="166">
        <v>0.1</v>
      </c>
      <c r="P7" s="290" t="s">
        <v>486</v>
      </c>
      <c r="Q7" s="290">
        <v>0.01</v>
      </c>
      <c r="R7" s="290" t="s">
        <v>487</v>
      </c>
      <c r="S7" s="291">
        <v>23312</v>
      </c>
      <c r="T7" s="290">
        <v>2</v>
      </c>
    </row>
    <row r="8" spans="1:20" s="5" customFormat="1">
      <c r="A8" s="160">
        <v>2</v>
      </c>
      <c r="B8" s="170" t="s">
        <v>499</v>
      </c>
      <c r="C8" s="171" t="s">
        <v>175</v>
      </c>
      <c r="D8" s="171" t="s">
        <v>176</v>
      </c>
      <c r="E8" s="171" t="s">
        <v>177</v>
      </c>
      <c r="F8" s="171" t="s">
        <v>178</v>
      </c>
      <c r="G8" s="171"/>
      <c r="H8" s="171" t="s">
        <v>500</v>
      </c>
      <c r="I8" s="171" t="s">
        <v>29</v>
      </c>
      <c r="J8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RA-ToSIA03:RF-ACPanel:PhsCurrent2-Mon</v>
      </c>
      <c r="K8" s="153" t="e">
        <f>IF(#REF!&lt;&gt;"",_xlfn.TEXTJOIN(":",TRUE,_xlfn.TEXTJOIN("-",TRUE,ToSIA03_MultiABB[[#This Row],[SEC]:[SUB]]),_xlfn.TEXTJOIN("-",TRUE,ToSIA03_MultiABB[[#This Row],[DIS]:[IDX]]),"TUpperLimit-Cte"),"")</f>
        <v>#REF!</v>
      </c>
      <c r="L8" s="153" t="e">
        <f>IF(#REF!&lt;&gt;"",_xlfn.TEXTJOIN(":",TRUE,_xlfn.TEXTJOIN("-",TRUE,ToSIA03_MultiABB[[#This Row],[SEC]:[SUB]]),_xlfn.TEXTJOIN("-",TRUE,ToSIA03_MultiABB[[#This Row],[DIS]:[IDX]]),"TLowerLimit-Cte"),"")</f>
        <v>#REF!</v>
      </c>
      <c r="M8" s="166"/>
      <c r="N8" s="187"/>
      <c r="O8" s="166">
        <v>0.1</v>
      </c>
      <c r="P8" s="290" t="s">
        <v>486</v>
      </c>
      <c r="Q8" s="290">
        <v>0.01</v>
      </c>
      <c r="R8" s="290" t="s">
        <v>487</v>
      </c>
      <c r="S8" s="291">
        <v>23314</v>
      </c>
      <c r="T8" s="290">
        <v>2</v>
      </c>
    </row>
    <row r="9" spans="1:20" s="5" customFormat="1">
      <c r="A9" s="160">
        <v>3</v>
      </c>
      <c r="B9" s="170" t="s">
        <v>501</v>
      </c>
      <c r="C9" s="171" t="s">
        <v>175</v>
      </c>
      <c r="D9" s="171" t="s">
        <v>176</v>
      </c>
      <c r="E9" s="171" t="s">
        <v>177</v>
      </c>
      <c r="F9" s="171" t="s">
        <v>178</v>
      </c>
      <c r="G9" s="171"/>
      <c r="H9" s="171" t="s">
        <v>502</v>
      </c>
      <c r="I9" s="171" t="s">
        <v>29</v>
      </c>
      <c r="J9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RA-ToSIA03:RF-ACPanel:PhsCurrent3-Mon</v>
      </c>
      <c r="K9" s="153" t="e">
        <f>IF(#REF!&lt;&gt;"",_xlfn.TEXTJOIN(":",TRUE,_xlfn.TEXTJOIN("-",TRUE,ToSIA03_MultiABB[[#This Row],[SEC]:[SUB]]),_xlfn.TEXTJOIN("-",TRUE,ToSIA03_MultiABB[[#This Row],[DIS]:[IDX]]),"TUpperLimit-Cte"),"")</f>
        <v>#REF!</v>
      </c>
      <c r="L9" s="153" t="e">
        <f>IF(#REF!&lt;&gt;"",_xlfn.TEXTJOIN(":",TRUE,_xlfn.TEXTJOIN("-",TRUE,ToSIA03_MultiABB[[#This Row],[SEC]:[SUB]]),_xlfn.TEXTJOIN("-",TRUE,ToSIA03_MultiABB[[#This Row],[DIS]:[IDX]]),"TLowerLimit-Cte"),"")</f>
        <v>#REF!</v>
      </c>
      <c r="M9" s="166" t="s">
        <v>44</v>
      </c>
      <c r="N9" s="187">
        <v>2</v>
      </c>
      <c r="O9" s="166">
        <v>0.5</v>
      </c>
      <c r="P9" s="290" t="s">
        <v>486</v>
      </c>
      <c r="Q9" s="290">
        <v>0.01</v>
      </c>
      <c r="R9" s="290" t="s">
        <v>487</v>
      </c>
      <c r="S9" s="291">
        <v>23316</v>
      </c>
      <c r="T9" s="290">
        <v>2</v>
      </c>
    </row>
    <row r="10" spans="1:20" s="5" customFormat="1">
      <c r="A10" s="160">
        <v>4</v>
      </c>
      <c r="B10" s="170" t="s">
        <v>503</v>
      </c>
      <c r="C10" s="171" t="s">
        <v>175</v>
      </c>
      <c r="D10" s="171" t="s">
        <v>176</v>
      </c>
      <c r="E10" s="171" t="s">
        <v>177</v>
      </c>
      <c r="F10" s="171" t="s">
        <v>178</v>
      </c>
      <c r="G10" s="171"/>
      <c r="H10" s="171" t="s">
        <v>504</v>
      </c>
      <c r="I10" s="171" t="s">
        <v>29</v>
      </c>
      <c r="J10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RA-ToSIA03:RF-ACPanel:PhsVoltage1-Mon</v>
      </c>
      <c r="K10" s="153" t="e">
        <f>IF(#REF!&lt;&gt;"",_xlfn.TEXTJOIN(":",TRUE,_xlfn.TEXTJOIN("-",TRUE,ToSIA03_MultiABB[[#This Row],[SEC]:[SUB]]),_xlfn.TEXTJOIN("-",TRUE,ToSIA03_MultiABB[[#This Row],[DIS]:[IDX]]),"TUpperLimit-Cte"),"")</f>
        <v>#REF!</v>
      </c>
      <c r="L10" s="153" t="e">
        <f>IF(#REF!&lt;&gt;"",_xlfn.TEXTJOIN(":",TRUE,_xlfn.TEXTJOIN("-",TRUE,ToSIA03_MultiABB[[#This Row],[SEC]:[SUB]]),_xlfn.TEXTJOIN("-",TRUE,ToSIA03_MultiABB[[#This Row],[DIS]:[IDX]]),"TLowerLimit-Cte"),"")</f>
        <v>#REF!</v>
      </c>
      <c r="M10" s="166" t="s">
        <v>44</v>
      </c>
      <c r="N10" s="187">
        <v>2</v>
      </c>
      <c r="O10" s="166">
        <v>0.5</v>
      </c>
      <c r="P10" s="290" t="s">
        <v>406</v>
      </c>
      <c r="Q10" s="290">
        <v>0.1</v>
      </c>
      <c r="R10" s="290" t="s">
        <v>487</v>
      </c>
      <c r="S10" s="291">
        <v>23298</v>
      </c>
      <c r="T10" s="290">
        <v>2</v>
      </c>
    </row>
    <row r="11" spans="1:20" s="5" customFormat="1">
      <c r="A11" s="160">
        <v>5</v>
      </c>
      <c r="B11" s="170" t="s">
        <v>505</v>
      </c>
      <c r="C11" s="171" t="s">
        <v>175</v>
      </c>
      <c r="D11" s="171" t="s">
        <v>176</v>
      </c>
      <c r="E11" s="171" t="s">
        <v>177</v>
      </c>
      <c r="F11" s="171" t="s">
        <v>178</v>
      </c>
      <c r="G11" s="171"/>
      <c r="H11" s="171" t="s">
        <v>506</v>
      </c>
      <c r="I11" s="171" t="s">
        <v>29</v>
      </c>
      <c r="J11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RA-ToSIA03:RF-ACPanel:PhsVoltage2-Mon</v>
      </c>
      <c r="K11" s="153" t="e">
        <f>IF(#REF!&lt;&gt;"",_xlfn.TEXTJOIN(":",TRUE,_xlfn.TEXTJOIN("-",TRUE,ToSIA03_MultiABB[[#This Row],[SEC]:[SUB]]),_xlfn.TEXTJOIN("-",TRUE,ToSIA03_MultiABB[[#This Row],[DIS]:[IDX]]),"TUpperLimit-Cte"),"")</f>
        <v>#REF!</v>
      </c>
      <c r="L11" s="153" t="e">
        <f>IF(#REF!&lt;&gt;"",_xlfn.TEXTJOIN(":",TRUE,_xlfn.TEXTJOIN("-",TRUE,ToSIA03_MultiABB[[#This Row],[SEC]:[SUB]]),_xlfn.TEXTJOIN("-",TRUE,ToSIA03_MultiABB[[#This Row],[DIS]:[IDX]]),"TLowerLimit-Cte"),"")</f>
        <v>#REF!</v>
      </c>
      <c r="M11" s="166" t="s">
        <v>44</v>
      </c>
      <c r="N11" s="187">
        <v>2</v>
      </c>
      <c r="O11" s="166">
        <v>0.5</v>
      </c>
      <c r="P11" s="290" t="s">
        <v>406</v>
      </c>
      <c r="Q11" s="290">
        <v>0.1</v>
      </c>
      <c r="R11" s="290" t="s">
        <v>487</v>
      </c>
      <c r="S11" s="291">
        <v>23300</v>
      </c>
      <c r="T11" s="290">
        <v>2</v>
      </c>
    </row>
    <row r="12" spans="1:20" s="5" customFormat="1">
      <c r="A12" s="160">
        <v>6</v>
      </c>
      <c r="B12" s="170" t="s">
        <v>507</v>
      </c>
      <c r="C12" s="171" t="s">
        <v>175</v>
      </c>
      <c r="D12" s="171" t="s">
        <v>176</v>
      </c>
      <c r="E12" s="171" t="s">
        <v>177</v>
      </c>
      <c r="F12" s="171" t="s">
        <v>178</v>
      </c>
      <c r="G12" s="171"/>
      <c r="H12" s="171" t="s">
        <v>508</v>
      </c>
      <c r="I12" s="171" t="s">
        <v>29</v>
      </c>
      <c r="J12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RA-ToSIA03:RF-ACPanel:PhsVoltage3-Mon</v>
      </c>
      <c r="K12" s="153" t="e">
        <f>IF(#REF!&lt;&gt;"",_xlfn.TEXTJOIN(":",TRUE,_xlfn.TEXTJOIN("-",TRUE,ToSIA03_MultiABB[[#This Row],[SEC]:[SUB]]),_xlfn.TEXTJOIN("-",TRUE,ToSIA03_MultiABB[[#This Row],[DIS]:[IDX]]),"TUpperLimit-Cte"),"")</f>
        <v>#REF!</v>
      </c>
      <c r="L12" s="153" t="e">
        <f>IF(#REF!&lt;&gt;"",_xlfn.TEXTJOIN(":",TRUE,_xlfn.TEXTJOIN("-",TRUE,ToSIA03_MultiABB[[#This Row],[SEC]:[SUB]]),_xlfn.TEXTJOIN("-",TRUE,ToSIA03_MultiABB[[#This Row],[DIS]:[IDX]]),"TLowerLimit-Cte"),"")</f>
        <v>#REF!</v>
      </c>
      <c r="M12" s="166" t="s">
        <v>44</v>
      </c>
      <c r="N12" s="187">
        <v>2</v>
      </c>
      <c r="O12" s="166">
        <v>0.5</v>
      </c>
      <c r="P12" s="290" t="s">
        <v>406</v>
      </c>
      <c r="Q12" s="290">
        <v>0.1</v>
      </c>
      <c r="R12" s="290" t="s">
        <v>487</v>
      </c>
      <c r="S12" s="291">
        <v>23302</v>
      </c>
      <c r="T12" s="290">
        <v>2</v>
      </c>
    </row>
    <row r="13" spans="1:20" s="5" customFormat="1">
      <c r="A13" s="160">
        <v>13</v>
      </c>
      <c r="B13" s="170" t="s">
        <v>509</v>
      </c>
      <c r="C13" s="171" t="s">
        <v>175</v>
      </c>
      <c r="D13" s="171" t="s">
        <v>176</v>
      </c>
      <c r="E13" s="171" t="s">
        <v>177</v>
      </c>
      <c r="F13" s="171" t="s">
        <v>178</v>
      </c>
      <c r="G13" s="171"/>
      <c r="H13" s="171" t="s">
        <v>510</v>
      </c>
      <c r="I13" s="171" t="s">
        <v>29</v>
      </c>
      <c r="J13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RA-ToSIA03:RF-ACPanel:PwrFactor-Mon</v>
      </c>
      <c r="K13" s="153" t="e">
        <f>IF(#REF!&lt;&gt;"",_xlfn.TEXTJOIN(":",TRUE,_xlfn.TEXTJOIN("-",TRUE,ToSIA03_MultiABB[[#This Row],[SEC]:[SUB]]),_xlfn.TEXTJOIN("-",TRUE,ToSIA03_MultiABB[[#This Row],[DIS]:[IDX]]),"TUpperLimit-Cte"),"")</f>
        <v>#REF!</v>
      </c>
      <c r="L13" s="153" t="e">
        <f>IF(#REF!&lt;&gt;"",_xlfn.TEXTJOIN(":",TRUE,_xlfn.TEXTJOIN("-",TRUE,ToSIA03_MultiABB[[#This Row],[SEC]:[SUB]]),_xlfn.TEXTJOIN("-",TRUE,ToSIA03_MultiABB[[#This Row],[DIS]:[IDX]]),"TLowerLimit-Cte"),"")</f>
        <v>#REF!</v>
      </c>
      <c r="M13" s="166" t="s">
        <v>44</v>
      </c>
      <c r="N13" s="187">
        <v>2</v>
      </c>
      <c r="O13" s="166">
        <v>0.5</v>
      </c>
      <c r="P13" s="290"/>
      <c r="Q13" s="290">
        <v>1E-3</v>
      </c>
      <c r="R13" s="290" t="s">
        <v>511</v>
      </c>
      <c r="S13" s="291">
        <v>23360</v>
      </c>
      <c r="T13" s="290">
        <v>1</v>
      </c>
    </row>
    <row r="14" spans="1:20" s="5" customFormat="1">
      <c r="A14" s="160">
        <v>11</v>
      </c>
      <c r="B14" s="170" t="s">
        <v>512</v>
      </c>
      <c r="C14" s="171" t="s">
        <v>175</v>
      </c>
      <c r="D14" s="171" t="s">
        <v>176</v>
      </c>
      <c r="E14" s="171" t="s">
        <v>177</v>
      </c>
      <c r="F14" s="171" t="s">
        <v>178</v>
      </c>
      <c r="G14" s="171"/>
      <c r="H14" s="171" t="s">
        <v>513</v>
      </c>
      <c r="I14" s="171" t="s">
        <v>29</v>
      </c>
      <c r="J14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RA-ToSIA03:RF-ACPanel:PwrP-Mon</v>
      </c>
      <c r="K14" s="153" t="e">
        <f>IF(#REF!&lt;&gt;"",_xlfn.TEXTJOIN(":",TRUE,_xlfn.TEXTJOIN("-",TRUE,ToSIA03_MultiABB[[#This Row],[SEC]:[SUB]]),_xlfn.TEXTJOIN("-",TRUE,ToSIA03_MultiABB[[#This Row],[DIS]:[IDX]]),"TUpperLimit-Cte"),"")</f>
        <v>#REF!</v>
      </c>
      <c r="L14" s="153" t="e">
        <f>IF(#REF!&lt;&gt;"",_xlfn.TEXTJOIN(":",TRUE,_xlfn.TEXTJOIN("-",TRUE,ToSIA03_MultiABB[[#This Row],[SEC]:[SUB]]),_xlfn.TEXTJOIN("-",TRUE,ToSIA03_MultiABB[[#This Row],[DIS]:[IDX]]),"TLowerLimit-Cte"),"")</f>
        <v>#REF!</v>
      </c>
      <c r="M14" s="166" t="s">
        <v>44</v>
      </c>
      <c r="N14" s="187">
        <v>2</v>
      </c>
      <c r="O14" s="166">
        <v>0.5</v>
      </c>
      <c r="P14" s="290" t="s">
        <v>514</v>
      </c>
      <c r="Q14" s="290">
        <v>0.01</v>
      </c>
      <c r="R14" s="290" t="s">
        <v>511</v>
      </c>
      <c r="S14" s="291">
        <v>23322</v>
      </c>
      <c r="T14" s="290">
        <v>2</v>
      </c>
    </row>
    <row r="15" spans="1:20" s="5" customFormat="1">
      <c r="A15" s="160">
        <v>12</v>
      </c>
      <c r="B15" s="170" t="s">
        <v>515</v>
      </c>
      <c r="C15" s="171" t="s">
        <v>175</v>
      </c>
      <c r="D15" s="171" t="s">
        <v>176</v>
      </c>
      <c r="E15" s="171" t="s">
        <v>177</v>
      </c>
      <c r="F15" s="171" t="s">
        <v>178</v>
      </c>
      <c r="G15" s="171"/>
      <c r="H15" s="171" t="s">
        <v>516</v>
      </c>
      <c r="I15" s="171" t="s">
        <v>29</v>
      </c>
      <c r="J15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RA-ToSIA03:RF-ACPanel:PwrQ-Mon</v>
      </c>
      <c r="K15" s="153" t="e">
        <f>IF(#REF!&lt;&gt;"",_xlfn.TEXTJOIN(":",TRUE,_xlfn.TEXTJOIN("-",TRUE,ToSIA03_MultiABB[[#This Row],[SEC]:[SUB]]),_xlfn.TEXTJOIN("-",TRUE,ToSIA03_MultiABB[[#This Row],[DIS]:[IDX]]),"TUpperLimit-Cte"),"")</f>
        <v>#REF!</v>
      </c>
      <c r="L15" s="153" t="e">
        <f>IF(#REF!&lt;&gt;"",_xlfn.TEXTJOIN(":",TRUE,_xlfn.TEXTJOIN("-",TRUE,ToSIA03_MultiABB[[#This Row],[SEC]:[SUB]]),_xlfn.TEXTJOIN("-",TRUE,ToSIA03_MultiABB[[#This Row],[DIS]:[IDX]]),"TLowerLimit-Cte"),"")</f>
        <v>#REF!</v>
      </c>
      <c r="M15" s="166" t="s">
        <v>44</v>
      </c>
      <c r="N15" s="187">
        <v>2</v>
      </c>
      <c r="O15" s="166">
        <v>0.5</v>
      </c>
      <c r="P15" s="290" t="s">
        <v>517</v>
      </c>
      <c r="Q15" s="290">
        <v>0.01</v>
      </c>
      <c r="R15" s="290" t="s">
        <v>511</v>
      </c>
      <c r="S15" s="291">
        <v>23330</v>
      </c>
      <c r="T15" s="290">
        <v>2</v>
      </c>
    </row>
    <row r="16" spans="1:20" s="5" customFormat="1">
      <c r="A16" s="160">
        <v>10</v>
      </c>
      <c r="B16" s="170" t="s">
        <v>518</v>
      </c>
      <c r="C16" s="171" t="s">
        <v>175</v>
      </c>
      <c r="D16" s="171" t="s">
        <v>176</v>
      </c>
      <c r="E16" s="171" t="s">
        <v>177</v>
      </c>
      <c r="F16" s="171" t="s">
        <v>178</v>
      </c>
      <c r="G16" s="171"/>
      <c r="H16" s="171" t="s">
        <v>519</v>
      </c>
      <c r="I16" s="171" t="s">
        <v>29</v>
      </c>
      <c r="J16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RA-ToSIA03:RF-ACPanel:PwrS-Mon</v>
      </c>
      <c r="K16" s="153" t="e">
        <f>IF(#REF!&lt;&gt;"",_xlfn.TEXTJOIN(":",TRUE,_xlfn.TEXTJOIN("-",TRUE,ToSIA03_MultiABB[[#This Row],[SEC]:[SUB]]),_xlfn.TEXTJOIN("-",TRUE,ToSIA03_MultiABB[[#This Row],[DIS]:[IDX]]),"TUpperLimit-Cte"),"")</f>
        <v>#REF!</v>
      </c>
      <c r="L16" s="153" t="e">
        <f>IF(#REF!&lt;&gt;"",_xlfn.TEXTJOIN(":",TRUE,_xlfn.TEXTJOIN("-",TRUE,ToSIA03_MultiABB[[#This Row],[SEC]:[SUB]]),_xlfn.TEXTJOIN("-",TRUE,ToSIA03_MultiABB[[#This Row],[DIS]:[IDX]]),"TLowerLimit-Cte"),"")</f>
        <v>#REF!</v>
      </c>
      <c r="M16" s="166" t="s">
        <v>44</v>
      </c>
      <c r="N16" s="187">
        <v>2</v>
      </c>
      <c r="O16" s="166">
        <v>0.5</v>
      </c>
      <c r="P16" s="290" t="s">
        <v>520</v>
      </c>
      <c r="Q16" s="290">
        <v>0.01</v>
      </c>
      <c r="R16" s="290" t="s">
        <v>511</v>
      </c>
      <c r="S16" s="291">
        <v>23338</v>
      </c>
      <c r="T16" s="290">
        <v>2</v>
      </c>
    </row>
    <row r="17" spans="1:20" s="5" customFormat="1">
      <c r="A17" s="160">
        <v>14</v>
      </c>
      <c r="B17" s="170" t="s">
        <v>521</v>
      </c>
      <c r="C17" s="171" t="s">
        <v>175</v>
      </c>
      <c r="D17" s="171" t="s">
        <v>176</v>
      </c>
      <c r="E17" s="171" t="s">
        <v>177</v>
      </c>
      <c r="F17" s="171" t="s">
        <v>178</v>
      </c>
      <c r="G17" s="171"/>
      <c r="H17" s="171" t="s">
        <v>522</v>
      </c>
      <c r="I17" s="171" t="s">
        <v>29</v>
      </c>
      <c r="J17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RA-ToSIA03:RF-ACPanel:THD1-Mon</v>
      </c>
      <c r="K17" s="153" t="e">
        <f>IF(#REF!&lt;&gt;"",_xlfn.TEXTJOIN(":",TRUE,_xlfn.TEXTJOIN("-",TRUE,ToSIA03_MultiABB[[#This Row],[SEC]:[SUB]]),_xlfn.TEXTJOIN("-",TRUE,ToSIA03_MultiABB[[#This Row],[DIS]:[IDX]]),"TUpperLimit-Cte"),"")</f>
        <v>#REF!</v>
      </c>
      <c r="L17" s="153" t="e">
        <f>IF(#REF!&lt;&gt;"",_xlfn.TEXTJOIN(":",TRUE,_xlfn.TEXTJOIN("-",TRUE,ToSIA03_MultiABB[[#This Row],[SEC]:[SUB]]),_xlfn.TEXTJOIN("-",TRUE,ToSIA03_MultiABB[[#This Row],[DIS]:[IDX]]),"TLowerLimit-Cte"),"")</f>
        <v>#REF!</v>
      </c>
      <c r="M17" s="166" t="s">
        <v>44</v>
      </c>
      <c r="N17" s="187">
        <v>2</v>
      </c>
      <c r="O17" s="166">
        <v>0.5</v>
      </c>
      <c r="P17" s="290" t="s">
        <v>34</v>
      </c>
      <c r="Q17" s="290">
        <v>0.1</v>
      </c>
      <c r="R17" s="290" t="s">
        <v>487</v>
      </c>
      <c r="S17" s="291">
        <v>23808</v>
      </c>
      <c r="T17" s="290">
        <v>1</v>
      </c>
    </row>
    <row r="18" spans="1:20" s="5" customFormat="1">
      <c r="A18" s="160">
        <v>15</v>
      </c>
      <c r="B18" s="170" t="s">
        <v>523</v>
      </c>
      <c r="C18" s="171" t="s">
        <v>175</v>
      </c>
      <c r="D18" s="171" t="s">
        <v>176</v>
      </c>
      <c r="E18" s="171" t="s">
        <v>177</v>
      </c>
      <c r="F18" s="171" t="s">
        <v>178</v>
      </c>
      <c r="G18" s="171"/>
      <c r="H18" s="171" t="s">
        <v>524</v>
      </c>
      <c r="I18" s="171" t="s">
        <v>29</v>
      </c>
      <c r="J18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RA-ToSIA03:RF-ACPanel:THD2-Mon</v>
      </c>
      <c r="K18" s="153" t="e">
        <f>IF(#REF!&lt;&gt;"",_xlfn.TEXTJOIN(":",TRUE,_xlfn.TEXTJOIN("-",TRUE,ToSIA03_MultiABB[[#This Row],[SEC]:[SUB]]),_xlfn.TEXTJOIN("-",TRUE,ToSIA03_MultiABB[[#This Row],[DIS]:[IDX]]),"TUpperLimit-Cte"),"")</f>
        <v>#REF!</v>
      </c>
      <c r="L18" s="153" t="e">
        <f>IF(#REF!&lt;&gt;"",_xlfn.TEXTJOIN(":",TRUE,_xlfn.TEXTJOIN("-",TRUE,ToSIA03_MultiABB[[#This Row],[SEC]:[SUB]]),_xlfn.TEXTJOIN("-",TRUE,ToSIA03_MultiABB[[#This Row],[DIS]:[IDX]]),"TLowerLimit-Cte"),"")</f>
        <v>#REF!</v>
      </c>
      <c r="M18" s="166" t="s">
        <v>44</v>
      </c>
      <c r="N18" s="187">
        <v>2</v>
      </c>
      <c r="O18" s="166">
        <v>0.5</v>
      </c>
      <c r="P18" s="290" t="s">
        <v>34</v>
      </c>
      <c r="Q18" s="290">
        <v>0.1</v>
      </c>
      <c r="R18" s="290" t="s">
        <v>487</v>
      </c>
      <c r="S18" s="291">
        <v>23936</v>
      </c>
      <c r="T18" s="290">
        <v>1</v>
      </c>
    </row>
    <row r="19" spans="1:20" s="5" customFormat="1">
      <c r="A19" s="160">
        <v>16</v>
      </c>
      <c r="B19" s="179" t="s">
        <v>525</v>
      </c>
      <c r="C19" s="180" t="s">
        <v>175</v>
      </c>
      <c r="D19" s="180" t="s">
        <v>176</v>
      </c>
      <c r="E19" s="180" t="s">
        <v>177</v>
      </c>
      <c r="F19" s="180" t="s">
        <v>178</v>
      </c>
      <c r="G19" s="180"/>
      <c r="H19" s="180" t="s">
        <v>526</v>
      </c>
      <c r="I19" s="180" t="s">
        <v>29</v>
      </c>
      <c r="J19" s="154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RA-ToSIA03:RF-ACPanel:THD3-Mon</v>
      </c>
      <c r="K19" s="154" t="e">
        <f>IF(#REF!&lt;&gt;"",_xlfn.TEXTJOIN(":",TRUE,_xlfn.TEXTJOIN("-",TRUE,ToSIA03_MultiABB[[#This Row],[SEC]:[SUB]]),_xlfn.TEXTJOIN("-",TRUE,ToSIA03_MultiABB[[#This Row],[DIS]:[IDX]]),"TUpperLimit-Cte"),"")</f>
        <v>#REF!</v>
      </c>
      <c r="L19" s="154" t="e">
        <f>IF(#REF!&lt;&gt;"",_xlfn.TEXTJOIN(":",TRUE,_xlfn.TEXTJOIN("-",TRUE,ToSIA03_MultiABB[[#This Row],[SEC]:[SUB]]),_xlfn.TEXTJOIN("-",TRUE,ToSIA03_MultiABB[[#This Row],[DIS]:[IDX]]),"TLowerLimit-Cte"),"")</f>
        <v>#REF!</v>
      </c>
      <c r="M19" s="167" t="s">
        <v>44</v>
      </c>
      <c r="N19" s="188">
        <v>2</v>
      </c>
      <c r="O19" s="167">
        <v>0.5</v>
      </c>
      <c r="P19" s="292" t="s">
        <v>34</v>
      </c>
      <c r="Q19" s="292">
        <v>0.1</v>
      </c>
      <c r="R19" s="292" t="s">
        <v>487</v>
      </c>
      <c r="S19" s="293">
        <v>24064</v>
      </c>
      <c r="T19" s="29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E860-A5BF-413D-9198-9A542DE4AB90}">
  <sheetPr>
    <tabColor theme="7" tint="0.39997558519241921"/>
  </sheetPr>
  <dimension ref="A1:AD114"/>
  <sheetViews>
    <sheetView workbookViewId="0">
      <pane xSplit="2" topLeftCell="W84" activePane="topRight" state="frozen"/>
      <selection pane="topRight" activeCell="W84" sqref="W84"/>
      <selection activeCell="A7" sqref="A7"/>
    </sheetView>
  </sheetViews>
  <sheetFormatPr defaultRowHeight="15" customHeight="1"/>
  <cols>
    <col min="1" max="1" width="7.5703125" style="163" bestFit="1" customWidth="1"/>
    <col min="2" max="2" width="47.85546875" style="163" bestFit="1" customWidth="1"/>
    <col min="3" max="3" width="8.28515625" style="163" bestFit="1" customWidth="1"/>
    <col min="4" max="4" width="8.7109375" style="163" bestFit="1" customWidth="1"/>
    <col min="5" max="5" width="8" style="163" bestFit="1" customWidth="1"/>
    <col min="6" max="6" width="12.140625" style="163" bestFit="1" customWidth="1"/>
    <col min="7" max="7" width="8.140625" style="163" bestFit="1" customWidth="1"/>
    <col min="8" max="8" width="19.42578125" style="163" bestFit="1" customWidth="1"/>
    <col min="9" max="9" width="9.42578125" style="163" bestFit="1" customWidth="1"/>
    <col min="10" max="10" width="48.28515625" style="147" bestFit="1" customWidth="1"/>
    <col min="11" max="11" width="44.140625" style="147" bestFit="1" customWidth="1"/>
    <col min="12" max="12" width="54.85546875" style="147" bestFit="1" customWidth="1"/>
    <col min="13" max="13" width="10.42578125" bestFit="1" customWidth="1"/>
    <col min="14" max="14" width="9" bestFit="1" customWidth="1"/>
    <col min="15" max="15" width="9" style="163" bestFit="1" customWidth="1"/>
    <col min="16" max="16" width="9.140625" bestFit="1" customWidth="1"/>
    <col min="17" max="17" width="9.85546875" bestFit="1" customWidth="1"/>
    <col min="18" max="18" width="17" bestFit="1" customWidth="1"/>
    <col min="19" max="19" width="9.5703125" bestFit="1" customWidth="1"/>
    <col min="20" max="20" width="8.85546875" style="152" bestFit="1" customWidth="1"/>
    <col min="21" max="21" width="9.42578125" style="152" bestFit="1" customWidth="1"/>
    <col min="22" max="22" width="9.5703125" style="152" bestFit="1" customWidth="1"/>
    <col min="23" max="23" width="35.28515625" bestFit="1" customWidth="1"/>
    <col min="24" max="24" width="13.5703125" bestFit="1" customWidth="1"/>
    <col min="25" max="25" width="10.85546875" style="152" bestFit="1" customWidth="1"/>
    <col min="26" max="26" width="15.42578125" style="164" bestFit="1" customWidth="1"/>
    <col min="27" max="27" width="15.28515625" style="165" bestFit="1" customWidth="1"/>
    <col min="28" max="28" width="33.28515625" bestFit="1" customWidth="1"/>
    <col min="29" max="29" width="15.42578125" style="163" bestFit="1" customWidth="1"/>
    <col min="30" max="30" width="4.85546875" style="163" bestFit="1" customWidth="1"/>
  </cols>
  <sheetData>
    <row r="1" spans="1:28" s="151" customFormat="1" ht="14.45">
      <c r="A1" s="148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226" t="s">
        <v>8</v>
      </c>
      <c r="J1" s="230" t="s">
        <v>9</v>
      </c>
      <c r="K1" s="230" t="s">
        <v>10</v>
      </c>
      <c r="L1" s="230" t="s">
        <v>11</v>
      </c>
      <c r="M1" s="231" t="s">
        <v>167</v>
      </c>
      <c r="N1" s="232" t="s">
        <v>21</v>
      </c>
      <c r="O1" s="231" t="s">
        <v>18</v>
      </c>
      <c r="P1" s="233" t="s">
        <v>20</v>
      </c>
      <c r="Q1" s="233" t="s">
        <v>168</v>
      </c>
      <c r="R1" s="231" t="s">
        <v>169</v>
      </c>
      <c r="S1" s="233" t="s">
        <v>170</v>
      </c>
      <c r="T1" s="233" t="s">
        <v>171</v>
      </c>
      <c r="U1" s="233" t="s">
        <v>172</v>
      </c>
      <c r="V1" s="233" t="s">
        <v>173</v>
      </c>
      <c r="W1" s="234" t="s">
        <v>12</v>
      </c>
      <c r="X1" s="234" t="s">
        <v>14</v>
      </c>
      <c r="Y1" s="234" t="s">
        <v>15</v>
      </c>
      <c r="Z1" s="234" t="s">
        <v>16</v>
      </c>
      <c r="AA1" s="234" t="s">
        <v>17</v>
      </c>
      <c r="AB1" s="234" t="s">
        <v>19</v>
      </c>
    </row>
    <row r="2" spans="1:28" s="60" customFormat="1" ht="14.45">
      <c r="A2" s="155">
        <v>1</v>
      </c>
      <c r="B2" s="156" t="s">
        <v>527</v>
      </c>
      <c r="C2" s="157" t="s">
        <v>175</v>
      </c>
      <c r="D2" s="157" t="s">
        <v>528</v>
      </c>
      <c r="E2" s="157" t="s">
        <v>177</v>
      </c>
      <c r="F2" s="157" t="s">
        <v>178</v>
      </c>
      <c r="G2" s="157"/>
      <c r="H2" s="157" t="s">
        <v>179</v>
      </c>
      <c r="I2" s="211" t="s">
        <v>29</v>
      </c>
      <c r="J2" s="224" t="str">
        <f>_xlfn.TEXTJOIN(":",TRUE,_xlfn.TEXTJOIN("-",TRUE,ToSIA03_CLP2[[#This Row],[SEC]:[SUB]]),_xlfn.TEXTJOIN("-",TRUE,ToSIA03_CLP2[[#This Row],[DIS]:[IDX]]),_xlfn.TEXTJOIN("-",TRUE,ToSIA03_CLP2[[#This Row],[PROP]:[TYPE]]))</f>
        <v>RA-ToSIA04:RF-ACPanel:PwrACOp-Mon</v>
      </c>
      <c r="K2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2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2" s="218" t="s">
        <v>180</v>
      </c>
      <c r="N2" s="219"/>
      <c r="O2" s="218"/>
      <c r="P2" s="220">
        <v>0.1</v>
      </c>
      <c r="Q2" s="220" t="s">
        <v>181</v>
      </c>
      <c r="R2" s="218"/>
      <c r="S2" s="220"/>
      <c r="T2" s="220"/>
      <c r="U2" s="220"/>
      <c r="V2" s="220"/>
      <c r="W2" s="221" t="s">
        <v>529</v>
      </c>
      <c r="X2" s="221" t="s">
        <v>183</v>
      </c>
      <c r="Y2" s="221" t="s">
        <v>33</v>
      </c>
      <c r="Z2" s="221"/>
      <c r="AA2" s="221"/>
      <c r="AB2" s="225" t="str">
        <f>IF(ToSIA03_CLP2[[#This Row],[RS Logic]]&lt;&gt;"",ToSIA03_CLP2[[#This Row],[RS Logic]],"")</f>
        <v>Memorias[7].2</v>
      </c>
    </row>
    <row r="3" spans="1:28" s="60" customFormat="1" ht="14.45">
      <c r="A3" s="158">
        <v>2</v>
      </c>
      <c r="B3" s="161" t="s">
        <v>530</v>
      </c>
      <c r="C3" s="159" t="s">
        <v>175</v>
      </c>
      <c r="D3" s="159" t="s">
        <v>528</v>
      </c>
      <c r="E3" s="159" t="s">
        <v>177</v>
      </c>
      <c r="F3" s="159" t="s">
        <v>178</v>
      </c>
      <c r="G3" s="159"/>
      <c r="H3" s="159" t="s">
        <v>185</v>
      </c>
      <c r="I3" s="211" t="s">
        <v>186</v>
      </c>
      <c r="J3" s="224" t="str">
        <f>_xlfn.TEXTJOIN(":",TRUE,_xlfn.TEXTJOIN("-",TRUE,ToSIA03_CLP2[[#This Row],[SEC]:[SUB]]),_xlfn.TEXTJOIN("-",TRUE,ToSIA03_CLP2[[#This Row],[DIS]:[IDX]]),_xlfn.TEXTJOIN("-",TRUE,ToSIA03_CLP2[[#This Row],[PROP]:[TYPE]]))</f>
        <v>RA-ToSIA04:RF-ACPanel:PwrACDsbl-Cmd</v>
      </c>
      <c r="K3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" s="218" t="s">
        <v>180</v>
      </c>
      <c r="N3" s="219"/>
      <c r="O3" s="218"/>
      <c r="P3" s="220">
        <v>0.1</v>
      </c>
      <c r="Q3" s="220" t="s">
        <v>187</v>
      </c>
      <c r="R3" s="218">
        <v>0.5</v>
      </c>
      <c r="S3" s="220"/>
      <c r="T3" s="220"/>
      <c r="U3" s="220"/>
      <c r="V3" s="220"/>
      <c r="W3" s="221" t="s">
        <v>531</v>
      </c>
      <c r="X3" s="221" t="s">
        <v>183</v>
      </c>
      <c r="Y3" s="221" t="s">
        <v>189</v>
      </c>
      <c r="Z3" s="221"/>
      <c r="AA3" s="221"/>
      <c r="AB3" s="225" t="str">
        <f>IF(ToSIA03_CLP2[[#This Row],[RS Logic]]&lt;&gt;"",ToSIA03_CLP2[[#This Row],[RS Logic]],"")</f>
        <v>Memorias[7].0</v>
      </c>
    </row>
    <row r="4" spans="1:28" s="5" customFormat="1" ht="14.45">
      <c r="A4" s="160">
        <v>3</v>
      </c>
      <c r="B4" s="161" t="s">
        <v>532</v>
      </c>
      <c r="C4" s="157" t="s">
        <v>175</v>
      </c>
      <c r="D4" s="157" t="s">
        <v>528</v>
      </c>
      <c r="E4" s="157" t="s">
        <v>177</v>
      </c>
      <c r="F4" s="157" t="s">
        <v>178</v>
      </c>
      <c r="G4" s="157"/>
      <c r="H4" s="157" t="s">
        <v>191</v>
      </c>
      <c r="I4" s="211" t="s">
        <v>186</v>
      </c>
      <c r="J4" s="224" t="str">
        <f>_xlfn.TEXTJOIN(":",TRUE,_xlfn.TEXTJOIN("-",TRUE,ToSIA03_CLP2[[#This Row],[SEC]:[SUB]]),_xlfn.TEXTJOIN("-",TRUE,ToSIA03_CLP2[[#This Row],[DIS]:[IDX]]),_xlfn.TEXTJOIN("-",TRUE,ToSIA03_CLP2[[#This Row],[PROP]:[TYPE]]))</f>
        <v>RA-ToSIA04:RF-ACPanel:PwrACEnbl-Cmd</v>
      </c>
      <c r="K4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" s="218" t="s">
        <v>180</v>
      </c>
      <c r="N4" s="219"/>
      <c r="O4" s="218"/>
      <c r="P4" s="220">
        <v>0.1</v>
      </c>
      <c r="Q4" s="220" t="s">
        <v>187</v>
      </c>
      <c r="R4" s="218">
        <v>0.5</v>
      </c>
      <c r="S4" s="220"/>
      <c r="T4" s="220"/>
      <c r="U4" s="220"/>
      <c r="V4" s="220"/>
      <c r="W4" s="221" t="s">
        <v>533</v>
      </c>
      <c r="X4" s="221" t="s">
        <v>183</v>
      </c>
      <c r="Y4" s="221" t="s">
        <v>189</v>
      </c>
      <c r="Z4" s="221"/>
      <c r="AA4" s="221"/>
      <c r="AB4" s="225" t="str">
        <f>IF(ToSIA03_CLP2[[#This Row],[RS Logic]]&lt;&gt;"",ToSIA03_CLP2[[#This Row],[RS Logic]],"")</f>
        <v>Memorias[6].28</v>
      </c>
    </row>
    <row r="5" spans="1:28" s="5" customFormat="1" ht="14.45">
      <c r="A5" s="160">
        <v>4</v>
      </c>
      <c r="B5" s="161" t="s">
        <v>534</v>
      </c>
      <c r="C5" s="157" t="s">
        <v>175</v>
      </c>
      <c r="D5" s="159" t="s">
        <v>528</v>
      </c>
      <c r="E5" s="157" t="s">
        <v>177</v>
      </c>
      <c r="F5" s="157" t="s">
        <v>178</v>
      </c>
      <c r="G5" s="157"/>
      <c r="H5" s="157" t="s">
        <v>194</v>
      </c>
      <c r="I5" s="211" t="s">
        <v>29</v>
      </c>
      <c r="J5" s="224" t="str">
        <f>_xlfn.TEXTJOIN(":",TRUE,_xlfn.TEXTJOIN("-",TRUE,ToSIA03_CLP2[[#This Row],[SEC]:[SUB]]),_xlfn.TEXTJOIN("-",TRUE,ToSIA03_CLP2[[#This Row],[DIS]:[IDX]]),_xlfn.TEXTJOIN("-",TRUE,ToSIA03_CLP2[[#This Row],[PROP]:[TYPE]]))</f>
        <v>RA-ToSIA04:RF-ACPanel:PwrAC-Mon</v>
      </c>
      <c r="K5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" s="218" t="s">
        <v>180</v>
      </c>
      <c r="N5" s="219"/>
      <c r="O5" s="218"/>
      <c r="P5" s="220">
        <v>0.1</v>
      </c>
      <c r="Q5" s="220" t="s">
        <v>181</v>
      </c>
      <c r="R5" s="218"/>
      <c r="S5" s="220"/>
      <c r="T5" s="220"/>
      <c r="U5" s="220"/>
      <c r="V5" s="220"/>
      <c r="W5" s="221" t="s">
        <v>535</v>
      </c>
      <c r="X5" s="221" t="s">
        <v>183</v>
      </c>
      <c r="Y5" s="221" t="s">
        <v>51</v>
      </c>
      <c r="Z5" s="221"/>
      <c r="AA5" s="221"/>
      <c r="AB5" s="225" t="str">
        <f>IF(ToSIA03_CLP2[[#This Row],[RS Logic]]&lt;&gt;"",ToSIA03_CLP2[[#This Row],[RS Logic]],"")</f>
        <v>Memorias[6].24</v>
      </c>
    </row>
    <row r="6" spans="1:28" s="5" customFormat="1" ht="14.45">
      <c r="A6" s="160">
        <v>5</v>
      </c>
      <c r="B6" s="156" t="s">
        <v>536</v>
      </c>
      <c r="C6" s="157" t="s">
        <v>175</v>
      </c>
      <c r="D6" s="157" t="s">
        <v>528</v>
      </c>
      <c r="E6" s="157" t="s">
        <v>177</v>
      </c>
      <c r="F6" s="157" t="s">
        <v>178</v>
      </c>
      <c r="G6" s="157"/>
      <c r="H6" s="157" t="s">
        <v>197</v>
      </c>
      <c r="I6" s="211" t="s">
        <v>29</v>
      </c>
      <c r="J6" s="224" t="str">
        <f>_xlfn.TEXTJOIN(":",TRUE,_xlfn.TEXTJOIN("-",TRUE,ToSIA03_CLP2[[#This Row],[SEC]:[SUB]]),_xlfn.TEXTJOIN("-",TRUE,ToSIA03_CLP2[[#This Row],[DIS]:[IDX]]),_xlfn.TEXTJOIN("-",TRUE,ToSIA03_CLP2[[#This Row],[PROP]:[TYPE]]))</f>
        <v>RA-ToSIA04:RF-ACPanel:PhsFlt-Mon</v>
      </c>
      <c r="K6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" s="218" t="s">
        <v>180</v>
      </c>
      <c r="N6" s="219"/>
      <c r="O6" s="218"/>
      <c r="P6" s="220">
        <v>0.1</v>
      </c>
      <c r="Q6" s="220" t="s">
        <v>181</v>
      </c>
      <c r="R6" s="218"/>
      <c r="S6" s="220"/>
      <c r="T6" s="220"/>
      <c r="U6" s="220"/>
      <c r="V6" s="220"/>
      <c r="W6" s="221" t="s">
        <v>537</v>
      </c>
      <c r="X6" s="221" t="s">
        <v>183</v>
      </c>
      <c r="Y6" s="221" t="s">
        <v>33</v>
      </c>
      <c r="Z6" s="221"/>
      <c r="AA6" s="221"/>
      <c r="AB6" s="225" t="str">
        <f>IF(ToSIA03_CLP2[[#This Row],[RS Logic]]&lt;&gt;"",ToSIA03_CLP2[[#This Row],[RS Logic]],"")</f>
        <v>Memorias[4].3</v>
      </c>
    </row>
    <row r="7" spans="1:28" s="5" customFormat="1" ht="14.45">
      <c r="A7" s="160">
        <v>6</v>
      </c>
      <c r="B7" s="156" t="s">
        <v>538</v>
      </c>
      <c r="C7" s="157" t="s">
        <v>175</v>
      </c>
      <c r="D7" s="159" t="s">
        <v>528</v>
      </c>
      <c r="E7" s="157" t="s">
        <v>177</v>
      </c>
      <c r="F7" s="157" t="s">
        <v>178</v>
      </c>
      <c r="G7" s="157"/>
      <c r="H7" s="157" t="s">
        <v>200</v>
      </c>
      <c r="I7" s="211" t="s">
        <v>29</v>
      </c>
      <c r="J7" s="224" t="str">
        <f>_xlfn.TEXTJOIN(":",TRUE,_xlfn.TEXTJOIN("-",TRUE,ToSIA03_CLP2[[#This Row],[SEC]:[SUB]]),_xlfn.TEXTJOIN("-",TRUE,ToSIA03_CLP2[[#This Row],[DIS]:[IDX]]),_xlfn.TEXTJOIN("-",TRUE,ToSIA03_CLP2[[#This Row],[PROP]:[TYPE]]))</f>
        <v>RA-ToSIA04:RF-ACPanel:Intlk-Mon</v>
      </c>
      <c r="K7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" s="218" t="s">
        <v>180</v>
      </c>
      <c r="N7" s="219"/>
      <c r="O7" s="218"/>
      <c r="P7" s="220">
        <v>0.1</v>
      </c>
      <c r="Q7" s="220" t="s">
        <v>181</v>
      </c>
      <c r="R7" s="218"/>
      <c r="S7" s="220"/>
      <c r="T7" s="220"/>
      <c r="U7" s="220"/>
      <c r="V7" s="220"/>
      <c r="W7" s="221" t="s">
        <v>539</v>
      </c>
      <c r="X7" s="221" t="s">
        <v>183</v>
      </c>
      <c r="Y7" s="221" t="s">
        <v>33</v>
      </c>
      <c r="Z7" s="221"/>
      <c r="AA7" s="221"/>
      <c r="AB7" s="225" t="str">
        <f>IF(ToSIA03_CLP2[[#This Row],[RS Logic]]&lt;&gt;"",ToSIA03_CLP2[[#This Row],[RS Logic]],"")</f>
        <v>Memorias[4].2</v>
      </c>
    </row>
    <row r="8" spans="1:28" s="45" customFormat="1" ht="14.45">
      <c r="A8" s="169">
        <v>7</v>
      </c>
      <c r="B8" s="170" t="s">
        <v>202</v>
      </c>
      <c r="C8" s="171" t="s">
        <v>175</v>
      </c>
      <c r="D8" s="171" t="s">
        <v>528</v>
      </c>
      <c r="E8" s="171" t="s">
        <v>177</v>
      </c>
      <c r="F8" s="171" t="s">
        <v>203</v>
      </c>
      <c r="G8" s="171" t="s">
        <v>204</v>
      </c>
      <c r="H8" s="171" t="s">
        <v>205</v>
      </c>
      <c r="I8" s="227" t="s">
        <v>29</v>
      </c>
      <c r="J8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RA-ToSIA04:RF-HeatSink-H01A:T-Mon</v>
      </c>
      <c r="K8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RA-ToSIA04:RF-HeatSink-H01A:TUpperLimit-Cte</v>
      </c>
      <c r="L8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RA-ToSIA04:RF-HeatSink-H01A:TLowerLimit-Cte</v>
      </c>
      <c r="M8" s="236" t="s">
        <v>206</v>
      </c>
      <c r="N8" s="237">
        <v>2</v>
      </c>
      <c r="O8" s="236" t="s">
        <v>44</v>
      </c>
      <c r="P8" s="238">
        <v>0.5</v>
      </c>
      <c r="Q8" s="220" t="s">
        <v>181</v>
      </c>
      <c r="R8" s="236"/>
      <c r="S8" s="238" t="s">
        <v>207</v>
      </c>
      <c r="T8" s="238" t="s">
        <v>208</v>
      </c>
      <c r="U8" s="238" t="s">
        <v>209</v>
      </c>
      <c r="V8" s="238" t="s">
        <v>210</v>
      </c>
      <c r="W8" s="239" t="s">
        <v>540</v>
      </c>
      <c r="X8" s="239" t="s">
        <v>32</v>
      </c>
      <c r="Y8" s="239" t="s">
        <v>33</v>
      </c>
      <c r="Z8" s="239" t="s">
        <v>212</v>
      </c>
      <c r="AA8" s="239" t="s">
        <v>213</v>
      </c>
      <c r="AB8" s="240" t="str">
        <f>IF(ToSIA03_CLP2[[#This Row],[RS Logic]]&lt;&gt;"",ToSIA03_CLP2[[#This Row],[RS Logic]],"")</f>
        <v>PT100_B_01A_T04</v>
      </c>
    </row>
    <row r="9" spans="1:28" s="45" customFormat="1" ht="14.45">
      <c r="A9" s="169">
        <v>8</v>
      </c>
      <c r="B9" s="170" t="s">
        <v>214</v>
      </c>
      <c r="C9" s="171" t="s">
        <v>175</v>
      </c>
      <c r="D9" s="180" t="s">
        <v>528</v>
      </c>
      <c r="E9" s="171" t="s">
        <v>177</v>
      </c>
      <c r="F9" s="171" t="s">
        <v>203</v>
      </c>
      <c r="G9" s="171" t="s">
        <v>215</v>
      </c>
      <c r="H9" s="171" t="s">
        <v>205</v>
      </c>
      <c r="I9" s="227" t="s">
        <v>29</v>
      </c>
      <c r="J9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RA-ToSIA04:RF-HeatSink-H01B:T-Mon</v>
      </c>
      <c r="K9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RA-ToSIA04:RF-HeatSink-H01B:TUpperLimit-Cte</v>
      </c>
      <c r="L9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RA-ToSIA04:RF-HeatSink-H01B:TLowerLimit-Cte</v>
      </c>
      <c r="M9" s="236" t="s">
        <v>206</v>
      </c>
      <c r="N9" s="237">
        <v>2</v>
      </c>
      <c r="O9" s="236" t="s">
        <v>44</v>
      </c>
      <c r="P9" s="238">
        <v>0.5</v>
      </c>
      <c r="Q9" s="220" t="s">
        <v>181</v>
      </c>
      <c r="R9" s="236"/>
      <c r="S9" s="238" t="s">
        <v>207</v>
      </c>
      <c r="T9" s="238" t="s">
        <v>208</v>
      </c>
      <c r="U9" s="238" t="s">
        <v>209</v>
      </c>
      <c r="V9" s="238" t="s">
        <v>210</v>
      </c>
      <c r="W9" s="239" t="s">
        <v>541</v>
      </c>
      <c r="X9" s="239" t="s">
        <v>32</v>
      </c>
      <c r="Y9" s="239" t="s">
        <v>33</v>
      </c>
      <c r="Z9" s="239" t="s">
        <v>212</v>
      </c>
      <c r="AA9" s="239" t="s">
        <v>213</v>
      </c>
      <c r="AB9" s="240" t="str">
        <f>IF(ToSIA03_CLP2[[#This Row],[RS Logic]]&lt;&gt;"",ToSIA03_CLP2[[#This Row],[RS Logic]],"")</f>
        <v>AES_04_Controll_Panel:1:I.Ch01.Data</v>
      </c>
    </row>
    <row r="10" spans="1:28" s="45" customFormat="1" ht="14.45">
      <c r="A10" s="169">
        <v>9</v>
      </c>
      <c r="B10" s="170" t="s">
        <v>217</v>
      </c>
      <c r="C10" s="171" t="s">
        <v>175</v>
      </c>
      <c r="D10" s="171" t="s">
        <v>528</v>
      </c>
      <c r="E10" s="171" t="s">
        <v>177</v>
      </c>
      <c r="F10" s="171" t="s">
        <v>203</v>
      </c>
      <c r="G10" s="171" t="s">
        <v>218</v>
      </c>
      <c r="H10" s="171" t="s">
        <v>205</v>
      </c>
      <c r="I10" s="227" t="s">
        <v>29</v>
      </c>
      <c r="J10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RA-ToSIA04:RF-HeatSink-H02A:T-Mon</v>
      </c>
      <c r="K10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RA-ToSIA04:RF-HeatSink-H02A:TUpperLimit-Cte</v>
      </c>
      <c r="L10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RA-ToSIA04:RF-HeatSink-H02A:TLowerLimit-Cte</v>
      </c>
      <c r="M10" s="236" t="s">
        <v>206</v>
      </c>
      <c r="N10" s="237">
        <v>2</v>
      </c>
      <c r="O10" s="236" t="s">
        <v>44</v>
      </c>
      <c r="P10" s="238">
        <v>0.5</v>
      </c>
      <c r="Q10" s="220" t="s">
        <v>181</v>
      </c>
      <c r="R10" s="236"/>
      <c r="S10" s="238" t="s">
        <v>207</v>
      </c>
      <c r="T10" s="238" t="s">
        <v>208</v>
      </c>
      <c r="U10" s="238" t="s">
        <v>209</v>
      </c>
      <c r="V10" s="238" t="s">
        <v>210</v>
      </c>
      <c r="W10" s="239" t="s">
        <v>542</v>
      </c>
      <c r="X10" s="239" t="s">
        <v>32</v>
      </c>
      <c r="Y10" s="239" t="s">
        <v>33</v>
      </c>
      <c r="Z10" s="239" t="s">
        <v>212</v>
      </c>
      <c r="AA10" s="239" t="s">
        <v>213</v>
      </c>
      <c r="AB10" s="240" t="str">
        <f>IF(ToSIA03_CLP2[[#This Row],[RS Logic]]&lt;&gt;"",ToSIA03_CLP2[[#This Row],[RS Logic]],"")</f>
        <v>AES_04_Controll_Panel:1:I.Ch02.Data</v>
      </c>
    </row>
    <row r="11" spans="1:28" s="45" customFormat="1" ht="14.45">
      <c r="A11" s="169">
        <v>10</v>
      </c>
      <c r="B11" s="170" t="s">
        <v>220</v>
      </c>
      <c r="C11" s="171" t="s">
        <v>175</v>
      </c>
      <c r="D11" s="180" t="s">
        <v>528</v>
      </c>
      <c r="E11" s="171" t="s">
        <v>177</v>
      </c>
      <c r="F11" s="171" t="s">
        <v>203</v>
      </c>
      <c r="G11" s="171" t="s">
        <v>221</v>
      </c>
      <c r="H11" s="171" t="s">
        <v>205</v>
      </c>
      <c r="I11" s="227" t="s">
        <v>29</v>
      </c>
      <c r="J11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RA-ToSIA04:RF-HeatSink-H02B:T-Mon</v>
      </c>
      <c r="K11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RA-ToSIA04:RF-HeatSink-H02B:TUpperLimit-Cte</v>
      </c>
      <c r="L11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RA-ToSIA04:RF-HeatSink-H02B:TLowerLimit-Cte</v>
      </c>
      <c r="M11" s="236" t="s">
        <v>206</v>
      </c>
      <c r="N11" s="237">
        <v>2</v>
      </c>
      <c r="O11" s="236" t="s">
        <v>44</v>
      </c>
      <c r="P11" s="238">
        <v>0.5</v>
      </c>
      <c r="Q11" s="220" t="s">
        <v>181</v>
      </c>
      <c r="R11" s="236"/>
      <c r="S11" s="238" t="s">
        <v>207</v>
      </c>
      <c r="T11" s="238" t="s">
        <v>208</v>
      </c>
      <c r="U11" s="238" t="s">
        <v>209</v>
      </c>
      <c r="V11" s="238" t="s">
        <v>210</v>
      </c>
      <c r="W11" s="239" t="s">
        <v>543</v>
      </c>
      <c r="X11" s="239" t="s">
        <v>32</v>
      </c>
      <c r="Y11" s="239" t="s">
        <v>33</v>
      </c>
      <c r="Z11" s="239" t="s">
        <v>212</v>
      </c>
      <c r="AA11" s="239" t="s">
        <v>213</v>
      </c>
      <c r="AB11" s="240" t="str">
        <f>IF(ToSIA03_CLP2[[#This Row],[RS Logic]]&lt;&gt;"",ToSIA03_CLP2[[#This Row],[RS Logic]],"")</f>
        <v>AES_04_Controll_Panel:1:I.Ch03.Data</v>
      </c>
    </row>
    <row r="12" spans="1:28" s="45" customFormat="1" ht="14.45">
      <c r="A12" s="169">
        <v>11</v>
      </c>
      <c r="B12" s="170" t="s">
        <v>223</v>
      </c>
      <c r="C12" s="171" t="s">
        <v>175</v>
      </c>
      <c r="D12" s="171" t="s">
        <v>528</v>
      </c>
      <c r="E12" s="171" t="s">
        <v>177</v>
      </c>
      <c r="F12" s="171" t="s">
        <v>203</v>
      </c>
      <c r="G12" s="171" t="s">
        <v>224</v>
      </c>
      <c r="H12" s="171" t="s">
        <v>205</v>
      </c>
      <c r="I12" s="227" t="s">
        <v>29</v>
      </c>
      <c r="J12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RA-ToSIA04:RF-HeatSink-H03A:T-Mon</v>
      </c>
      <c r="K12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RA-ToSIA04:RF-HeatSink-H03A:TUpperLimit-Cte</v>
      </c>
      <c r="L12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RA-ToSIA04:RF-HeatSink-H03A:TLowerLimit-Cte</v>
      </c>
      <c r="M12" s="236" t="s">
        <v>206</v>
      </c>
      <c r="N12" s="237">
        <v>2</v>
      </c>
      <c r="O12" s="236" t="s">
        <v>44</v>
      </c>
      <c r="P12" s="238">
        <v>0.5</v>
      </c>
      <c r="Q12" s="220" t="s">
        <v>181</v>
      </c>
      <c r="R12" s="236"/>
      <c r="S12" s="238" t="s">
        <v>207</v>
      </c>
      <c r="T12" s="238" t="s">
        <v>208</v>
      </c>
      <c r="U12" s="238" t="s">
        <v>209</v>
      </c>
      <c r="V12" s="238" t="s">
        <v>210</v>
      </c>
      <c r="W12" s="239" t="s">
        <v>544</v>
      </c>
      <c r="X12" s="239" t="s">
        <v>32</v>
      </c>
      <c r="Y12" s="239" t="s">
        <v>33</v>
      </c>
      <c r="Z12" s="239" t="s">
        <v>212</v>
      </c>
      <c r="AA12" s="239" t="s">
        <v>213</v>
      </c>
      <c r="AB12" s="240" t="str">
        <f>IF(ToSIA03_CLP2[[#This Row],[RS Logic]]&lt;&gt;"",ToSIA03_CLP2[[#This Row],[RS Logic]],"")</f>
        <v>AES_04_Controll_Panel:2:I.Ch00.Data</v>
      </c>
    </row>
    <row r="13" spans="1:28" s="45" customFormat="1" ht="14.45">
      <c r="A13" s="169">
        <v>12</v>
      </c>
      <c r="B13" s="170" t="s">
        <v>226</v>
      </c>
      <c r="C13" s="171" t="s">
        <v>175</v>
      </c>
      <c r="D13" s="180" t="s">
        <v>528</v>
      </c>
      <c r="E13" s="171" t="s">
        <v>177</v>
      </c>
      <c r="F13" s="171" t="s">
        <v>203</v>
      </c>
      <c r="G13" s="171" t="s">
        <v>227</v>
      </c>
      <c r="H13" s="171" t="s">
        <v>205</v>
      </c>
      <c r="I13" s="227" t="s">
        <v>29</v>
      </c>
      <c r="J13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RA-ToSIA04:RF-HeatSink-H03B:T-Mon</v>
      </c>
      <c r="K13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RA-ToSIA04:RF-HeatSink-H03B:TUpperLimit-Cte</v>
      </c>
      <c r="L13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RA-ToSIA04:RF-HeatSink-H03B:TLowerLimit-Cte</v>
      </c>
      <c r="M13" s="236" t="s">
        <v>206</v>
      </c>
      <c r="N13" s="237">
        <v>2</v>
      </c>
      <c r="O13" s="236" t="s">
        <v>44</v>
      </c>
      <c r="P13" s="238">
        <v>0.5</v>
      </c>
      <c r="Q13" s="220" t="s">
        <v>181</v>
      </c>
      <c r="R13" s="236"/>
      <c r="S13" s="238" t="s">
        <v>207</v>
      </c>
      <c r="T13" s="238" t="s">
        <v>208</v>
      </c>
      <c r="U13" s="238" t="s">
        <v>209</v>
      </c>
      <c r="V13" s="238" t="s">
        <v>210</v>
      </c>
      <c r="W13" s="239" t="s">
        <v>545</v>
      </c>
      <c r="X13" s="239" t="s">
        <v>32</v>
      </c>
      <c r="Y13" s="239" t="s">
        <v>33</v>
      </c>
      <c r="Z13" s="239" t="s">
        <v>212</v>
      </c>
      <c r="AA13" s="239" t="s">
        <v>213</v>
      </c>
      <c r="AB13" s="240" t="str">
        <f>IF(ToSIA03_CLP2[[#This Row],[RS Logic]]&lt;&gt;"",ToSIA03_CLP2[[#This Row],[RS Logic]],"")</f>
        <v>AES_04_Controll_Panel:2:I.Ch01.Data</v>
      </c>
    </row>
    <row r="14" spans="1:28" s="45" customFormat="1" ht="14.45">
      <c r="A14" s="169">
        <v>13</v>
      </c>
      <c r="B14" s="170" t="s">
        <v>229</v>
      </c>
      <c r="C14" s="171" t="s">
        <v>175</v>
      </c>
      <c r="D14" s="171" t="s">
        <v>528</v>
      </c>
      <c r="E14" s="171" t="s">
        <v>177</v>
      </c>
      <c r="F14" s="171" t="s">
        <v>203</v>
      </c>
      <c r="G14" s="171" t="s">
        <v>230</v>
      </c>
      <c r="H14" s="171" t="s">
        <v>205</v>
      </c>
      <c r="I14" s="227" t="s">
        <v>29</v>
      </c>
      <c r="J14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RA-ToSIA04:RF-HeatSink-H04A:T-Mon</v>
      </c>
      <c r="K14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RA-ToSIA04:RF-HeatSink-H04A:TUpperLimit-Cte</v>
      </c>
      <c r="L14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RA-ToSIA04:RF-HeatSink-H04A:TLowerLimit-Cte</v>
      </c>
      <c r="M14" s="236" t="s">
        <v>206</v>
      </c>
      <c r="N14" s="237">
        <v>2</v>
      </c>
      <c r="O14" s="236" t="s">
        <v>44</v>
      </c>
      <c r="P14" s="238">
        <v>0.5</v>
      </c>
      <c r="Q14" s="220" t="s">
        <v>181</v>
      </c>
      <c r="R14" s="236"/>
      <c r="S14" s="238" t="s">
        <v>207</v>
      </c>
      <c r="T14" s="238" t="s">
        <v>208</v>
      </c>
      <c r="U14" s="238" t="s">
        <v>209</v>
      </c>
      <c r="V14" s="238" t="s">
        <v>210</v>
      </c>
      <c r="W14" s="239" t="s">
        <v>546</v>
      </c>
      <c r="X14" s="239" t="s">
        <v>32</v>
      </c>
      <c r="Y14" s="239" t="s">
        <v>33</v>
      </c>
      <c r="Z14" s="239" t="s">
        <v>212</v>
      </c>
      <c r="AA14" s="239" t="s">
        <v>213</v>
      </c>
      <c r="AB14" s="240" t="str">
        <f>IF(ToSIA03_CLP2[[#This Row],[RS Logic]]&lt;&gt;"",ToSIA03_CLP2[[#This Row],[RS Logic]],"")</f>
        <v>AES_04_Controll_Panel:2:I.Ch02.Data</v>
      </c>
    </row>
    <row r="15" spans="1:28" s="45" customFormat="1" ht="14.45">
      <c r="A15" s="169">
        <v>14</v>
      </c>
      <c r="B15" s="170" t="s">
        <v>232</v>
      </c>
      <c r="C15" s="171" t="s">
        <v>175</v>
      </c>
      <c r="D15" s="180" t="s">
        <v>528</v>
      </c>
      <c r="E15" s="171" t="s">
        <v>177</v>
      </c>
      <c r="F15" s="171" t="s">
        <v>203</v>
      </c>
      <c r="G15" s="171" t="s">
        <v>233</v>
      </c>
      <c r="H15" s="171" t="s">
        <v>205</v>
      </c>
      <c r="I15" s="227" t="s">
        <v>29</v>
      </c>
      <c r="J15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RA-ToSIA04:RF-HeatSink-H04B:T-Mon</v>
      </c>
      <c r="K15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RA-ToSIA04:RF-HeatSink-H04B:TUpperLimit-Cte</v>
      </c>
      <c r="L15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RA-ToSIA04:RF-HeatSink-H04B:TLowerLimit-Cte</v>
      </c>
      <c r="M15" s="236" t="s">
        <v>206</v>
      </c>
      <c r="N15" s="237">
        <v>2</v>
      </c>
      <c r="O15" s="236" t="s">
        <v>44</v>
      </c>
      <c r="P15" s="238">
        <v>0.5</v>
      </c>
      <c r="Q15" s="220" t="s">
        <v>181</v>
      </c>
      <c r="R15" s="236"/>
      <c r="S15" s="238" t="s">
        <v>207</v>
      </c>
      <c r="T15" s="238" t="s">
        <v>208</v>
      </c>
      <c r="U15" s="238" t="s">
        <v>209</v>
      </c>
      <c r="V15" s="238" t="s">
        <v>210</v>
      </c>
      <c r="W15" s="239" t="s">
        <v>547</v>
      </c>
      <c r="X15" s="239" t="s">
        <v>32</v>
      </c>
      <c r="Y15" s="239" t="s">
        <v>33</v>
      </c>
      <c r="Z15" s="239" t="s">
        <v>212</v>
      </c>
      <c r="AA15" s="239" t="s">
        <v>213</v>
      </c>
      <c r="AB15" s="240" t="str">
        <f>IF(ToSIA03_CLP2[[#This Row],[RS Logic]]&lt;&gt;"",ToSIA03_CLP2[[#This Row],[RS Logic]],"")</f>
        <v>AES_04_Controll_Panel:2:I.Ch03.Data</v>
      </c>
    </row>
    <row r="16" spans="1:28" s="45" customFormat="1" ht="14.45">
      <c r="A16" s="169">
        <v>15</v>
      </c>
      <c r="B16" s="170" t="s">
        <v>235</v>
      </c>
      <c r="C16" s="171" t="s">
        <v>175</v>
      </c>
      <c r="D16" s="171" t="s">
        <v>528</v>
      </c>
      <c r="E16" s="171" t="s">
        <v>177</v>
      </c>
      <c r="F16" s="171" t="s">
        <v>203</v>
      </c>
      <c r="G16" s="171" t="s">
        <v>236</v>
      </c>
      <c r="H16" s="171" t="s">
        <v>205</v>
      </c>
      <c r="I16" s="227" t="s">
        <v>29</v>
      </c>
      <c r="J16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RA-ToSIA04:RF-HeatSink-H05A:T-Mon</v>
      </c>
      <c r="K16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RA-ToSIA04:RF-HeatSink-H05A:TUpperLimit-Cte</v>
      </c>
      <c r="L16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RA-ToSIA04:RF-HeatSink-H05A:TLowerLimit-Cte</v>
      </c>
      <c r="M16" s="236" t="s">
        <v>206</v>
      </c>
      <c r="N16" s="237">
        <v>2</v>
      </c>
      <c r="O16" s="236" t="s">
        <v>44</v>
      </c>
      <c r="P16" s="238">
        <v>0.5</v>
      </c>
      <c r="Q16" s="220" t="s">
        <v>181</v>
      </c>
      <c r="R16" s="236"/>
      <c r="S16" s="238" t="s">
        <v>207</v>
      </c>
      <c r="T16" s="238" t="s">
        <v>208</v>
      </c>
      <c r="U16" s="238" t="s">
        <v>209</v>
      </c>
      <c r="V16" s="238" t="s">
        <v>210</v>
      </c>
      <c r="W16" s="239" t="s">
        <v>548</v>
      </c>
      <c r="X16" s="239" t="s">
        <v>32</v>
      </c>
      <c r="Y16" s="239" t="s">
        <v>33</v>
      </c>
      <c r="Z16" s="239" t="s">
        <v>212</v>
      </c>
      <c r="AA16" s="239" t="s">
        <v>213</v>
      </c>
      <c r="AB16" s="240" t="str">
        <f>IF(ToSIA03_CLP2[[#This Row],[RS Logic]]&lt;&gt;"",ToSIA03_CLP2[[#This Row],[RS Logic]],"")</f>
        <v>AES_04_Controll_Panel:3:I.Ch00.Data</v>
      </c>
    </row>
    <row r="17" spans="1:28" s="45" customFormat="1" ht="14.45">
      <c r="A17" s="169">
        <v>16</v>
      </c>
      <c r="B17" s="170" t="s">
        <v>238</v>
      </c>
      <c r="C17" s="171" t="s">
        <v>175</v>
      </c>
      <c r="D17" s="180" t="s">
        <v>528</v>
      </c>
      <c r="E17" s="171" t="s">
        <v>177</v>
      </c>
      <c r="F17" s="171" t="s">
        <v>203</v>
      </c>
      <c r="G17" s="171" t="s">
        <v>239</v>
      </c>
      <c r="H17" s="171" t="s">
        <v>205</v>
      </c>
      <c r="I17" s="227" t="s">
        <v>29</v>
      </c>
      <c r="J17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RA-ToSIA04:RF-HeatSink-H05B:T-Mon</v>
      </c>
      <c r="K17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RA-ToSIA04:RF-HeatSink-H05B:TUpperLimit-Cte</v>
      </c>
      <c r="L17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RA-ToSIA04:RF-HeatSink-H05B:TLowerLimit-Cte</v>
      </c>
      <c r="M17" s="236" t="s">
        <v>206</v>
      </c>
      <c r="N17" s="237">
        <v>2</v>
      </c>
      <c r="O17" s="236" t="s">
        <v>44</v>
      </c>
      <c r="P17" s="238">
        <v>0.5</v>
      </c>
      <c r="Q17" s="220" t="s">
        <v>181</v>
      </c>
      <c r="R17" s="236"/>
      <c r="S17" s="238" t="s">
        <v>207</v>
      </c>
      <c r="T17" s="238" t="s">
        <v>208</v>
      </c>
      <c r="U17" s="238" t="s">
        <v>209</v>
      </c>
      <c r="V17" s="238" t="s">
        <v>210</v>
      </c>
      <c r="W17" s="239" t="s">
        <v>549</v>
      </c>
      <c r="X17" s="239" t="s">
        <v>32</v>
      </c>
      <c r="Y17" s="239" t="s">
        <v>33</v>
      </c>
      <c r="Z17" s="239" t="s">
        <v>212</v>
      </c>
      <c r="AA17" s="239" t="s">
        <v>213</v>
      </c>
      <c r="AB17" s="240" t="str">
        <f>IF(ToSIA03_CLP2[[#This Row],[RS Logic]]&lt;&gt;"",ToSIA03_CLP2[[#This Row],[RS Logic]],"")</f>
        <v>AES_04_Controll_Panel:3:I.Ch01.Data</v>
      </c>
    </row>
    <row r="18" spans="1:28" s="45" customFormat="1" ht="14.45">
      <c r="A18" s="169">
        <v>17</v>
      </c>
      <c r="B18" s="170" t="s">
        <v>241</v>
      </c>
      <c r="C18" s="171" t="s">
        <v>175</v>
      </c>
      <c r="D18" s="171" t="s">
        <v>528</v>
      </c>
      <c r="E18" s="171" t="s">
        <v>177</v>
      </c>
      <c r="F18" s="171" t="s">
        <v>203</v>
      </c>
      <c r="G18" s="171" t="s">
        <v>242</v>
      </c>
      <c r="H18" s="171" t="s">
        <v>205</v>
      </c>
      <c r="I18" s="227" t="s">
        <v>29</v>
      </c>
      <c r="J18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RA-ToSIA04:RF-HeatSink-H06A:T-Mon</v>
      </c>
      <c r="K18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RA-ToSIA04:RF-HeatSink-H06A:TUpperLimit-Cte</v>
      </c>
      <c r="L18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RA-ToSIA04:RF-HeatSink-H06A:TLowerLimit-Cte</v>
      </c>
      <c r="M18" s="236" t="s">
        <v>206</v>
      </c>
      <c r="N18" s="237">
        <v>2</v>
      </c>
      <c r="O18" s="236" t="s">
        <v>44</v>
      </c>
      <c r="P18" s="238">
        <v>0.5</v>
      </c>
      <c r="Q18" s="220" t="s">
        <v>181</v>
      </c>
      <c r="R18" s="236"/>
      <c r="S18" s="238" t="s">
        <v>207</v>
      </c>
      <c r="T18" s="238" t="s">
        <v>208</v>
      </c>
      <c r="U18" s="238" t="s">
        <v>209</v>
      </c>
      <c r="V18" s="238" t="s">
        <v>210</v>
      </c>
      <c r="W18" s="239" t="s">
        <v>550</v>
      </c>
      <c r="X18" s="239" t="s">
        <v>32</v>
      </c>
      <c r="Y18" s="239" t="s">
        <v>33</v>
      </c>
      <c r="Z18" s="239" t="s">
        <v>212</v>
      </c>
      <c r="AA18" s="239" t="s">
        <v>213</v>
      </c>
      <c r="AB18" s="240" t="str">
        <f>IF(ToSIA03_CLP2[[#This Row],[RS Logic]]&lt;&gt;"",ToSIA03_CLP2[[#This Row],[RS Logic]],"")</f>
        <v>AES_04_Controll_Panel:3:I.Ch02.Data</v>
      </c>
    </row>
    <row r="19" spans="1:28" s="45" customFormat="1" ht="14.45">
      <c r="A19" s="169">
        <v>18</v>
      </c>
      <c r="B19" s="170" t="s">
        <v>244</v>
      </c>
      <c r="C19" s="171" t="s">
        <v>175</v>
      </c>
      <c r="D19" s="180" t="s">
        <v>528</v>
      </c>
      <c r="E19" s="171" t="s">
        <v>177</v>
      </c>
      <c r="F19" s="171" t="s">
        <v>203</v>
      </c>
      <c r="G19" s="171" t="s">
        <v>245</v>
      </c>
      <c r="H19" s="171" t="s">
        <v>205</v>
      </c>
      <c r="I19" s="227" t="s">
        <v>29</v>
      </c>
      <c r="J19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RA-ToSIA04:RF-HeatSink-H06B:T-Mon</v>
      </c>
      <c r="K19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RA-ToSIA04:RF-HeatSink-H06B:TUpperLimit-Cte</v>
      </c>
      <c r="L19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RA-ToSIA04:RF-HeatSink-H06B:TLowerLimit-Cte</v>
      </c>
      <c r="M19" s="236" t="s">
        <v>206</v>
      </c>
      <c r="N19" s="237">
        <v>2</v>
      </c>
      <c r="O19" s="236" t="s">
        <v>44</v>
      </c>
      <c r="P19" s="238">
        <v>0.5</v>
      </c>
      <c r="Q19" s="220" t="s">
        <v>181</v>
      </c>
      <c r="R19" s="236"/>
      <c r="S19" s="238" t="s">
        <v>207</v>
      </c>
      <c r="T19" s="238" t="s">
        <v>208</v>
      </c>
      <c r="U19" s="238" t="s">
        <v>209</v>
      </c>
      <c r="V19" s="238" t="s">
        <v>210</v>
      </c>
      <c r="W19" s="239" t="s">
        <v>551</v>
      </c>
      <c r="X19" s="239" t="s">
        <v>32</v>
      </c>
      <c r="Y19" s="239" t="s">
        <v>33</v>
      </c>
      <c r="Z19" s="239" t="s">
        <v>212</v>
      </c>
      <c r="AA19" s="239" t="s">
        <v>213</v>
      </c>
      <c r="AB19" s="240" t="str">
        <f>IF(ToSIA03_CLP2[[#This Row],[RS Logic]]&lt;&gt;"",ToSIA03_CLP2[[#This Row],[RS Logic]],"")</f>
        <v>AES_04_Controll_Panel:3:I.Ch03.Data</v>
      </c>
    </row>
    <row r="20" spans="1:28" s="45" customFormat="1" ht="14.45">
      <c r="A20" s="169">
        <v>19</v>
      </c>
      <c r="B20" s="170" t="s">
        <v>247</v>
      </c>
      <c r="C20" s="171" t="s">
        <v>175</v>
      </c>
      <c r="D20" s="171" t="s">
        <v>528</v>
      </c>
      <c r="E20" s="171" t="s">
        <v>177</v>
      </c>
      <c r="F20" s="171" t="s">
        <v>203</v>
      </c>
      <c r="G20" s="171" t="s">
        <v>248</v>
      </c>
      <c r="H20" s="171" t="s">
        <v>205</v>
      </c>
      <c r="I20" s="227" t="s">
        <v>29</v>
      </c>
      <c r="J20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RA-ToSIA04:RF-HeatSink-H07A:T-Mon</v>
      </c>
      <c r="K20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RA-ToSIA04:RF-HeatSink-H07A:TUpperLimit-Cte</v>
      </c>
      <c r="L20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RA-ToSIA04:RF-HeatSink-H07A:TLowerLimit-Cte</v>
      </c>
      <c r="M20" s="236" t="s">
        <v>206</v>
      </c>
      <c r="N20" s="237">
        <v>2</v>
      </c>
      <c r="O20" s="236" t="s">
        <v>44</v>
      </c>
      <c r="P20" s="238">
        <v>0.5</v>
      </c>
      <c r="Q20" s="220" t="s">
        <v>181</v>
      </c>
      <c r="R20" s="236"/>
      <c r="S20" s="238" t="s">
        <v>207</v>
      </c>
      <c r="T20" s="238" t="s">
        <v>208</v>
      </c>
      <c r="U20" s="238" t="s">
        <v>209</v>
      </c>
      <c r="V20" s="238" t="s">
        <v>210</v>
      </c>
      <c r="W20" s="239" t="s">
        <v>552</v>
      </c>
      <c r="X20" s="239" t="s">
        <v>32</v>
      </c>
      <c r="Y20" s="239" t="s">
        <v>33</v>
      </c>
      <c r="Z20" s="239" t="s">
        <v>212</v>
      </c>
      <c r="AA20" s="239" t="s">
        <v>213</v>
      </c>
      <c r="AB20" s="240" t="str">
        <f>IF(ToSIA03_CLP2[[#This Row],[RS Logic]]&lt;&gt;"",ToSIA03_CLP2[[#This Row],[RS Logic]],"")</f>
        <v>PT100_B_07A_T04</v>
      </c>
    </row>
    <row r="21" spans="1:28" s="45" customFormat="1" ht="14.45">
      <c r="A21" s="169">
        <v>20</v>
      </c>
      <c r="B21" s="170" t="s">
        <v>250</v>
      </c>
      <c r="C21" s="171" t="s">
        <v>175</v>
      </c>
      <c r="D21" s="180" t="s">
        <v>528</v>
      </c>
      <c r="E21" s="171" t="s">
        <v>177</v>
      </c>
      <c r="F21" s="171" t="s">
        <v>203</v>
      </c>
      <c r="G21" s="171" t="s">
        <v>251</v>
      </c>
      <c r="H21" s="171" t="s">
        <v>205</v>
      </c>
      <c r="I21" s="227" t="s">
        <v>29</v>
      </c>
      <c r="J21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RA-ToSIA04:RF-HeatSink-H07B:T-Mon</v>
      </c>
      <c r="K21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RA-ToSIA04:RF-HeatSink-H07B:TUpperLimit-Cte</v>
      </c>
      <c r="L21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RA-ToSIA04:RF-HeatSink-H07B:TLowerLimit-Cte</v>
      </c>
      <c r="M21" s="236" t="s">
        <v>206</v>
      </c>
      <c r="N21" s="237">
        <v>2</v>
      </c>
      <c r="O21" s="236" t="s">
        <v>44</v>
      </c>
      <c r="P21" s="238">
        <v>0.5</v>
      </c>
      <c r="Q21" s="220" t="s">
        <v>181</v>
      </c>
      <c r="R21" s="236"/>
      <c r="S21" s="238" t="s">
        <v>207</v>
      </c>
      <c r="T21" s="238" t="s">
        <v>208</v>
      </c>
      <c r="U21" s="238" t="s">
        <v>209</v>
      </c>
      <c r="V21" s="238" t="s">
        <v>210</v>
      </c>
      <c r="W21" s="239" t="s">
        <v>553</v>
      </c>
      <c r="X21" s="239" t="s">
        <v>32</v>
      </c>
      <c r="Y21" s="239" t="s">
        <v>33</v>
      </c>
      <c r="Z21" s="239" t="s">
        <v>212</v>
      </c>
      <c r="AA21" s="239" t="s">
        <v>213</v>
      </c>
      <c r="AB21" s="240" t="str">
        <f>IF(ToSIA03_CLP2[[#This Row],[RS Logic]]&lt;&gt;"",ToSIA03_CLP2[[#This Row],[RS Logic]],"")</f>
        <v>AES_04_Controll_Panel:4:I.Ch01.Data</v>
      </c>
    </row>
    <row r="22" spans="1:28" s="45" customFormat="1" ht="14.45">
      <c r="A22" s="169">
        <v>21</v>
      </c>
      <c r="B22" s="170" t="s">
        <v>253</v>
      </c>
      <c r="C22" s="171" t="s">
        <v>175</v>
      </c>
      <c r="D22" s="171" t="s">
        <v>528</v>
      </c>
      <c r="E22" s="171" t="s">
        <v>177</v>
      </c>
      <c r="F22" s="171" t="s">
        <v>203</v>
      </c>
      <c r="G22" s="171" t="s">
        <v>254</v>
      </c>
      <c r="H22" s="171" t="s">
        <v>205</v>
      </c>
      <c r="I22" s="227" t="s">
        <v>29</v>
      </c>
      <c r="J22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RA-ToSIA04:RF-HeatSink-H08A:T-Mon</v>
      </c>
      <c r="K22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RA-ToSIA04:RF-HeatSink-H08A:TUpperLimit-Cte</v>
      </c>
      <c r="L22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RA-ToSIA04:RF-HeatSink-H08A:TLowerLimit-Cte</v>
      </c>
      <c r="M22" s="236" t="s">
        <v>206</v>
      </c>
      <c r="N22" s="237">
        <v>2</v>
      </c>
      <c r="O22" s="236" t="s">
        <v>44</v>
      </c>
      <c r="P22" s="238">
        <v>0.5</v>
      </c>
      <c r="Q22" s="220" t="s">
        <v>181</v>
      </c>
      <c r="R22" s="236"/>
      <c r="S22" s="238" t="s">
        <v>207</v>
      </c>
      <c r="T22" s="238" t="s">
        <v>208</v>
      </c>
      <c r="U22" s="238" t="s">
        <v>209</v>
      </c>
      <c r="V22" s="238" t="s">
        <v>210</v>
      </c>
      <c r="W22" s="239" t="s">
        <v>554</v>
      </c>
      <c r="X22" s="239" t="s">
        <v>32</v>
      </c>
      <c r="Y22" s="239" t="s">
        <v>33</v>
      </c>
      <c r="Z22" s="239" t="s">
        <v>212</v>
      </c>
      <c r="AA22" s="239" t="s">
        <v>213</v>
      </c>
      <c r="AB22" s="240" t="str">
        <f>IF(ToSIA03_CLP2[[#This Row],[RS Logic]]&lt;&gt;"",ToSIA03_CLP2[[#This Row],[RS Logic]],"")</f>
        <v>AES_04_Controll_Panel:4:I.Ch02.Data</v>
      </c>
    </row>
    <row r="23" spans="1:28" s="45" customFormat="1" ht="14.45">
      <c r="A23" s="178">
        <v>22</v>
      </c>
      <c r="B23" s="179" t="s">
        <v>256</v>
      </c>
      <c r="C23" s="180" t="s">
        <v>175</v>
      </c>
      <c r="D23" s="180" t="s">
        <v>528</v>
      </c>
      <c r="E23" s="180" t="s">
        <v>177</v>
      </c>
      <c r="F23" s="180" t="s">
        <v>203</v>
      </c>
      <c r="G23" s="180" t="s">
        <v>257</v>
      </c>
      <c r="H23" s="180" t="s">
        <v>205</v>
      </c>
      <c r="I23" s="228" t="s">
        <v>29</v>
      </c>
      <c r="J23" s="235" t="str">
        <f>_xlfn.TEXTJOIN(":",TRUE,_xlfn.TEXTJOIN("-",TRUE,ToSIA03_CLP2[[#This Row],[SEC]:[SUB]]),_xlfn.TEXTJOIN("-",TRUE,ToSIA03_CLP2[[#This Row],[DIS]:[IDX]]),_xlfn.TEXTJOIN("-",TRUE,ToSIA03_CLP2[[#This Row],[PROP]:[TYPE]]))</f>
        <v>RA-ToSIA04:RF-HeatSink-H08B:T-Mon</v>
      </c>
      <c r="K23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>RA-ToSIA04:RF-HeatSink-H08B:TUpperLimit-Cte</v>
      </c>
      <c r="L23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RA-ToSIA04:RF-HeatSink-H08B:TLowerLimit-Cte</v>
      </c>
      <c r="M23" s="236" t="s">
        <v>206</v>
      </c>
      <c r="N23" s="237">
        <v>2</v>
      </c>
      <c r="O23" s="236" t="s">
        <v>44</v>
      </c>
      <c r="P23" s="238">
        <v>0.5</v>
      </c>
      <c r="Q23" s="220" t="s">
        <v>181</v>
      </c>
      <c r="R23" s="236"/>
      <c r="S23" s="238" t="s">
        <v>207</v>
      </c>
      <c r="T23" s="238" t="s">
        <v>208</v>
      </c>
      <c r="U23" s="238" t="s">
        <v>209</v>
      </c>
      <c r="V23" s="238" t="s">
        <v>210</v>
      </c>
      <c r="W23" s="239" t="s">
        <v>555</v>
      </c>
      <c r="X23" s="239" t="s">
        <v>32</v>
      </c>
      <c r="Y23" s="239" t="s">
        <v>33</v>
      </c>
      <c r="Z23" s="239" t="s">
        <v>212</v>
      </c>
      <c r="AA23" s="239" t="s">
        <v>213</v>
      </c>
      <c r="AB23" s="240" t="str">
        <f>IF(ToSIA03_CLP2[[#This Row],[RS Logic]]&lt;&gt;"",ToSIA03_CLP2[[#This Row],[RS Logic]],"")</f>
        <v>AES_04_Controll_Panel:4:I.Ch03.Data</v>
      </c>
    </row>
    <row r="24" spans="1:28" s="5" customFormat="1" ht="14.45">
      <c r="A24" s="160">
        <v>23</v>
      </c>
      <c r="B24" s="161" t="s">
        <v>259</v>
      </c>
      <c r="C24" s="157" t="s">
        <v>175</v>
      </c>
      <c r="D24" s="157" t="s">
        <v>528</v>
      </c>
      <c r="E24" s="157" t="s">
        <v>177</v>
      </c>
      <c r="F24" s="157" t="s">
        <v>203</v>
      </c>
      <c r="G24" s="157" t="s">
        <v>204</v>
      </c>
      <c r="H24" s="157" t="s">
        <v>260</v>
      </c>
      <c r="I24" s="211" t="s">
        <v>29</v>
      </c>
      <c r="J24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RA-ToSIA04:RF-HeatSink-H01A:TDown-Mon</v>
      </c>
      <c r="K24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24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24" s="218" t="s">
        <v>180</v>
      </c>
      <c r="N24" s="219"/>
      <c r="O24" s="218"/>
      <c r="P24" s="220">
        <v>0.1</v>
      </c>
      <c r="Q24" s="220" t="s">
        <v>181</v>
      </c>
      <c r="R24" s="218"/>
      <c r="S24" s="220"/>
      <c r="T24" s="220"/>
      <c r="U24" s="220"/>
      <c r="V24" s="220"/>
      <c r="W24" s="221" t="s">
        <v>556</v>
      </c>
      <c r="X24" s="221" t="s">
        <v>183</v>
      </c>
      <c r="Y24" s="221" t="s">
        <v>33</v>
      </c>
      <c r="Z24" s="221"/>
      <c r="AA24" s="221"/>
      <c r="AB24" s="225" t="str">
        <f>IF(ToSIA03_CLP2[[#This Row],[RS Logic]]&lt;&gt;"",ToSIA03_CLP2[[#This Row],[RS Logic]],"")</f>
        <v>Memorias[5].7</v>
      </c>
    </row>
    <row r="25" spans="1:28" s="5" customFormat="1" ht="14.45">
      <c r="A25" s="160">
        <v>24</v>
      </c>
      <c r="B25" s="161" t="s">
        <v>262</v>
      </c>
      <c r="C25" s="157" t="s">
        <v>175</v>
      </c>
      <c r="D25" s="159" t="s">
        <v>528</v>
      </c>
      <c r="E25" s="157" t="s">
        <v>177</v>
      </c>
      <c r="F25" s="157" t="s">
        <v>203</v>
      </c>
      <c r="G25" s="157" t="s">
        <v>215</v>
      </c>
      <c r="H25" s="157" t="s">
        <v>260</v>
      </c>
      <c r="I25" s="211" t="s">
        <v>29</v>
      </c>
      <c r="J25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RA-ToSIA04:RF-HeatSink-H01B:TDown-Mon</v>
      </c>
      <c r="K25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25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25" s="218" t="s">
        <v>180</v>
      </c>
      <c r="N25" s="219"/>
      <c r="O25" s="218"/>
      <c r="P25" s="220">
        <v>0.1</v>
      </c>
      <c r="Q25" s="220" t="s">
        <v>181</v>
      </c>
      <c r="R25" s="218"/>
      <c r="S25" s="220"/>
      <c r="T25" s="220"/>
      <c r="U25" s="220"/>
      <c r="V25" s="220"/>
      <c r="W25" s="221" t="s">
        <v>557</v>
      </c>
      <c r="X25" s="221" t="s">
        <v>183</v>
      </c>
      <c r="Y25" s="221" t="s">
        <v>33</v>
      </c>
      <c r="Z25" s="221"/>
      <c r="AA25" s="221"/>
      <c r="AB25" s="225" t="str">
        <f>IF(ToSIA03_CLP2[[#This Row],[RS Logic]]&lt;&gt;"",ToSIA03_CLP2[[#This Row],[RS Logic]],"")</f>
        <v>Memorias[5].8</v>
      </c>
    </row>
    <row r="26" spans="1:28" s="5" customFormat="1" ht="14.45">
      <c r="A26" s="160">
        <v>25</v>
      </c>
      <c r="B26" s="161" t="s">
        <v>264</v>
      </c>
      <c r="C26" s="157" t="s">
        <v>175</v>
      </c>
      <c r="D26" s="157" t="s">
        <v>528</v>
      </c>
      <c r="E26" s="157" t="s">
        <v>177</v>
      </c>
      <c r="F26" s="157" t="s">
        <v>203</v>
      </c>
      <c r="G26" s="157" t="s">
        <v>218</v>
      </c>
      <c r="H26" s="157" t="s">
        <v>260</v>
      </c>
      <c r="I26" s="211" t="s">
        <v>29</v>
      </c>
      <c r="J26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RA-ToSIA04:RF-HeatSink-H02A:TDown-Mon</v>
      </c>
      <c r="K26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26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26" s="218" t="s">
        <v>180</v>
      </c>
      <c r="N26" s="219"/>
      <c r="O26" s="218"/>
      <c r="P26" s="220">
        <v>0.1</v>
      </c>
      <c r="Q26" s="220" t="s">
        <v>181</v>
      </c>
      <c r="R26" s="218"/>
      <c r="S26" s="220"/>
      <c r="T26" s="220"/>
      <c r="U26" s="220"/>
      <c r="V26" s="220"/>
      <c r="W26" s="221" t="s">
        <v>558</v>
      </c>
      <c r="X26" s="221" t="s">
        <v>183</v>
      </c>
      <c r="Y26" s="221" t="s">
        <v>33</v>
      </c>
      <c r="Z26" s="221"/>
      <c r="AA26" s="221"/>
      <c r="AB26" s="225" t="str">
        <f>IF(ToSIA03_CLP2[[#This Row],[RS Logic]]&lt;&gt;"",ToSIA03_CLP2[[#This Row],[RS Logic]],"")</f>
        <v>Memorias[5].9</v>
      </c>
    </row>
    <row r="27" spans="1:28" s="5" customFormat="1" ht="14.45">
      <c r="A27" s="160">
        <v>26</v>
      </c>
      <c r="B27" s="161" t="s">
        <v>266</v>
      </c>
      <c r="C27" s="157" t="s">
        <v>175</v>
      </c>
      <c r="D27" s="159" t="s">
        <v>528</v>
      </c>
      <c r="E27" s="157" t="s">
        <v>177</v>
      </c>
      <c r="F27" s="157" t="s">
        <v>203</v>
      </c>
      <c r="G27" s="157" t="s">
        <v>221</v>
      </c>
      <c r="H27" s="157" t="s">
        <v>260</v>
      </c>
      <c r="I27" s="211" t="s">
        <v>29</v>
      </c>
      <c r="J27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RA-ToSIA04:RF-HeatSink-H02B:TDown-Mon</v>
      </c>
      <c r="K27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27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27" s="218" t="s">
        <v>180</v>
      </c>
      <c r="N27" s="219"/>
      <c r="O27" s="218"/>
      <c r="P27" s="220">
        <v>0.1</v>
      </c>
      <c r="Q27" s="220" t="s">
        <v>181</v>
      </c>
      <c r="R27" s="218"/>
      <c r="S27" s="220"/>
      <c r="T27" s="220"/>
      <c r="U27" s="220"/>
      <c r="V27" s="220"/>
      <c r="W27" s="221" t="s">
        <v>559</v>
      </c>
      <c r="X27" s="221" t="s">
        <v>183</v>
      </c>
      <c r="Y27" s="221" t="s">
        <v>33</v>
      </c>
      <c r="Z27" s="221"/>
      <c r="AA27" s="221"/>
      <c r="AB27" s="225" t="str">
        <f>IF(ToSIA03_CLP2[[#This Row],[RS Logic]]&lt;&gt;"",ToSIA03_CLP2[[#This Row],[RS Logic]],"")</f>
        <v>Memorias[5].10</v>
      </c>
    </row>
    <row r="28" spans="1:28" s="5" customFormat="1" ht="14.45">
      <c r="A28" s="160">
        <v>27</v>
      </c>
      <c r="B28" s="161" t="s">
        <v>268</v>
      </c>
      <c r="C28" s="157" t="s">
        <v>175</v>
      </c>
      <c r="D28" s="157" t="s">
        <v>528</v>
      </c>
      <c r="E28" s="157" t="s">
        <v>177</v>
      </c>
      <c r="F28" s="157" t="s">
        <v>203</v>
      </c>
      <c r="G28" s="157" t="s">
        <v>224</v>
      </c>
      <c r="H28" s="157" t="s">
        <v>260</v>
      </c>
      <c r="I28" s="211" t="s">
        <v>29</v>
      </c>
      <c r="J28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RA-ToSIA04:RF-HeatSink-H03A:TDown-Mon</v>
      </c>
      <c r="K28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28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28" s="218" t="s">
        <v>180</v>
      </c>
      <c r="N28" s="219"/>
      <c r="O28" s="218"/>
      <c r="P28" s="220">
        <v>0.1</v>
      </c>
      <c r="Q28" s="220" t="s">
        <v>181</v>
      </c>
      <c r="R28" s="218"/>
      <c r="S28" s="220"/>
      <c r="T28" s="220"/>
      <c r="U28" s="220"/>
      <c r="V28" s="220"/>
      <c r="W28" s="221" t="s">
        <v>560</v>
      </c>
      <c r="X28" s="221" t="s">
        <v>183</v>
      </c>
      <c r="Y28" s="221" t="s">
        <v>33</v>
      </c>
      <c r="Z28" s="221"/>
      <c r="AA28" s="221"/>
      <c r="AB28" s="225" t="str">
        <f>IF(ToSIA03_CLP2[[#This Row],[RS Logic]]&lt;&gt;"",ToSIA03_CLP2[[#This Row],[RS Logic]],"")</f>
        <v>Memorias[5].11</v>
      </c>
    </row>
    <row r="29" spans="1:28" s="5" customFormat="1" ht="14.45">
      <c r="A29" s="160">
        <v>28</v>
      </c>
      <c r="B29" s="161" t="s">
        <v>270</v>
      </c>
      <c r="C29" s="157" t="s">
        <v>175</v>
      </c>
      <c r="D29" s="159" t="s">
        <v>528</v>
      </c>
      <c r="E29" s="157" t="s">
        <v>177</v>
      </c>
      <c r="F29" s="157" t="s">
        <v>203</v>
      </c>
      <c r="G29" s="157" t="s">
        <v>227</v>
      </c>
      <c r="H29" s="157" t="s">
        <v>260</v>
      </c>
      <c r="I29" s="211" t="s">
        <v>29</v>
      </c>
      <c r="J29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RA-ToSIA04:RF-HeatSink-H03B:TDown-Mon</v>
      </c>
      <c r="K29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29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29" s="218" t="s">
        <v>180</v>
      </c>
      <c r="N29" s="219"/>
      <c r="O29" s="218"/>
      <c r="P29" s="220">
        <v>0.1</v>
      </c>
      <c r="Q29" s="220" t="s">
        <v>181</v>
      </c>
      <c r="R29" s="218"/>
      <c r="S29" s="220"/>
      <c r="T29" s="220"/>
      <c r="U29" s="220"/>
      <c r="V29" s="220"/>
      <c r="W29" s="221" t="s">
        <v>561</v>
      </c>
      <c r="X29" s="221" t="s">
        <v>183</v>
      </c>
      <c r="Y29" s="221" t="s">
        <v>33</v>
      </c>
      <c r="Z29" s="221"/>
      <c r="AA29" s="221"/>
      <c r="AB29" s="225" t="str">
        <f>IF(ToSIA03_CLP2[[#This Row],[RS Logic]]&lt;&gt;"",ToSIA03_CLP2[[#This Row],[RS Logic]],"")</f>
        <v>Memorias[5].12</v>
      </c>
    </row>
    <row r="30" spans="1:28" s="5" customFormat="1" ht="14.45">
      <c r="A30" s="160">
        <v>29</v>
      </c>
      <c r="B30" s="161" t="s">
        <v>272</v>
      </c>
      <c r="C30" s="157" t="s">
        <v>175</v>
      </c>
      <c r="D30" s="157" t="s">
        <v>528</v>
      </c>
      <c r="E30" s="157" t="s">
        <v>177</v>
      </c>
      <c r="F30" s="157" t="s">
        <v>203</v>
      </c>
      <c r="G30" s="157" t="s">
        <v>230</v>
      </c>
      <c r="H30" s="157" t="s">
        <v>260</v>
      </c>
      <c r="I30" s="211" t="s">
        <v>29</v>
      </c>
      <c r="J30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RA-ToSIA04:RF-HeatSink-H04A:TDown-Mon</v>
      </c>
      <c r="K30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0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0" s="218" t="s">
        <v>180</v>
      </c>
      <c r="N30" s="219"/>
      <c r="O30" s="218"/>
      <c r="P30" s="220">
        <v>0.1</v>
      </c>
      <c r="Q30" s="220" t="s">
        <v>181</v>
      </c>
      <c r="R30" s="218"/>
      <c r="S30" s="220"/>
      <c r="T30" s="220"/>
      <c r="U30" s="220"/>
      <c r="V30" s="220"/>
      <c r="W30" s="221" t="s">
        <v>562</v>
      </c>
      <c r="X30" s="221" t="s">
        <v>183</v>
      </c>
      <c r="Y30" s="221" t="s">
        <v>33</v>
      </c>
      <c r="Z30" s="221"/>
      <c r="AA30" s="221"/>
      <c r="AB30" s="225" t="str">
        <f>IF(ToSIA03_CLP2[[#This Row],[RS Logic]]&lt;&gt;"",ToSIA03_CLP2[[#This Row],[RS Logic]],"")</f>
        <v>Memorias[5].13</v>
      </c>
    </row>
    <row r="31" spans="1:28" s="5" customFormat="1" ht="14.45">
      <c r="A31" s="160">
        <v>30</v>
      </c>
      <c r="B31" s="161" t="s">
        <v>274</v>
      </c>
      <c r="C31" s="157" t="s">
        <v>175</v>
      </c>
      <c r="D31" s="159" t="s">
        <v>528</v>
      </c>
      <c r="E31" s="157" t="s">
        <v>177</v>
      </c>
      <c r="F31" s="157" t="s">
        <v>203</v>
      </c>
      <c r="G31" s="157" t="s">
        <v>233</v>
      </c>
      <c r="H31" s="157" t="s">
        <v>260</v>
      </c>
      <c r="I31" s="211" t="s">
        <v>29</v>
      </c>
      <c r="J31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RA-ToSIA04:RF-HeatSink-H04B:TDown-Mon</v>
      </c>
      <c r="K31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1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1" s="218" t="s">
        <v>180</v>
      </c>
      <c r="N31" s="219"/>
      <c r="O31" s="218"/>
      <c r="P31" s="220">
        <v>0.1</v>
      </c>
      <c r="Q31" s="220" t="s">
        <v>181</v>
      </c>
      <c r="R31" s="218"/>
      <c r="S31" s="220"/>
      <c r="T31" s="220"/>
      <c r="U31" s="220"/>
      <c r="V31" s="220"/>
      <c r="W31" s="221" t="s">
        <v>563</v>
      </c>
      <c r="X31" s="221" t="s">
        <v>183</v>
      </c>
      <c r="Y31" s="221" t="s">
        <v>33</v>
      </c>
      <c r="Z31" s="221"/>
      <c r="AA31" s="221"/>
      <c r="AB31" s="225" t="str">
        <f>IF(ToSIA03_CLP2[[#This Row],[RS Logic]]&lt;&gt;"",ToSIA03_CLP2[[#This Row],[RS Logic]],"")</f>
        <v>Memorias[5].14</v>
      </c>
    </row>
    <row r="32" spans="1:28" s="5" customFormat="1" ht="14.45">
      <c r="A32" s="160">
        <v>31</v>
      </c>
      <c r="B32" s="161" t="s">
        <v>276</v>
      </c>
      <c r="C32" s="157" t="s">
        <v>175</v>
      </c>
      <c r="D32" s="157" t="s">
        <v>528</v>
      </c>
      <c r="E32" s="157" t="s">
        <v>177</v>
      </c>
      <c r="F32" s="157" t="s">
        <v>203</v>
      </c>
      <c r="G32" s="157" t="s">
        <v>236</v>
      </c>
      <c r="H32" s="157" t="s">
        <v>260</v>
      </c>
      <c r="I32" s="211" t="s">
        <v>29</v>
      </c>
      <c r="J32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RA-ToSIA04:RF-HeatSink-H05A:TDown-Mon</v>
      </c>
      <c r="K32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2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2" s="218" t="s">
        <v>180</v>
      </c>
      <c r="N32" s="219"/>
      <c r="O32" s="218"/>
      <c r="P32" s="220">
        <v>0.1</v>
      </c>
      <c r="Q32" s="220" t="s">
        <v>181</v>
      </c>
      <c r="R32" s="218"/>
      <c r="S32" s="220"/>
      <c r="T32" s="220"/>
      <c r="U32" s="220"/>
      <c r="V32" s="220"/>
      <c r="W32" s="221" t="s">
        <v>564</v>
      </c>
      <c r="X32" s="221" t="s">
        <v>183</v>
      </c>
      <c r="Y32" s="221" t="s">
        <v>33</v>
      </c>
      <c r="Z32" s="221"/>
      <c r="AA32" s="221"/>
      <c r="AB32" s="225" t="str">
        <f>IF(ToSIA03_CLP2[[#This Row],[RS Logic]]&lt;&gt;"",ToSIA03_CLP2[[#This Row],[RS Logic]],"")</f>
        <v>Memorias[5].15</v>
      </c>
    </row>
    <row r="33" spans="1:28" s="5" customFormat="1" ht="14.45">
      <c r="A33" s="160">
        <v>32</v>
      </c>
      <c r="B33" s="161" t="s">
        <v>278</v>
      </c>
      <c r="C33" s="157" t="s">
        <v>175</v>
      </c>
      <c r="D33" s="159" t="s">
        <v>528</v>
      </c>
      <c r="E33" s="157" t="s">
        <v>177</v>
      </c>
      <c r="F33" s="157" t="s">
        <v>203</v>
      </c>
      <c r="G33" s="157" t="s">
        <v>239</v>
      </c>
      <c r="H33" s="157" t="s">
        <v>260</v>
      </c>
      <c r="I33" s="211" t="s">
        <v>29</v>
      </c>
      <c r="J33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RA-ToSIA04:RF-HeatSink-H05B:TDown-Mon</v>
      </c>
      <c r="K33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3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3" s="218" t="s">
        <v>180</v>
      </c>
      <c r="N33" s="219"/>
      <c r="O33" s="218"/>
      <c r="P33" s="220">
        <v>0.1</v>
      </c>
      <c r="Q33" s="220" t="s">
        <v>181</v>
      </c>
      <c r="R33" s="218"/>
      <c r="S33" s="220"/>
      <c r="T33" s="220"/>
      <c r="U33" s="220"/>
      <c r="V33" s="220"/>
      <c r="W33" s="221" t="s">
        <v>565</v>
      </c>
      <c r="X33" s="221" t="s">
        <v>183</v>
      </c>
      <c r="Y33" s="221" t="s">
        <v>33</v>
      </c>
      <c r="Z33" s="221"/>
      <c r="AA33" s="221"/>
      <c r="AB33" s="225" t="str">
        <f>IF(ToSIA03_CLP2[[#This Row],[RS Logic]]&lt;&gt;"",ToSIA03_CLP2[[#This Row],[RS Logic]],"")</f>
        <v>Memorias[5].16</v>
      </c>
    </row>
    <row r="34" spans="1:28" s="5" customFormat="1" ht="14.45">
      <c r="A34" s="160">
        <v>33</v>
      </c>
      <c r="B34" s="161" t="s">
        <v>280</v>
      </c>
      <c r="C34" s="157" t="s">
        <v>175</v>
      </c>
      <c r="D34" s="157" t="s">
        <v>528</v>
      </c>
      <c r="E34" s="157" t="s">
        <v>177</v>
      </c>
      <c r="F34" s="157" t="s">
        <v>203</v>
      </c>
      <c r="G34" s="157" t="s">
        <v>242</v>
      </c>
      <c r="H34" s="157" t="s">
        <v>260</v>
      </c>
      <c r="I34" s="211" t="s">
        <v>29</v>
      </c>
      <c r="J34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RA-ToSIA04:RF-HeatSink-H06A:TDown-Mon</v>
      </c>
      <c r="K34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4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4" s="218" t="s">
        <v>180</v>
      </c>
      <c r="N34" s="219"/>
      <c r="O34" s="218"/>
      <c r="P34" s="220">
        <v>0.1</v>
      </c>
      <c r="Q34" s="220" t="s">
        <v>181</v>
      </c>
      <c r="R34" s="218"/>
      <c r="S34" s="220"/>
      <c r="T34" s="220"/>
      <c r="U34" s="220"/>
      <c r="V34" s="220"/>
      <c r="W34" s="221" t="s">
        <v>566</v>
      </c>
      <c r="X34" s="221" t="s">
        <v>183</v>
      </c>
      <c r="Y34" s="221" t="s">
        <v>33</v>
      </c>
      <c r="Z34" s="221"/>
      <c r="AA34" s="221"/>
      <c r="AB34" s="225" t="str">
        <f>IF(ToSIA03_CLP2[[#This Row],[RS Logic]]&lt;&gt;"",ToSIA03_CLP2[[#This Row],[RS Logic]],"")</f>
        <v>Memorias[5].17</v>
      </c>
    </row>
    <row r="35" spans="1:28" s="5" customFormat="1" ht="14.45">
      <c r="A35" s="160">
        <v>34</v>
      </c>
      <c r="B35" s="161" t="s">
        <v>282</v>
      </c>
      <c r="C35" s="157" t="s">
        <v>175</v>
      </c>
      <c r="D35" s="159" t="s">
        <v>528</v>
      </c>
      <c r="E35" s="157" t="s">
        <v>177</v>
      </c>
      <c r="F35" s="157" t="s">
        <v>203</v>
      </c>
      <c r="G35" s="157" t="s">
        <v>245</v>
      </c>
      <c r="H35" s="157" t="s">
        <v>260</v>
      </c>
      <c r="I35" s="211" t="s">
        <v>29</v>
      </c>
      <c r="J35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RA-ToSIA04:RF-HeatSink-H06B:TDown-Mon</v>
      </c>
      <c r="K35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5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5" s="218" t="s">
        <v>180</v>
      </c>
      <c r="N35" s="219"/>
      <c r="O35" s="218"/>
      <c r="P35" s="220">
        <v>0.1</v>
      </c>
      <c r="Q35" s="220" t="s">
        <v>181</v>
      </c>
      <c r="R35" s="218"/>
      <c r="S35" s="220"/>
      <c r="T35" s="220"/>
      <c r="U35" s="220"/>
      <c r="V35" s="220"/>
      <c r="W35" s="221" t="s">
        <v>567</v>
      </c>
      <c r="X35" s="221" t="s">
        <v>183</v>
      </c>
      <c r="Y35" s="221" t="s">
        <v>33</v>
      </c>
      <c r="Z35" s="221"/>
      <c r="AA35" s="221"/>
      <c r="AB35" s="225" t="str">
        <f>IF(ToSIA03_CLP2[[#This Row],[RS Logic]]&lt;&gt;"",ToSIA03_CLP2[[#This Row],[RS Logic]],"")</f>
        <v>Memorias[5].18</v>
      </c>
    </row>
    <row r="36" spans="1:28" s="5" customFormat="1" ht="14.45">
      <c r="A36" s="160">
        <v>35</v>
      </c>
      <c r="B36" s="161" t="s">
        <v>284</v>
      </c>
      <c r="C36" s="157" t="s">
        <v>175</v>
      </c>
      <c r="D36" s="157" t="s">
        <v>528</v>
      </c>
      <c r="E36" s="157" t="s">
        <v>177</v>
      </c>
      <c r="F36" s="157" t="s">
        <v>203</v>
      </c>
      <c r="G36" s="157" t="s">
        <v>248</v>
      </c>
      <c r="H36" s="157" t="s">
        <v>260</v>
      </c>
      <c r="I36" s="211" t="s">
        <v>29</v>
      </c>
      <c r="J36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RA-ToSIA04:RF-HeatSink-H07A:TDown-Mon</v>
      </c>
      <c r="K36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6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6" s="218" t="s">
        <v>180</v>
      </c>
      <c r="N36" s="219"/>
      <c r="O36" s="218"/>
      <c r="P36" s="220">
        <v>0.1</v>
      </c>
      <c r="Q36" s="220" t="s">
        <v>181</v>
      </c>
      <c r="R36" s="218"/>
      <c r="S36" s="220"/>
      <c r="T36" s="220"/>
      <c r="U36" s="220"/>
      <c r="V36" s="220"/>
      <c r="W36" s="221" t="s">
        <v>568</v>
      </c>
      <c r="X36" s="221" t="s">
        <v>183</v>
      </c>
      <c r="Y36" s="221" t="s">
        <v>33</v>
      </c>
      <c r="Z36" s="221"/>
      <c r="AA36" s="221"/>
      <c r="AB36" s="225" t="str">
        <f>IF(ToSIA03_CLP2[[#This Row],[RS Logic]]&lt;&gt;"",ToSIA03_CLP2[[#This Row],[RS Logic]],"")</f>
        <v>Memorias[5].19</v>
      </c>
    </row>
    <row r="37" spans="1:28" s="5" customFormat="1" ht="14.45">
      <c r="A37" s="160">
        <v>36</v>
      </c>
      <c r="B37" s="161" t="s">
        <v>286</v>
      </c>
      <c r="C37" s="157" t="s">
        <v>175</v>
      </c>
      <c r="D37" s="159" t="s">
        <v>528</v>
      </c>
      <c r="E37" s="157" t="s">
        <v>177</v>
      </c>
      <c r="F37" s="157" t="s">
        <v>203</v>
      </c>
      <c r="G37" s="157" t="s">
        <v>251</v>
      </c>
      <c r="H37" s="157" t="s">
        <v>260</v>
      </c>
      <c r="I37" s="211" t="s">
        <v>29</v>
      </c>
      <c r="J37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RA-ToSIA04:RF-HeatSink-H07B:TDown-Mon</v>
      </c>
      <c r="K37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7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7" s="218" t="s">
        <v>180</v>
      </c>
      <c r="N37" s="219"/>
      <c r="O37" s="218"/>
      <c r="P37" s="220">
        <v>0.1</v>
      </c>
      <c r="Q37" s="220" t="s">
        <v>181</v>
      </c>
      <c r="R37" s="218"/>
      <c r="S37" s="220"/>
      <c r="T37" s="220"/>
      <c r="U37" s="220"/>
      <c r="V37" s="220"/>
      <c r="W37" s="221" t="s">
        <v>569</v>
      </c>
      <c r="X37" s="221" t="s">
        <v>183</v>
      </c>
      <c r="Y37" s="221" t="s">
        <v>33</v>
      </c>
      <c r="Z37" s="221"/>
      <c r="AA37" s="221"/>
      <c r="AB37" s="225" t="str">
        <f>IF(ToSIA03_CLP2[[#This Row],[RS Logic]]&lt;&gt;"",ToSIA03_CLP2[[#This Row],[RS Logic]],"")</f>
        <v>Memorias[5].20</v>
      </c>
    </row>
    <row r="38" spans="1:28" s="5" customFormat="1" ht="14.45">
      <c r="A38" s="160">
        <v>37</v>
      </c>
      <c r="B38" s="161" t="s">
        <v>288</v>
      </c>
      <c r="C38" s="157" t="s">
        <v>175</v>
      </c>
      <c r="D38" s="157" t="s">
        <v>528</v>
      </c>
      <c r="E38" s="157" t="s">
        <v>177</v>
      </c>
      <c r="F38" s="157" t="s">
        <v>203</v>
      </c>
      <c r="G38" s="157" t="s">
        <v>254</v>
      </c>
      <c r="H38" s="157" t="s">
        <v>260</v>
      </c>
      <c r="I38" s="211" t="s">
        <v>29</v>
      </c>
      <c r="J38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RA-ToSIA04:RF-HeatSink-H08A:TDown-Mon</v>
      </c>
      <c r="K38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8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8" s="218" t="s">
        <v>180</v>
      </c>
      <c r="N38" s="219"/>
      <c r="O38" s="218"/>
      <c r="P38" s="220">
        <v>0.1</v>
      </c>
      <c r="Q38" s="220" t="s">
        <v>181</v>
      </c>
      <c r="R38" s="218"/>
      <c r="S38" s="220"/>
      <c r="T38" s="220"/>
      <c r="U38" s="220"/>
      <c r="V38" s="220"/>
      <c r="W38" s="221" t="s">
        <v>570</v>
      </c>
      <c r="X38" s="221" t="s">
        <v>183</v>
      </c>
      <c r="Y38" s="221" t="s">
        <v>33</v>
      </c>
      <c r="Z38" s="221"/>
      <c r="AA38" s="221"/>
      <c r="AB38" s="225" t="str">
        <f>IF(ToSIA03_CLP2[[#This Row],[RS Logic]]&lt;&gt;"",ToSIA03_CLP2[[#This Row],[RS Logic]],"")</f>
        <v>Memorias[5].21</v>
      </c>
    </row>
    <row r="39" spans="1:28" s="5" customFormat="1" ht="14.45">
      <c r="A39" s="160">
        <v>38</v>
      </c>
      <c r="B39" s="161" t="s">
        <v>290</v>
      </c>
      <c r="C39" s="157" t="s">
        <v>175</v>
      </c>
      <c r="D39" s="159" t="s">
        <v>528</v>
      </c>
      <c r="E39" s="157" t="s">
        <v>177</v>
      </c>
      <c r="F39" s="157" t="s">
        <v>203</v>
      </c>
      <c r="G39" s="157" t="s">
        <v>257</v>
      </c>
      <c r="H39" s="157" t="s">
        <v>260</v>
      </c>
      <c r="I39" s="211" t="s">
        <v>29</v>
      </c>
      <c r="J39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RA-ToSIA04:RF-HeatSink-H08B:TDown-Mon</v>
      </c>
      <c r="K39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39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39" s="218" t="s">
        <v>180</v>
      </c>
      <c r="N39" s="219"/>
      <c r="O39" s="218"/>
      <c r="P39" s="220">
        <v>0.1</v>
      </c>
      <c r="Q39" s="220" t="s">
        <v>181</v>
      </c>
      <c r="R39" s="218"/>
      <c r="S39" s="220"/>
      <c r="T39" s="220"/>
      <c r="U39" s="220"/>
      <c r="V39" s="220"/>
      <c r="W39" s="221" t="s">
        <v>571</v>
      </c>
      <c r="X39" s="221" t="s">
        <v>183</v>
      </c>
      <c r="Y39" s="221" t="s">
        <v>33</v>
      </c>
      <c r="Z39" s="221"/>
      <c r="AA39" s="221"/>
      <c r="AB39" s="225" t="str">
        <f>IF(ToSIA03_CLP2[[#This Row],[RS Logic]]&lt;&gt;"",ToSIA03_CLP2[[#This Row],[RS Logic]],"")</f>
        <v>Memorias[5].22</v>
      </c>
    </row>
    <row r="40" spans="1:28" s="5" customFormat="1" ht="14.45">
      <c r="A40" s="160">
        <v>39</v>
      </c>
      <c r="B40" s="161" t="s">
        <v>292</v>
      </c>
      <c r="C40" s="157" t="s">
        <v>175</v>
      </c>
      <c r="D40" s="157" t="s">
        <v>528</v>
      </c>
      <c r="E40" s="157" t="s">
        <v>177</v>
      </c>
      <c r="F40" s="157" t="s">
        <v>203</v>
      </c>
      <c r="G40" s="157" t="s">
        <v>204</v>
      </c>
      <c r="H40" s="157" t="s">
        <v>293</v>
      </c>
      <c r="I40" s="211" t="s">
        <v>29</v>
      </c>
      <c r="J40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RA-ToSIA04:RF-HeatSink-H01A:TUp-Mon</v>
      </c>
      <c r="K40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0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0" s="218" t="s">
        <v>180</v>
      </c>
      <c r="N40" s="219"/>
      <c r="O40" s="218"/>
      <c r="P40" s="220">
        <v>0.1</v>
      </c>
      <c r="Q40" s="220" t="s">
        <v>181</v>
      </c>
      <c r="R40" s="218"/>
      <c r="S40" s="220"/>
      <c r="T40" s="220"/>
      <c r="U40" s="220"/>
      <c r="V40" s="220"/>
      <c r="W40" s="221" t="s">
        <v>572</v>
      </c>
      <c r="X40" s="221" t="s">
        <v>183</v>
      </c>
      <c r="Y40" s="221" t="s">
        <v>33</v>
      </c>
      <c r="Z40" s="221"/>
      <c r="AA40" s="221"/>
      <c r="AB40" s="225" t="str">
        <f>IF(ToSIA03_CLP2[[#This Row],[RS Logic]]&lt;&gt;"",ToSIA03_CLP2[[#This Row],[RS Logic]],"")</f>
        <v>Memorias[4].23</v>
      </c>
    </row>
    <row r="41" spans="1:28" s="5" customFormat="1" ht="14.45">
      <c r="A41" s="160">
        <v>40</v>
      </c>
      <c r="B41" s="161" t="s">
        <v>295</v>
      </c>
      <c r="C41" s="157" t="s">
        <v>175</v>
      </c>
      <c r="D41" s="159" t="s">
        <v>528</v>
      </c>
      <c r="E41" s="157" t="s">
        <v>177</v>
      </c>
      <c r="F41" s="157" t="s">
        <v>203</v>
      </c>
      <c r="G41" s="157" t="s">
        <v>215</v>
      </c>
      <c r="H41" s="157" t="s">
        <v>293</v>
      </c>
      <c r="I41" s="211" t="s">
        <v>29</v>
      </c>
      <c r="J41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RA-ToSIA04:RF-HeatSink-H01B:TUp-Mon</v>
      </c>
      <c r="K41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1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1" s="218" t="s">
        <v>180</v>
      </c>
      <c r="N41" s="219"/>
      <c r="O41" s="218"/>
      <c r="P41" s="220">
        <v>0.1</v>
      </c>
      <c r="Q41" s="220" t="s">
        <v>181</v>
      </c>
      <c r="R41" s="218"/>
      <c r="S41" s="220"/>
      <c r="T41" s="220"/>
      <c r="U41" s="220"/>
      <c r="V41" s="220"/>
      <c r="W41" s="221" t="s">
        <v>573</v>
      </c>
      <c r="X41" s="221" t="s">
        <v>183</v>
      </c>
      <c r="Y41" s="221" t="s">
        <v>33</v>
      </c>
      <c r="Z41" s="221"/>
      <c r="AA41" s="221"/>
      <c r="AB41" s="225" t="str">
        <f>IF(ToSIA03_CLP2[[#This Row],[RS Logic]]&lt;&gt;"",ToSIA03_CLP2[[#This Row],[RS Logic]],"")</f>
        <v>Memorias[4].24</v>
      </c>
    </row>
    <row r="42" spans="1:28" s="5" customFormat="1" ht="14.45">
      <c r="A42" s="160">
        <v>41</v>
      </c>
      <c r="B42" s="161" t="s">
        <v>297</v>
      </c>
      <c r="C42" s="157" t="s">
        <v>175</v>
      </c>
      <c r="D42" s="157" t="s">
        <v>528</v>
      </c>
      <c r="E42" s="157" t="s">
        <v>177</v>
      </c>
      <c r="F42" s="157" t="s">
        <v>203</v>
      </c>
      <c r="G42" s="157" t="s">
        <v>218</v>
      </c>
      <c r="H42" s="157" t="s">
        <v>293</v>
      </c>
      <c r="I42" s="211" t="s">
        <v>29</v>
      </c>
      <c r="J42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RA-ToSIA04:RF-HeatSink-H02A:TUp-Mon</v>
      </c>
      <c r="K42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2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2" s="218" t="s">
        <v>180</v>
      </c>
      <c r="N42" s="219"/>
      <c r="O42" s="218"/>
      <c r="P42" s="220">
        <v>0.1</v>
      </c>
      <c r="Q42" s="220" t="s">
        <v>181</v>
      </c>
      <c r="R42" s="218"/>
      <c r="S42" s="220"/>
      <c r="T42" s="220"/>
      <c r="U42" s="220"/>
      <c r="V42" s="220"/>
      <c r="W42" s="221" t="s">
        <v>574</v>
      </c>
      <c r="X42" s="221" t="s">
        <v>183</v>
      </c>
      <c r="Y42" s="221" t="s">
        <v>33</v>
      </c>
      <c r="Z42" s="221"/>
      <c r="AA42" s="221"/>
      <c r="AB42" s="225" t="str">
        <f>IF(ToSIA03_CLP2[[#This Row],[RS Logic]]&lt;&gt;"",ToSIA03_CLP2[[#This Row],[RS Logic]],"")</f>
        <v>Memorias[4].25</v>
      </c>
    </row>
    <row r="43" spans="1:28" s="5" customFormat="1" ht="14.45">
      <c r="A43" s="160">
        <v>42</v>
      </c>
      <c r="B43" s="161" t="s">
        <v>299</v>
      </c>
      <c r="C43" s="157" t="s">
        <v>175</v>
      </c>
      <c r="D43" s="159" t="s">
        <v>528</v>
      </c>
      <c r="E43" s="157" t="s">
        <v>177</v>
      </c>
      <c r="F43" s="157" t="s">
        <v>203</v>
      </c>
      <c r="G43" s="157" t="s">
        <v>221</v>
      </c>
      <c r="H43" s="157" t="s">
        <v>293</v>
      </c>
      <c r="I43" s="211" t="s">
        <v>29</v>
      </c>
      <c r="J43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RA-ToSIA04:RF-HeatSink-H02B:TUp-Mon</v>
      </c>
      <c r="K43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3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3" s="218" t="s">
        <v>180</v>
      </c>
      <c r="N43" s="219"/>
      <c r="O43" s="218"/>
      <c r="P43" s="220">
        <v>0.1</v>
      </c>
      <c r="Q43" s="220" t="s">
        <v>181</v>
      </c>
      <c r="R43" s="218"/>
      <c r="S43" s="220"/>
      <c r="T43" s="220"/>
      <c r="U43" s="220"/>
      <c r="V43" s="220"/>
      <c r="W43" s="221" t="s">
        <v>575</v>
      </c>
      <c r="X43" s="221" t="s">
        <v>183</v>
      </c>
      <c r="Y43" s="221" t="s">
        <v>33</v>
      </c>
      <c r="Z43" s="221"/>
      <c r="AA43" s="221"/>
      <c r="AB43" s="225" t="str">
        <f>IF(ToSIA03_CLP2[[#This Row],[RS Logic]]&lt;&gt;"",ToSIA03_CLP2[[#This Row],[RS Logic]],"")</f>
        <v>Memorias[4].26</v>
      </c>
    </row>
    <row r="44" spans="1:28" s="5" customFormat="1" ht="14.45">
      <c r="A44" s="160">
        <v>43</v>
      </c>
      <c r="B44" s="161" t="s">
        <v>301</v>
      </c>
      <c r="C44" s="157" t="s">
        <v>175</v>
      </c>
      <c r="D44" s="157" t="s">
        <v>528</v>
      </c>
      <c r="E44" s="157" t="s">
        <v>177</v>
      </c>
      <c r="F44" s="157" t="s">
        <v>203</v>
      </c>
      <c r="G44" s="157" t="s">
        <v>224</v>
      </c>
      <c r="H44" s="157" t="s">
        <v>293</v>
      </c>
      <c r="I44" s="211" t="s">
        <v>29</v>
      </c>
      <c r="J44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RA-ToSIA04:RF-HeatSink-H03A:TUp-Mon</v>
      </c>
      <c r="K44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4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4" s="218" t="s">
        <v>180</v>
      </c>
      <c r="N44" s="219"/>
      <c r="O44" s="218"/>
      <c r="P44" s="220">
        <v>0.1</v>
      </c>
      <c r="Q44" s="220" t="s">
        <v>181</v>
      </c>
      <c r="R44" s="218"/>
      <c r="S44" s="220"/>
      <c r="T44" s="220"/>
      <c r="U44" s="220"/>
      <c r="V44" s="220"/>
      <c r="W44" s="221" t="s">
        <v>576</v>
      </c>
      <c r="X44" s="221" t="s">
        <v>183</v>
      </c>
      <c r="Y44" s="221" t="s">
        <v>33</v>
      </c>
      <c r="Z44" s="221"/>
      <c r="AA44" s="221"/>
      <c r="AB44" s="225" t="str">
        <f>IF(ToSIA03_CLP2[[#This Row],[RS Logic]]&lt;&gt;"",ToSIA03_CLP2[[#This Row],[RS Logic]],"")</f>
        <v>Memorias[4].27</v>
      </c>
    </row>
    <row r="45" spans="1:28" s="5" customFormat="1" ht="14.45">
      <c r="A45" s="160">
        <v>44</v>
      </c>
      <c r="B45" s="161" t="s">
        <v>303</v>
      </c>
      <c r="C45" s="157" t="s">
        <v>175</v>
      </c>
      <c r="D45" s="159" t="s">
        <v>528</v>
      </c>
      <c r="E45" s="157" t="s">
        <v>177</v>
      </c>
      <c r="F45" s="157" t="s">
        <v>203</v>
      </c>
      <c r="G45" s="157" t="s">
        <v>227</v>
      </c>
      <c r="H45" s="157" t="s">
        <v>293</v>
      </c>
      <c r="I45" s="211" t="s">
        <v>29</v>
      </c>
      <c r="J45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RA-ToSIA04:RF-HeatSink-H03B:TUp-Mon</v>
      </c>
      <c r="K45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5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5" s="218" t="s">
        <v>180</v>
      </c>
      <c r="N45" s="219"/>
      <c r="O45" s="218"/>
      <c r="P45" s="220">
        <v>0.1</v>
      </c>
      <c r="Q45" s="220" t="s">
        <v>181</v>
      </c>
      <c r="R45" s="218"/>
      <c r="S45" s="220"/>
      <c r="T45" s="220"/>
      <c r="U45" s="220"/>
      <c r="V45" s="220"/>
      <c r="W45" s="221" t="s">
        <v>577</v>
      </c>
      <c r="X45" s="221" t="s">
        <v>183</v>
      </c>
      <c r="Y45" s="221" t="s">
        <v>33</v>
      </c>
      <c r="Z45" s="221"/>
      <c r="AA45" s="221"/>
      <c r="AB45" s="225" t="str">
        <f>IF(ToSIA03_CLP2[[#This Row],[RS Logic]]&lt;&gt;"",ToSIA03_CLP2[[#This Row],[RS Logic]],"")</f>
        <v>Memorias[4].28</v>
      </c>
    </row>
    <row r="46" spans="1:28" s="5" customFormat="1" ht="14.45">
      <c r="A46" s="160">
        <v>45</v>
      </c>
      <c r="B46" s="161" t="s">
        <v>305</v>
      </c>
      <c r="C46" s="157" t="s">
        <v>175</v>
      </c>
      <c r="D46" s="157" t="s">
        <v>528</v>
      </c>
      <c r="E46" s="157" t="s">
        <v>177</v>
      </c>
      <c r="F46" s="157" t="s">
        <v>203</v>
      </c>
      <c r="G46" s="157" t="s">
        <v>230</v>
      </c>
      <c r="H46" s="157" t="s">
        <v>293</v>
      </c>
      <c r="I46" s="211" t="s">
        <v>29</v>
      </c>
      <c r="J46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RA-ToSIA04:RF-HeatSink-H04A:TUp-Mon</v>
      </c>
      <c r="K46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6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6" s="218" t="s">
        <v>180</v>
      </c>
      <c r="N46" s="219"/>
      <c r="O46" s="218"/>
      <c r="P46" s="220">
        <v>0.1</v>
      </c>
      <c r="Q46" s="220" t="s">
        <v>181</v>
      </c>
      <c r="R46" s="218"/>
      <c r="S46" s="220"/>
      <c r="T46" s="220"/>
      <c r="U46" s="220"/>
      <c r="V46" s="220"/>
      <c r="W46" s="221" t="s">
        <v>578</v>
      </c>
      <c r="X46" s="221" t="s">
        <v>183</v>
      </c>
      <c r="Y46" s="221" t="s">
        <v>33</v>
      </c>
      <c r="Z46" s="221"/>
      <c r="AA46" s="221"/>
      <c r="AB46" s="225" t="str">
        <f>IF(ToSIA03_CLP2[[#This Row],[RS Logic]]&lt;&gt;"",ToSIA03_CLP2[[#This Row],[RS Logic]],"")</f>
        <v>Memorias[4].29</v>
      </c>
    </row>
    <row r="47" spans="1:28" s="5" customFormat="1" ht="14.45">
      <c r="A47" s="160">
        <v>46</v>
      </c>
      <c r="B47" s="161" t="s">
        <v>307</v>
      </c>
      <c r="C47" s="157" t="s">
        <v>175</v>
      </c>
      <c r="D47" s="159" t="s">
        <v>528</v>
      </c>
      <c r="E47" s="157" t="s">
        <v>177</v>
      </c>
      <c r="F47" s="157" t="s">
        <v>203</v>
      </c>
      <c r="G47" s="157" t="s">
        <v>233</v>
      </c>
      <c r="H47" s="157" t="s">
        <v>293</v>
      </c>
      <c r="I47" s="211" t="s">
        <v>29</v>
      </c>
      <c r="J47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RA-ToSIA04:RF-HeatSink-H04B:TUp-Mon</v>
      </c>
      <c r="K47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7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7" s="218" t="s">
        <v>180</v>
      </c>
      <c r="N47" s="219"/>
      <c r="O47" s="218"/>
      <c r="P47" s="220">
        <v>0.1</v>
      </c>
      <c r="Q47" s="220" t="s">
        <v>181</v>
      </c>
      <c r="R47" s="218"/>
      <c r="S47" s="220"/>
      <c r="T47" s="220"/>
      <c r="U47" s="220"/>
      <c r="V47" s="220"/>
      <c r="W47" s="221" t="s">
        <v>579</v>
      </c>
      <c r="X47" s="221" t="s">
        <v>183</v>
      </c>
      <c r="Y47" s="221" t="s">
        <v>33</v>
      </c>
      <c r="Z47" s="221"/>
      <c r="AA47" s="221"/>
      <c r="AB47" s="225" t="str">
        <f>IF(ToSIA03_CLP2[[#This Row],[RS Logic]]&lt;&gt;"",ToSIA03_CLP2[[#This Row],[RS Logic]],"")</f>
        <v>Memorias[4].30</v>
      </c>
    </row>
    <row r="48" spans="1:28" s="5" customFormat="1" ht="14.45">
      <c r="A48" s="160">
        <v>47</v>
      </c>
      <c r="B48" s="161" t="s">
        <v>309</v>
      </c>
      <c r="C48" s="157" t="s">
        <v>175</v>
      </c>
      <c r="D48" s="157" t="s">
        <v>528</v>
      </c>
      <c r="E48" s="157" t="s">
        <v>177</v>
      </c>
      <c r="F48" s="157" t="s">
        <v>203</v>
      </c>
      <c r="G48" s="157" t="s">
        <v>236</v>
      </c>
      <c r="H48" s="157" t="s">
        <v>293</v>
      </c>
      <c r="I48" s="211" t="s">
        <v>29</v>
      </c>
      <c r="J48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RA-ToSIA04:RF-HeatSink-H05A:TUp-Mon</v>
      </c>
      <c r="K48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8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8" s="218" t="s">
        <v>180</v>
      </c>
      <c r="N48" s="219"/>
      <c r="O48" s="218"/>
      <c r="P48" s="220">
        <v>0.1</v>
      </c>
      <c r="Q48" s="220" t="s">
        <v>181</v>
      </c>
      <c r="R48" s="218"/>
      <c r="S48" s="220"/>
      <c r="T48" s="220"/>
      <c r="U48" s="220"/>
      <c r="V48" s="220"/>
      <c r="W48" s="221" t="s">
        <v>580</v>
      </c>
      <c r="X48" s="221" t="s">
        <v>183</v>
      </c>
      <c r="Y48" s="221" t="s">
        <v>33</v>
      </c>
      <c r="Z48" s="221"/>
      <c r="AA48" s="221"/>
      <c r="AB48" s="225" t="str">
        <f>IF(ToSIA03_CLP2[[#This Row],[RS Logic]]&lt;&gt;"",ToSIA03_CLP2[[#This Row],[RS Logic]],"")</f>
        <v>Memorias[4].31</v>
      </c>
    </row>
    <row r="49" spans="1:28" s="5" customFormat="1" ht="14.45">
      <c r="A49" s="160">
        <v>48</v>
      </c>
      <c r="B49" s="161" t="s">
        <v>311</v>
      </c>
      <c r="C49" s="157" t="s">
        <v>175</v>
      </c>
      <c r="D49" s="159" t="s">
        <v>528</v>
      </c>
      <c r="E49" s="157" t="s">
        <v>177</v>
      </c>
      <c r="F49" s="157" t="s">
        <v>203</v>
      </c>
      <c r="G49" s="157" t="s">
        <v>239</v>
      </c>
      <c r="H49" s="157" t="s">
        <v>293</v>
      </c>
      <c r="I49" s="211" t="s">
        <v>29</v>
      </c>
      <c r="J49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RA-ToSIA04:RF-HeatSink-H05B:TUp-Mon</v>
      </c>
      <c r="K49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49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49" s="218" t="s">
        <v>180</v>
      </c>
      <c r="N49" s="219"/>
      <c r="O49" s="218"/>
      <c r="P49" s="220">
        <v>0.1</v>
      </c>
      <c r="Q49" s="220" t="s">
        <v>181</v>
      </c>
      <c r="R49" s="218"/>
      <c r="S49" s="220"/>
      <c r="T49" s="220"/>
      <c r="U49" s="220"/>
      <c r="V49" s="220"/>
      <c r="W49" s="221" t="s">
        <v>581</v>
      </c>
      <c r="X49" s="221" t="s">
        <v>183</v>
      </c>
      <c r="Y49" s="221" t="s">
        <v>33</v>
      </c>
      <c r="Z49" s="221"/>
      <c r="AA49" s="221"/>
      <c r="AB49" s="225" t="str">
        <f>IF(ToSIA03_CLP2[[#This Row],[RS Logic]]&lt;&gt;"",ToSIA03_CLP2[[#This Row],[RS Logic]],"")</f>
        <v>Memorias[5].0</v>
      </c>
    </row>
    <row r="50" spans="1:28" s="5" customFormat="1" ht="14.45">
      <c r="A50" s="160">
        <v>49</v>
      </c>
      <c r="B50" s="161" t="s">
        <v>313</v>
      </c>
      <c r="C50" s="157" t="s">
        <v>175</v>
      </c>
      <c r="D50" s="157" t="s">
        <v>528</v>
      </c>
      <c r="E50" s="157" t="s">
        <v>177</v>
      </c>
      <c r="F50" s="157" t="s">
        <v>203</v>
      </c>
      <c r="G50" s="157" t="s">
        <v>242</v>
      </c>
      <c r="H50" s="157" t="s">
        <v>293</v>
      </c>
      <c r="I50" s="211" t="s">
        <v>29</v>
      </c>
      <c r="J50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RA-ToSIA04:RF-HeatSink-H06A:TUp-Mon</v>
      </c>
      <c r="K50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0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0" s="218" t="s">
        <v>180</v>
      </c>
      <c r="N50" s="219"/>
      <c r="O50" s="218"/>
      <c r="P50" s="220">
        <v>0.1</v>
      </c>
      <c r="Q50" s="220" t="s">
        <v>181</v>
      </c>
      <c r="R50" s="218"/>
      <c r="S50" s="220"/>
      <c r="T50" s="220"/>
      <c r="U50" s="220"/>
      <c r="V50" s="220"/>
      <c r="W50" s="221" t="s">
        <v>582</v>
      </c>
      <c r="X50" s="221" t="s">
        <v>183</v>
      </c>
      <c r="Y50" s="221" t="s">
        <v>33</v>
      </c>
      <c r="Z50" s="221"/>
      <c r="AA50" s="221"/>
      <c r="AB50" s="225" t="str">
        <f>IF(ToSIA03_CLP2[[#This Row],[RS Logic]]&lt;&gt;"",ToSIA03_CLP2[[#This Row],[RS Logic]],"")</f>
        <v>Memorias[5].1</v>
      </c>
    </row>
    <row r="51" spans="1:28" s="5" customFormat="1" ht="14.45">
      <c r="A51" s="160">
        <v>50</v>
      </c>
      <c r="B51" s="161" t="s">
        <v>315</v>
      </c>
      <c r="C51" s="157" t="s">
        <v>175</v>
      </c>
      <c r="D51" s="159" t="s">
        <v>528</v>
      </c>
      <c r="E51" s="157" t="s">
        <v>177</v>
      </c>
      <c r="F51" s="157" t="s">
        <v>203</v>
      </c>
      <c r="G51" s="157" t="s">
        <v>245</v>
      </c>
      <c r="H51" s="157" t="s">
        <v>293</v>
      </c>
      <c r="I51" s="211" t="s">
        <v>29</v>
      </c>
      <c r="J51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RA-ToSIA04:RF-HeatSink-H06B:TUp-Mon</v>
      </c>
      <c r="K51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1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1" s="218" t="s">
        <v>180</v>
      </c>
      <c r="N51" s="219"/>
      <c r="O51" s="218"/>
      <c r="P51" s="220">
        <v>0.1</v>
      </c>
      <c r="Q51" s="220" t="s">
        <v>181</v>
      </c>
      <c r="R51" s="218"/>
      <c r="S51" s="220"/>
      <c r="T51" s="220"/>
      <c r="U51" s="220"/>
      <c r="V51" s="220"/>
      <c r="W51" s="221" t="s">
        <v>583</v>
      </c>
      <c r="X51" s="221" t="s">
        <v>183</v>
      </c>
      <c r="Y51" s="221" t="s">
        <v>33</v>
      </c>
      <c r="Z51" s="221"/>
      <c r="AA51" s="221"/>
      <c r="AB51" s="225" t="str">
        <f>IF(ToSIA03_CLP2[[#This Row],[RS Logic]]&lt;&gt;"",ToSIA03_CLP2[[#This Row],[RS Logic]],"")</f>
        <v>Memorias[5].2</v>
      </c>
    </row>
    <row r="52" spans="1:28" s="5" customFormat="1" ht="14.45">
      <c r="A52" s="160">
        <v>51</v>
      </c>
      <c r="B52" s="161" t="s">
        <v>317</v>
      </c>
      <c r="C52" s="157" t="s">
        <v>175</v>
      </c>
      <c r="D52" s="157" t="s">
        <v>528</v>
      </c>
      <c r="E52" s="157" t="s">
        <v>177</v>
      </c>
      <c r="F52" s="157" t="s">
        <v>203</v>
      </c>
      <c r="G52" s="157" t="s">
        <v>248</v>
      </c>
      <c r="H52" s="157" t="s">
        <v>293</v>
      </c>
      <c r="I52" s="211" t="s">
        <v>29</v>
      </c>
      <c r="J52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RA-ToSIA04:RF-HeatSink-H07A:TUp-Mon</v>
      </c>
      <c r="K52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2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2" s="218" t="s">
        <v>180</v>
      </c>
      <c r="N52" s="219"/>
      <c r="O52" s="218"/>
      <c r="P52" s="220">
        <v>0.1</v>
      </c>
      <c r="Q52" s="220" t="s">
        <v>181</v>
      </c>
      <c r="R52" s="218"/>
      <c r="S52" s="220"/>
      <c r="T52" s="220"/>
      <c r="U52" s="220"/>
      <c r="V52" s="220"/>
      <c r="W52" s="221" t="s">
        <v>584</v>
      </c>
      <c r="X52" s="221" t="s">
        <v>183</v>
      </c>
      <c r="Y52" s="221" t="s">
        <v>33</v>
      </c>
      <c r="Z52" s="221"/>
      <c r="AA52" s="221"/>
      <c r="AB52" s="225" t="str">
        <f>IF(ToSIA03_CLP2[[#This Row],[RS Logic]]&lt;&gt;"",ToSIA03_CLP2[[#This Row],[RS Logic]],"")</f>
        <v>Memorias[5].3</v>
      </c>
    </row>
    <row r="53" spans="1:28" s="5" customFormat="1" ht="14.45">
      <c r="A53" s="160">
        <v>52</v>
      </c>
      <c r="B53" s="161" t="s">
        <v>319</v>
      </c>
      <c r="C53" s="157" t="s">
        <v>175</v>
      </c>
      <c r="D53" s="159" t="s">
        <v>528</v>
      </c>
      <c r="E53" s="157" t="s">
        <v>177</v>
      </c>
      <c r="F53" s="157" t="s">
        <v>203</v>
      </c>
      <c r="G53" s="157" t="s">
        <v>251</v>
      </c>
      <c r="H53" s="157" t="s">
        <v>293</v>
      </c>
      <c r="I53" s="211" t="s">
        <v>29</v>
      </c>
      <c r="J53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RA-ToSIA04:RF-HeatSink-H07B:TUp-Mon</v>
      </c>
      <c r="K53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3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3" s="218" t="s">
        <v>180</v>
      </c>
      <c r="N53" s="219"/>
      <c r="O53" s="218"/>
      <c r="P53" s="220">
        <v>0.1</v>
      </c>
      <c r="Q53" s="220" t="s">
        <v>181</v>
      </c>
      <c r="R53" s="218"/>
      <c r="S53" s="220"/>
      <c r="T53" s="220"/>
      <c r="U53" s="220"/>
      <c r="V53" s="220"/>
      <c r="W53" s="221" t="s">
        <v>585</v>
      </c>
      <c r="X53" s="221" t="s">
        <v>183</v>
      </c>
      <c r="Y53" s="221" t="s">
        <v>33</v>
      </c>
      <c r="Z53" s="221"/>
      <c r="AA53" s="221"/>
      <c r="AB53" s="225" t="str">
        <f>IF(ToSIA03_CLP2[[#This Row],[RS Logic]]&lt;&gt;"",ToSIA03_CLP2[[#This Row],[RS Logic]],"")</f>
        <v>Memorias[5].4</v>
      </c>
    </row>
    <row r="54" spans="1:28" s="5" customFormat="1" ht="14.45">
      <c r="A54" s="160">
        <v>53</v>
      </c>
      <c r="B54" s="161" t="s">
        <v>321</v>
      </c>
      <c r="C54" s="157" t="s">
        <v>175</v>
      </c>
      <c r="D54" s="157" t="s">
        <v>528</v>
      </c>
      <c r="E54" s="157" t="s">
        <v>177</v>
      </c>
      <c r="F54" s="157" t="s">
        <v>203</v>
      </c>
      <c r="G54" s="157" t="s">
        <v>254</v>
      </c>
      <c r="H54" s="157" t="s">
        <v>293</v>
      </c>
      <c r="I54" s="211" t="s">
        <v>29</v>
      </c>
      <c r="J54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RA-ToSIA04:RF-HeatSink-H08A:TUp-Mon</v>
      </c>
      <c r="K54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4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4" s="218" t="s">
        <v>180</v>
      </c>
      <c r="N54" s="219"/>
      <c r="O54" s="218"/>
      <c r="P54" s="220">
        <v>0.1</v>
      </c>
      <c r="Q54" s="220" t="s">
        <v>181</v>
      </c>
      <c r="R54" s="218"/>
      <c r="S54" s="220"/>
      <c r="T54" s="220"/>
      <c r="U54" s="220"/>
      <c r="V54" s="220"/>
      <c r="W54" s="221" t="s">
        <v>586</v>
      </c>
      <c r="X54" s="221" t="s">
        <v>183</v>
      </c>
      <c r="Y54" s="221" t="s">
        <v>33</v>
      </c>
      <c r="Z54" s="221"/>
      <c r="AA54" s="221"/>
      <c r="AB54" s="225" t="str">
        <f>IF(ToSIA03_CLP2[[#This Row],[RS Logic]]&lt;&gt;"",ToSIA03_CLP2[[#This Row],[RS Logic]],"")</f>
        <v>Memorias[5].5</v>
      </c>
    </row>
    <row r="55" spans="1:28" s="5" customFormat="1" ht="14.45">
      <c r="A55" s="160">
        <v>54</v>
      </c>
      <c r="B55" s="161" t="s">
        <v>323</v>
      </c>
      <c r="C55" s="157" t="s">
        <v>175</v>
      </c>
      <c r="D55" s="159" t="s">
        <v>528</v>
      </c>
      <c r="E55" s="157" t="s">
        <v>177</v>
      </c>
      <c r="F55" s="157" t="s">
        <v>203</v>
      </c>
      <c r="G55" s="157" t="s">
        <v>257</v>
      </c>
      <c r="H55" s="157" t="s">
        <v>293</v>
      </c>
      <c r="I55" s="211" t="s">
        <v>29</v>
      </c>
      <c r="J55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RA-ToSIA04:RF-HeatSink-H08B:TUp-Mon</v>
      </c>
      <c r="K55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5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5" s="218" t="s">
        <v>180</v>
      </c>
      <c r="N55" s="219"/>
      <c r="O55" s="218"/>
      <c r="P55" s="220">
        <v>0.1</v>
      </c>
      <c r="Q55" s="220" t="s">
        <v>181</v>
      </c>
      <c r="R55" s="218"/>
      <c r="S55" s="220"/>
      <c r="T55" s="220"/>
      <c r="U55" s="220"/>
      <c r="V55" s="220"/>
      <c r="W55" s="221" t="s">
        <v>587</v>
      </c>
      <c r="X55" s="221" t="s">
        <v>183</v>
      </c>
      <c r="Y55" s="221" t="s">
        <v>33</v>
      </c>
      <c r="Z55" s="221"/>
      <c r="AA55" s="221"/>
      <c r="AB55" s="225" t="str">
        <f>IF(ToSIA03_CLP2[[#This Row],[RS Logic]]&lt;&gt;"",ToSIA03_CLP2[[#This Row],[RS Logic]],"")</f>
        <v>Memorias[5].6</v>
      </c>
    </row>
    <row r="56" spans="1:28" s="5" customFormat="1" ht="14.45">
      <c r="A56" s="160">
        <v>55</v>
      </c>
      <c r="B56" s="161" t="s">
        <v>325</v>
      </c>
      <c r="C56" s="157" t="s">
        <v>175</v>
      </c>
      <c r="D56" s="157" t="s">
        <v>528</v>
      </c>
      <c r="E56" s="157" t="s">
        <v>177</v>
      </c>
      <c r="F56" s="157" t="s">
        <v>203</v>
      </c>
      <c r="G56" s="157" t="s">
        <v>204</v>
      </c>
      <c r="H56" s="157" t="s">
        <v>326</v>
      </c>
      <c r="I56" s="211" t="s">
        <v>29</v>
      </c>
      <c r="J56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RA-ToSIA04:RF-HeatSink-H01A:Tms-Mon</v>
      </c>
      <c r="K56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6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6" s="218" t="s">
        <v>180</v>
      </c>
      <c r="N56" s="219"/>
      <c r="O56" s="218"/>
      <c r="P56" s="220">
        <v>0.1</v>
      </c>
      <c r="Q56" s="220" t="s">
        <v>181</v>
      </c>
      <c r="R56" s="218"/>
      <c r="S56" s="220"/>
      <c r="T56" s="220"/>
      <c r="U56" s="220"/>
      <c r="V56" s="220"/>
      <c r="W56" s="221" t="s">
        <v>588</v>
      </c>
      <c r="X56" s="221" t="s">
        <v>183</v>
      </c>
      <c r="Y56" s="221" t="s">
        <v>33</v>
      </c>
      <c r="Z56" s="221"/>
      <c r="AA56" s="221"/>
      <c r="AB56" s="225" t="str">
        <f>IF(ToSIA03_CLP2[[#This Row],[RS Logic]]&lt;&gt;"",ToSIA03_CLP2[[#This Row],[RS Logic]],"")</f>
        <v>Memorias[4].6</v>
      </c>
    </row>
    <row r="57" spans="1:28" s="5" customFormat="1" ht="14.45">
      <c r="A57" s="160">
        <v>56</v>
      </c>
      <c r="B57" s="161" t="s">
        <v>328</v>
      </c>
      <c r="C57" s="157" t="s">
        <v>175</v>
      </c>
      <c r="D57" s="159" t="s">
        <v>528</v>
      </c>
      <c r="E57" s="157" t="s">
        <v>177</v>
      </c>
      <c r="F57" s="157" t="s">
        <v>203</v>
      </c>
      <c r="G57" s="157" t="s">
        <v>215</v>
      </c>
      <c r="H57" s="157" t="s">
        <v>326</v>
      </c>
      <c r="I57" s="211" t="s">
        <v>29</v>
      </c>
      <c r="J57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RA-ToSIA04:RF-HeatSink-H01B:Tms-Mon</v>
      </c>
      <c r="K57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7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7" s="218" t="s">
        <v>180</v>
      </c>
      <c r="N57" s="219"/>
      <c r="O57" s="218"/>
      <c r="P57" s="220">
        <v>0.1</v>
      </c>
      <c r="Q57" s="220" t="s">
        <v>181</v>
      </c>
      <c r="R57" s="218"/>
      <c r="S57" s="220"/>
      <c r="T57" s="220"/>
      <c r="U57" s="220"/>
      <c r="V57" s="220"/>
      <c r="W57" s="221" t="s">
        <v>589</v>
      </c>
      <c r="X57" s="221" t="s">
        <v>183</v>
      </c>
      <c r="Y57" s="221" t="s">
        <v>33</v>
      </c>
      <c r="Z57" s="221"/>
      <c r="AA57" s="221"/>
      <c r="AB57" s="225" t="str">
        <f>IF(ToSIA03_CLP2[[#This Row],[RS Logic]]&lt;&gt;"",ToSIA03_CLP2[[#This Row],[RS Logic]],"")</f>
        <v>Memorias[4].7</v>
      </c>
    </row>
    <row r="58" spans="1:28" s="5" customFormat="1" ht="14.45">
      <c r="A58" s="160">
        <v>57</v>
      </c>
      <c r="B58" s="161" t="s">
        <v>330</v>
      </c>
      <c r="C58" s="157" t="s">
        <v>175</v>
      </c>
      <c r="D58" s="157" t="s">
        <v>528</v>
      </c>
      <c r="E58" s="157" t="s">
        <v>177</v>
      </c>
      <c r="F58" s="157" t="s">
        <v>203</v>
      </c>
      <c r="G58" s="157" t="s">
        <v>218</v>
      </c>
      <c r="H58" s="157" t="s">
        <v>326</v>
      </c>
      <c r="I58" s="211" t="s">
        <v>29</v>
      </c>
      <c r="J58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RA-ToSIA04:RF-HeatSink-H02A:Tms-Mon</v>
      </c>
      <c r="K58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8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8" s="218" t="s">
        <v>180</v>
      </c>
      <c r="N58" s="219"/>
      <c r="O58" s="218"/>
      <c r="P58" s="220">
        <v>0.1</v>
      </c>
      <c r="Q58" s="220" t="s">
        <v>181</v>
      </c>
      <c r="R58" s="218"/>
      <c r="S58" s="220"/>
      <c r="T58" s="220"/>
      <c r="U58" s="220"/>
      <c r="V58" s="220"/>
      <c r="W58" s="221" t="s">
        <v>590</v>
      </c>
      <c r="X58" s="221" t="s">
        <v>183</v>
      </c>
      <c r="Y58" s="221" t="s">
        <v>33</v>
      </c>
      <c r="Z58" s="221"/>
      <c r="AA58" s="221"/>
      <c r="AB58" s="225" t="str">
        <f>IF(ToSIA03_CLP2[[#This Row],[RS Logic]]&lt;&gt;"",ToSIA03_CLP2[[#This Row],[RS Logic]],"")</f>
        <v>Memorias[4].8</v>
      </c>
    </row>
    <row r="59" spans="1:28" s="5" customFormat="1" ht="14.45">
      <c r="A59" s="160">
        <v>58</v>
      </c>
      <c r="B59" s="161" t="s">
        <v>332</v>
      </c>
      <c r="C59" s="157" t="s">
        <v>175</v>
      </c>
      <c r="D59" s="159" t="s">
        <v>528</v>
      </c>
      <c r="E59" s="157" t="s">
        <v>177</v>
      </c>
      <c r="F59" s="157" t="s">
        <v>203</v>
      </c>
      <c r="G59" s="157" t="s">
        <v>221</v>
      </c>
      <c r="H59" s="157" t="s">
        <v>326</v>
      </c>
      <c r="I59" s="211" t="s">
        <v>29</v>
      </c>
      <c r="J59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RA-ToSIA04:RF-HeatSink-H02B:Tms-Mon</v>
      </c>
      <c r="K59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59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59" s="218" t="s">
        <v>180</v>
      </c>
      <c r="N59" s="219"/>
      <c r="O59" s="218"/>
      <c r="P59" s="220">
        <v>0.1</v>
      </c>
      <c r="Q59" s="220" t="s">
        <v>181</v>
      </c>
      <c r="R59" s="218"/>
      <c r="S59" s="220"/>
      <c r="T59" s="220"/>
      <c r="U59" s="220"/>
      <c r="V59" s="220"/>
      <c r="W59" s="221" t="s">
        <v>591</v>
      </c>
      <c r="X59" s="221" t="s">
        <v>183</v>
      </c>
      <c r="Y59" s="221" t="s">
        <v>33</v>
      </c>
      <c r="Z59" s="221"/>
      <c r="AA59" s="221"/>
      <c r="AB59" s="225" t="str">
        <f>IF(ToSIA03_CLP2[[#This Row],[RS Logic]]&lt;&gt;"",ToSIA03_CLP2[[#This Row],[RS Logic]],"")</f>
        <v>Memorias[4].9</v>
      </c>
    </row>
    <row r="60" spans="1:28" s="5" customFormat="1" ht="14.45">
      <c r="A60" s="160">
        <v>59</v>
      </c>
      <c r="B60" s="161" t="s">
        <v>334</v>
      </c>
      <c r="C60" s="157" t="s">
        <v>175</v>
      </c>
      <c r="D60" s="157" t="s">
        <v>528</v>
      </c>
      <c r="E60" s="157" t="s">
        <v>177</v>
      </c>
      <c r="F60" s="157" t="s">
        <v>203</v>
      </c>
      <c r="G60" s="157" t="s">
        <v>224</v>
      </c>
      <c r="H60" s="157" t="s">
        <v>326</v>
      </c>
      <c r="I60" s="211" t="s">
        <v>29</v>
      </c>
      <c r="J60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RA-ToSIA04:RF-HeatSink-H03A:Tms-Mon</v>
      </c>
      <c r="K60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0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0" s="218" t="s">
        <v>180</v>
      </c>
      <c r="N60" s="219"/>
      <c r="O60" s="218"/>
      <c r="P60" s="220">
        <v>0.1</v>
      </c>
      <c r="Q60" s="220" t="s">
        <v>181</v>
      </c>
      <c r="R60" s="218"/>
      <c r="S60" s="220"/>
      <c r="T60" s="220"/>
      <c r="U60" s="220"/>
      <c r="V60" s="220"/>
      <c r="W60" s="221" t="s">
        <v>592</v>
      </c>
      <c r="X60" s="221" t="s">
        <v>183</v>
      </c>
      <c r="Y60" s="221" t="s">
        <v>33</v>
      </c>
      <c r="Z60" s="221"/>
      <c r="AA60" s="221"/>
      <c r="AB60" s="225" t="str">
        <f>IF(ToSIA03_CLP2[[#This Row],[RS Logic]]&lt;&gt;"",ToSIA03_CLP2[[#This Row],[RS Logic]],"")</f>
        <v>Memorias[4].10</v>
      </c>
    </row>
    <row r="61" spans="1:28" s="5" customFormat="1" ht="14.45">
      <c r="A61" s="160">
        <v>60</v>
      </c>
      <c r="B61" s="161" t="s">
        <v>336</v>
      </c>
      <c r="C61" s="157" t="s">
        <v>175</v>
      </c>
      <c r="D61" s="159" t="s">
        <v>528</v>
      </c>
      <c r="E61" s="157" t="s">
        <v>177</v>
      </c>
      <c r="F61" s="157" t="s">
        <v>203</v>
      </c>
      <c r="G61" s="157" t="s">
        <v>227</v>
      </c>
      <c r="H61" s="157" t="s">
        <v>326</v>
      </c>
      <c r="I61" s="211" t="s">
        <v>29</v>
      </c>
      <c r="J61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RA-ToSIA04:RF-HeatSink-H03B:Tms-Mon</v>
      </c>
      <c r="K61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1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1" s="218" t="s">
        <v>180</v>
      </c>
      <c r="N61" s="219"/>
      <c r="O61" s="218"/>
      <c r="P61" s="220">
        <v>0.1</v>
      </c>
      <c r="Q61" s="220" t="s">
        <v>181</v>
      </c>
      <c r="R61" s="218"/>
      <c r="S61" s="220"/>
      <c r="T61" s="220"/>
      <c r="U61" s="220"/>
      <c r="V61" s="220"/>
      <c r="W61" s="221" t="s">
        <v>593</v>
      </c>
      <c r="X61" s="221" t="s">
        <v>183</v>
      </c>
      <c r="Y61" s="221" t="s">
        <v>33</v>
      </c>
      <c r="Z61" s="221"/>
      <c r="AA61" s="221"/>
      <c r="AB61" s="225" t="str">
        <f>IF(ToSIA03_CLP2[[#This Row],[RS Logic]]&lt;&gt;"",ToSIA03_CLP2[[#This Row],[RS Logic]],"")</f>
        <v>Memorias[4].11</v>
      </c>
    </row>
    <row r="62" spans="1:28" s="5" customFormat="1" ht="14.45">
      <c r="A62" s="160">
        <v>61</v>
      </c>
      <c r="B62" s="161" t="s">
        <v>338</v>
      </c>
      <c r="C62" s="157" t="s">
        <v>175</v>
      </c>
      <c r="D62" s="157" t="s">
        <v>528</v>
      </c>
      <c r="E62" s="157" t="s">
        <v>177</v>
      </c>
      <c r="F62" s="157" t="s">
        <v>203</v>
      </c>
      <c r="G62" s="157" t="s">
        <v>230</v>
      </c>
      <c r="H62" s="157" t="s">
        <v>326</v>
      </c>
      <c r="I62" s="211" t="s">
        <v>29</v>
      </c>
      <c r="J62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RA-ToSIA04:RF-HeatSink-H04A:Tms-Mon</v>
      </c>
      <c r="K62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2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2" s="218" t="s">
        <v>180</v>
      </c>
      <c r="N62" s="219"/>
      <c r="O62" s="218"/>
      <c r="P62" s="220">
        <v>0.1</v>
      </c>
      <c r="Q62" s="220" t="s">
        <v>181</v>
      </c>
      <c r="R62" s="218"/>
      <c r="S62" s="220"/>
      <c r="T62" s="220"/>
      <c r="U62" s="220"/>
      <c r="V62" s="220"/>
      <c r="W62" s="221" t="s">
        <v>594</v>
      </c>
      <c r="X62" s="221" t="s">
        <v>183</v>
      </c>
      <c r="Y62" s="221" t="s">
        <v>33</v>
      </c>
      <c r="Z62" s="221"/>
      <c r="AA62" s="221"/>
      <c r="AB62" s="225" t="str">
        <f>IF(ToSIA03_CLP2[[#This Row],[RS Logic]]&lt;&gt;"",ToSIA03_CLP2[[#This Row],[RS Logic]],"")</f>
        <v>Memorias[4].12</v>
      </c>
    </row>
    <row r="63" spans="1:28" s="5" customFormat="1" ht="14.45">
      <c r="A63" s="160">
        <v>62</v>
      </c>
      <c r="B63" s="161" t="s">
        <v>340</v>
      </c>
      <c r="C63" s="157" t="s">
        <v>175</v>
      </c>
      <c r="D63" s="159" t="s">
        <v>528</v>
      </c>
      <c r="E63" s="157" t="s">
        <v>177</v>
      </c>
      <c r="F63" s="157" t="s">
        <v>203</v>
      </c>
      <c r="G63" s="157" t="s">
        <v>233</v>
      </c>
      <c r="H63" s="157" t="s">
        <v>326</v>
      </c>
      <c r="I63" s="211" t="s">
        <v>29</v>
      </c>
      <c r="J63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RA-ToSIA04:RF-HeatSink-H04B:Tms-Mon</v>
      </c>
      <c r="K63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3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3" s="218" t="s">
        <v>180</v>
      </c>
      <c r="N63" s="219"/>
      <c r="O63" s="218"/>
      <c r="P63" s="220">
        <v>0.1</v>
      </c>
      <c r="Q63" s="220" t="s">
        <v>181</v>
      </c>
      <c r="R63" s="218"/>
      <c r="S63" s="220"/>
      <c r="T63" s="220"/>
      <c r="U63" s="220"/>
      <c r="V63" s="220"/>
      <c r="W63" s="221" t="s">
        <v>595</v>
      </c>
      <c r="X63" s="221" t="s">
        <v>183</v>
      </c>
      <c r="Y63" s="221" t="s">
        <v>33</v>
      </c>
      <c r="Z63" s="221"/>
      <c r="AA63" s="221"/>
      <c r="AB63" s="225" t="str">
        <f>IF(ToSIA03_CLP2[[#This Row],[RS Logic]]&lt;&gt;"",ToSIA03_CLP2[[#This Row],[RS Logic]],"")</f>
        <v>Memorias[4].13</v>
      </c>
    </row>
    <row r="64" spans="1:28" s="5" customFormat="1" ht="14.45">
      <c r="A64" s="160">
        <v>63</v>
      </c>
      <c r="B64" s="161" t="s">
        <v>342</v>
      </c>
      <c r="C64" s="157" t="s">
        <v>175</v>
      </c>
      <c r="D64" s="157" t="s">
        <v>528</v>
      </c>
      <c r="E64" s="157" t="s">
        <v>177</v>
      </c>
      <c r="F64" s="157" t="s">
        <v>203</v>
      </c>
      <c r="G64" s="157" t="s">
        <v>236</v>
      </c>
      <c r="H64" s="157" t="s">
        <v>326</v>
      </c>
      <c r="I64" s="211" t="s">
        <v>29</v>
      </c>
      <c r="J64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RA-ToSIA04:RF-HeatSink-H05A:Tms-Mon</v>
      </c>
      <c r="K64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4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4" s="218" t="s">
        <v>180</v>
      </c>
      <c r="N64" s="219"/>
      <c r="O64" s="218"/>
      <c r="P64" s="220">
        <v>0.1</v>
      </c>
      <c r="Q64" s="220" t="s">
        <v>181</v>
      </c>
      <c r="R64" s="218"/>
      <c r="S64" s="220"/>
      <c r="T64" s="220"/>
      <c r="U64" s="220"/>
      <c r="V64" s="220"/>
      <c r="W64" s="221" t="s">
        <v>596</v>
      </c>
      <c r="X64" s="221" t="s">
        <v>183</v>
      </c>
      <c r="Y64" s="221" t="s">
        <v>33</v>
      </c>
      <c r="Z64" s="221"/>
      <c r="AA64" s="221"/>
      <c r="AB64" s="225" t="str">
        <f>IF(ToSIA03_CLP2[[#This Row],[RS Logic]]&lt;&gt;"",ToSIA03_CLP2[[#This Row],[RS Logic]],"")</f>
        <v>Memorias[4].14</v>
      </c>
    </row>
    <row r="65" spans="1:28" s="5" customFormat="1" ht="14.45">
      <c r="A65" s="160">
        <v>64</v>
      </c>
      <c r="B65" s="161" t="s">
        <v>344</v>
      </c>
      <c r="C65" s="157" t="s">
        <v>175</v>
      </c>
      <c r="D65" s="159" t="s">
        <v>528</v>
      </c>
      <c r="E65" s="157" t="s">
        <v>177</v>
      </c>
      <c r="F65" s="157" t="s">
        <v>203</v>
      </c>
      <c r="G65" s="157" t="s">
        <v>239</v>
      </c>
      <c r="H65" s="157" t="s">
        <v>326</v>
      </c>
      <c r="I65" s="211" t="s">
        <v>29</v>
      </c>
      <c r="J65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RA-ToSIA04:RF-HeatSink-H05B:Tms-Mon</v>
      </c>
      <c r="K65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5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5" s="218" t="s">
        <v>180</v>
      </c>
      <c r="N65" s="219"/>
      <c r="O65" s="218"/>
      <c r="P65" s="220">
        <v>0.1</v>
      </c>
      <c r="Q65" s="220" t="s">
        <v>181</v>
      </c>
      <c r="R65" s="218"/>
      <c r="S65" s="220"/>
      <c r="T65" s="220"/>
      <c r="U65" s="220"/>
      <c r="V65" s="220"/>
      <c r="W65" s="221" t="s">
        <v>597</v>
      </c>
      <c r="X65" s="221" t="s">
        <v>183</v>
      </c>
      <c r="Y65" s="221" t="s">
        <v>33</v>
      </c>
      <c r="Z65" s="221"/>
      <c r="AA65" s="221"/>
      <c r="AB65" s="225" t="str">
        <f>IF(ToSIA03_CLP2[[#This Row],[RS Logic]]&lt;&gt;"",ToSIA03_CLP2[[#This Row],[RS Logic]],"")</f>
        <v>Memorias[4].15</v>
      </c>
    </row>
    <row r="66" spans="1:28" s="5" customFormat="1" ht="14.45">
      <c r="A66" s="160">
        <v>65</v>
      </c>
      <c r="B66" s="161" t="s">
        <v>346</v>
      </c>
      <c r="C66" s="157" t="s">
        <v>175</v>
      </c>
      <c r="D66" s="157" t="s">
        <v>528</v>
      </c>
      <c r="E66" s="157" t="s">
        <v>177</v>
      </c>
      <c r="F66" s="157" t="s">
        <v>203</v>
      </c>
      <c r="G66" s="157" t="s">
        <v>242</v>
      </c>
      <c r="H66" s="157" t="s">
        <v>326</v>
      </c>
      <c r="I66" s="211" t="s">
        <v>29</v>
      </c>
      <c r="J66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RA-ToSIA04:RF-HeatSink-H06A:Tms-Mon</v>
      </c>
      <c r="K66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6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6" s="218" t="s">
        <v>180</v>
      </c>
      <c r="N66" s="219"/>
      <c r="O66" s="218"/>
      <c r="P66" s="220">
        <v>0.1</v>
      </c>
      <c r="Q66" s="220" t="s">
        <v>181</v>
      </c>
      <c r="R66" s="218"/>
      <c r="S66" s="220"/>
      <c r="T66" s="220"/>
      <c r="U66" s="220"/>
      <c r="V66" s="220"/>
      <c r="W66" s="221" t="s">
        <v>598</v>
      </c>
      <c r="X66" s="221" t="s">
        <v>183</v>
      </c>
      <c r="Y66" s="221" t="s">
        <v>33</v>
      </c>
      <c r="Z66" s="221"/>
      <c r="AA66" s="221"/>
      <c r="AB66" s="225" t="str">
        <f>IF(ToSIA03_CLP2[[#This Row],[RS Logic]]&lt;&gt;"",ToSIA03_CLP2[[#This Row],[RS Logic]],"")</f>
        <v>Memorias[4].16</v>
      </c>
    </row>
    <row r="67" spans="1:28" s="5" customFormat="1" ht="14.45">
      <c r="A67" s="160">
        <v>66</v>
      </c>
      <c r="B67" s="161" t="s">
        <v>348</v>
      </c>
      <c r="C67" s="157" t="s">
        <v>175</v>
      </c>
      <c r="D67" s="159" t="s">
        <v>528</v>
      </c>
      <c r="E67" s="157" t="s">
        <v>177</v>
      </c>
      <c r="F67" s="157" t="s">
        <v>203</v>
      </c>
      <c r="G67" s="157" t="s">
        <v>245</v>
      </c>
      <c r="H67" s="157" t="s">
        <v>326</v>
      </c>
      <c r="I67" s="211" t="s">
        <v>29</v>
      </c>
      <c r="J67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RA-ToSIA04:RF-HeatSink-H06B:Tms-Mon</v>
      </c>
      <c r="K67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7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7" s="218" t="s">
        <v>180</v>
      </c>
      <c r="N67" s="219"/>
      <c r="O67" s="218"/>
      <c r="P67" s="220">
        <v>0.1</v>
      </c>
      <c r="Q67" s="220" t="s">
        <v>181</v>
      </c>
      <c r="R67" s="218"/>
      <c r="S67" s="220"/>
      <c r="T67" s="220"/>
      <c r="U67" s="220"/>
      <c r="V67" s="220"/>
      <c r="W67" s="221" t="s">
        <v>599</v>
      </c>
      <c r="X67" s="221" t="s">
        <v>183</v>
      </c>
      <c r="Y67" s="221" t="s">
        <v>33</v>
      </c>
      <c r="Z67" s="221"/>
      <c r="AA67" s="221"/>
      <c r="AB67" s="225" t="str">
        <f>IF(ToSIA03_CLP2[[#This Row],[RS Logic]]&lt;&gt;"",ToSIA03_CLP2[[#This Row],[RS Logic]],"")</f>
        <v>Memorias[4].17</v>
      </c>
    </row>
    <row r="68" spans="1:28" s="5" customFormat="1" ht="14.45">
      <c r="A68" s="160">
        <v>67</v>
      </c>
      <c r="B68" s="161" t="s">
        <v>350</v>
      </c>
      <c r="C68" s="157" t="s">
        <v>175</v>
      </c>
      <c r="D68" s="157" t="s">
        <v>528</v>
      </c>
      <c r="E68" s="157" t="s">
        <v>177</v>
      </c>
      <c r="F68" s="157" t="s">
        <v>203</v>
      </c>
      <c r="G68" s="157" t="s">
        <v>248</v>
      </c>
      <c r="H68" s="157" t="s">
        <v>326</v>
      </c>
      <c r="I68" s="211" t="s">
        <v>29</v>
      </c>
      <c r="J68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RA-ToSIA04:RF-HeatSink-H07A:Tms-Mon</v>
      </c>
      <c r="K68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8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8" s="218" t="s">
        <v>180</v>
      </c>
      <c r="N68" s="219"/>
      <c r="O68" s="218"/>
      <c r="P68" s="220">
        <v>0.1</v>
      </c>
      <c r="Q68" s="220" t="s">
        <v>181</v>
      </c>
      <c r="R68" s="218"/>
      <c r="S68" s="220"/>
      <c r="T68" s="220"/>
      <c r="U68" s="220"/>
      <c r="V68" s="220"/>
      <c r="W68" s="221" t="s">
        <v>600</v>
      </c>
      <c r="X68" s="221" t="s">
        <v>183</v>
      </c>
      <c r="Y68" s="221" t="s">
        <v>33</v>
      </c>
      <c r="Z68" s="221"/>
      <c r="AA68" s="221"/>
      <c r="AB68" s="225" t="str">
        <f>IF(ToSIA03_CLP2[[#This Row],[RS Logic]]&lt;&gt;"",ToSIA03_CLP2[[#This Row],[RS Logic]],"")</f>
        <v>Memorias[4].18</v>
      </c>
    </row>
    <row r="69" spans="1:28" s="5" customFormat="1" ht="14.45">
      <c r="A69" s="160">
        <v>68</v>
      </c>
      <c r="B69" s="161" t="s">
        <v>352</v>
      </c>
      <c r="C69" s="157" t="s">
        <v>175</v>
      </c>
      <c r="D69" s="159" t="s">
        <v>528</v>
      </c>
      <c r="E69" s="157" t="s">
        <v>177</v>
      </c>
      <c r="F69" s="157" t="s">
        <v>203</v>
      </c>
      <c r="G69" s="157" t="s">
        <v>251</v>
      </c>
      <c r="H69" s="157" t="s">
        <v>326</v>
      </c>
      <c r="I69" s="211" t="s">
        <v>29</v>
      </c>
      <c r="J69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RA-ToSIA04:RF-HeatSink-H07B:Tms-Mon</v>
      </c>
      <c r="K69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69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69" s="218" t="s">
        <v>180</v>
      </c>
      <c r="N69" s="219"/>
      <c r="O69" s="218"/>
      <c r="P69" s="220">
        <v>0.1</v>
      </c>
      <c r="Q69" s="220" t="s">
        <v>181</v>
      </c>
      <c r="R69" s="218"/>
      <c r="S69" s="220"/>
      <c r="T69" s="220"/>
      <c r="U69" s="220"/>
      <c r="V69" s="220"/>
      <c r="W69" s="221" t="s">
        <v>601</v>
      </c>
      <c r="X69" s="221" t="s">
        <v>183</v>
      </c>
      <c r="Y69" s="221" t="s">
        <v>33</v>
      </c>
      <c r="Z69" s="221"/>
      <c r="AA69" s="221"/>
      <c r="AB69" s="225" t="str">
        <f>IF(ToSIA03_CLP2[[#This Row],[RS Logic]]&lt;&gt;"",ToSIA03_CLP2[[#This Row],[RS Logic]],"")</f>
        <v>Memorias[4].19</v>
      </c>
    </row>
    <row r="70" spans="1:28" s="5" customFormat="1" ht="14.45">
      <c r="A70" s="160">
        <v>69</v>
      </c>
      <c r="B70" s="161" t="s">
        <v>354</v>
      </c>
      <c r="C70" s="157" t="s">
        <v>175</v>
      </c>
      <c r="D70" s="157" t="s">
        <v>528</v>
      </c>
      <c r="E70" s="157" t="s">
        <v>177</v>
      </c>
      <c r="F70" s="157" t="s">
        <v>203</v>
      </c>
      <c r="G70" s="157" t="s">
        <v>254</v>
      </c>
      <c r="H70" s="157" t="s">
        <v>326</v>
      </c>
      <c r="I70" s="211" t="s">
        <v>29</v>
      </c>
      <c r="J70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RA-ToSIA04:RF-HeatSink-H08A:Tms-Mon</v>
      </c>
      <c r="K70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0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0" s="218" t="s">
        <v>180</v>
      </c>
      <c r="N70" s="219"/>
      <c r="O70" s="218"/>
      <c r="P70" s="220">
        <v>0.1</v>
      </c>
      <c r="Q70" s="220" t="s">
        <v>181</v>
      </c>
      <c r="R70" s="218"/>
      <c r="S70" s="220"/>
      <c r="T70" s="220"/>
      <c r="U70" s="220"/>
      <c r="V70" s="220"/>
      <c r="W70" s="221" t="s">
        <v>602</v>
      </c>
      <c r="X70" s="221" t="s">
        <v>183</v>
      </c>
      <c r="Y70" s="221" t="s">
        <v>33</v>
      </c>
      <c r="Z70" s="221"/>
      <c r="AA70" s="221"/>
      <c r="AB70" s="225" t="str">
        <f>IF(ToSIA03_CLP2[[#This Row],[RS Logic]]&lt;&gt;"",ToSIA03_CLP2[[#This Row],[RS Logic]],"")</f>
        <v>Memorias[4].20</v>
      </c>
    </row>
    <row r="71" spans="1:28" s="5" customFormat="1" ht="14.45">
      <c r="A71" s="160">
        <v>70</v>
      </c>
      <c r="B71" s="161" t="s">
        <v>356</v>
      </c>
      <c r="C71" s="157" t="s">
        <v>175</v>
      </c>
      <c r="D71" s="159" t="s">
        <v>528</v>
      </c>
      <c r="E71" s="157" t="s">
        <v>177</v>
      </c>
      <c r="F71" s="157" t="s">
        <v>203</v>
      </c>
      <c r="G71" s="157" t="s">
        <v>257</v>
      </c>
      <c r="H71" s="157" t="s">
        <v>326</v>
      </c>
      <c r="I71" s="211" t="s">
        <v>29</v>
      </c>
      <c r="J71" s="224" t="str">
        <f>_xlfn.TEXTJOIN(":",TRUE,_xlfn.TEXTJOIN("-",TRUE,ToSIA03_CLP2[[#This Row],[SEC]:[SUB]]),_xlfn.TEXTJOIN("-",TRUE,ToSIA03_CLP2[[#This Row],[DIS]:[IDX]]),_xlfn.TEXTJOIN("-",TRUE,ToSIA03_CLP2[[#This Row],[PROP]:[TYPE]]))</f>
        <v>RA-ToSIA04:RF-HeatSink-H08B:Tms-Mon</v>
      </c>
      <c r="K71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1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1" s="218" t="s">
        <v>180</v>
      </c>
      <c r="N71" s="219"/>
      <c r="O71" s="218"/>
      <c r="P71" s="220">
        <v>0.1</v>
      </c>
      <c r="Q71" s="220" t="s">
        <v>181</v>
      </c>
      <c r="R71" s="218"/>
      <c r="S71" s="220"/>
      <c r="T71" s="220"/>
      <c r="U71" s="220"/>
      <c r="V71" s="220"/>
      <c r="W71" s="221" t="s">
        <v>603</v>
      </c>
      <c r="X71" s="221" t="s">
        <v>183</v>
      </c>
      <c r="Y71" s="221" t="s">
        <v>33</v>
      </c>
      <c r="Z71" s="221"/>
      <c r="AA71" s="221"/>
      <c r="AB71" s="225" t="str">
        <f>IF(ToSIA03_CLP2[[#This Row],[RS Logic]]&lt;&gt;"",ToSIA03_CLP2[[#This Row],[RS Logic]],"")</f>
        <v>Memorias[4].21</v>
      </c>
    </row>
    <row r="72" spans="1:28" s="5" customFormat="1" ht="14.45">
      <c r="A72" s="160">
        <v>71</v>
      </c>
      <c r="B72" s="161" t="s">
        <v>604</v>
      </c>
      <c r="C72" s="157" t="s">
        <v>175</v>
      </c>
      <c r="D72" s="157" t="s">
        <v>528</v>
      </c>
      <c r="E72" s="157" t="s">
        <v>177</v>
      </c>
      <c r="F72" s="157" t="s">
        <v>359</v>
      </c>
      <c r="G72" s="157"/>
      <c r="H72" s="157" t="s">
        <v>360</v>
      </c>
      <c r="I72" s="211" t="s">
        <v>29</v>
      </c>
      <c r="J72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RA-ToSIA04:RF-SSAmpTower:Sts-Mon</v>
      </c>
      <c r="K72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2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2" s="218" t="s">
        <v>180</v>
      </c>
      <c r="N72" s="219"/>
      <c r="O72" s="218"/>
      <c r="P72" s="220">
        <v>0.1</v>
      </c>
      <c r="Q72" s="220" t="s">
        <v>181</v>
      </c>
      <c r="R72" s="218"/>
      <c r="S72" s="220"/>
      <c r="T72" s="220"/>
      <c r="U72" s="220"/>
      <c r="V72" s="220"/>
      <c r="W72" s="221" t="s">
        <v>605</v>
      </c>
      <c r="X72" s="221" t="s">
        <v>183</v>
      </c>
      <c r="Y72" s="221" t="s">
        <v>33</v>
      </c>
      <c r="Z72" s="221"/>
      <c r="AA72" s="221"/>
      <c r="AB72" s="225" t="str">
        <f>IF(ToSIA03_CLP2[[#This Row],[RS Logic]]&lt;&gt;"",ToSIA03_CLP2[[#This Row],[RS Logic]],"")</f>
        <v>Memorias[6].8</v>
      </c>
    </row>
    <row r="73" spans="1:28" s="5" customFormat="1" ht="14.45">
      <c r="A73" s="160">
        <v>72</v>
      </c>
      <c r="B73" s="161" t="s">
        <v>606</v>
      </c>
      <c r="C73" s="157" t="s">
        <v>175</v>
      </c>
      <c r="D73" s="159" t="s">
        <v>528</v>
      </c>
      <c r="E73" s="157" t="s">
        <v>177</v>
      </c>
      <c r="F73" s="157" t="s">
        <v>359</v>
      </c>
      <c r="G73" s="157"/>
      <c r="H73" s="157" t="s">
        <v>363</v>
      </c>
      <c r="I73" s="211" t="s">
        <v>29</v>
      </c>
      <c r="J73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RA-ToSIA04:RF-SSAmpTower:HdFlwRt-Mon</v>
      </c>
      <c r="K73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3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3" s="218" t="s">
        <v>180</v>
      </c>
      <c r="N73" s="219"/>
      <c r="O73" s="218"/>
      <c r="P73" s="220">
        <v>0.1</v>
      </c>
      <c r="Q73" s="220" t="s">
        <v>181</v>
      </c>
      <c r="R73" s="218"/>
      <c r="S73" s="220"/>
      <c r="T73" s="220"/>
      <c r="U73" s="220"/>
      <c r="V73" s="220"/>
      <c r="W73" s="221" t="s">
        <v>607</v>
      </c>
      <c r="X73" s="221" t="s">
        <v>183</v>
      </c>
      <c r="Y73" s="221" t="s">
        <v>33</v>
      </c>
      <c r="Z73" s="221"/>
      <c r="AA73" s="221"/>
      <c r="AB73" s="225" t="str">
        <f>IF(ToSIA03_CLP2[[#This Row],[RS Logic]]&lt;&gt;"",ToSIA03_CLP2[[#This Row],[RS Logic]],"")</f>
        <v>Memorias[4].4</v>
      </c>
    </row>
    <row r="74" spans="1:28" s="5" customFormat="1" ht="14.45">
      <c r="A74" s="160">
        <v>73</v>
      </c>
      <c r="B74" s="161" t="s">
        <v>608</v>
      </c>
      <c r="C74" s="157" t="s">
        <v>175</v>
      </c>
      <c r="D74" s="157" t="s">
        <v>528</v>
      </c>
      <c r="E74" s="157" t="s">
        <v>177</v>
      </c>
      <c r="F74" s="157" t="s">
        <v>366</v>
      </c>
      <c r="G74" s="157"/>
      <c r="H74" s="157" t="s">
        <v>367</v>
      </c>
      <c r="I74" s="211" t="s">
        <v>186</v>
      </c>
      <c r="J74" s="224" t="str">
        <f>_xlfn.TEXTJOIN(":",TRUE,_xlfn.TEXTJOIN("-",TRUE,ToSIA03_CLP2[[#This Row],[SEC]:[SUB]]),_xlfn.TEXTJOIN("-",TRUE,ToSIA03_CLP2[[#This Row],[DIS]:[IDX]]),_xlfn.TEXTJOIN("-",TRUE,ToSIA03_CLP2[[#This Row],[PROP]:[TYPE]]))</f>
        <v>RA-ToSIA04:RF-TDKSource:PwrDCDsbl-Cmd</v>
      </c>
      <c r="K74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4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4" s="218" t="s">
        <v>180</v>
      </c>
      <c r="N74" s="219"/>
      <c r="O74" s="218"/>
      <c r="P74" s="220">
        <v>0.1</v>
      </c>
      <c r="Q74" s="220" t="s">
        <v>187</v>
      </c>
      <c r="R74" s="218">
        <v>0.5</v>
      </c>
      <c r="S74" s="220"/>
      <c r="T74" s="220"/>
      <c r="U74" s="220"/>
      <c r="V74" s="220"/>
      <c r="W74" s="221" t="s">
        <v>533</v>
      </c>
      <c r="X74" s="221" t="s">
        <v>183</v>
      </c>
      <c r="Y74" s="221" t="s">
        <v>189</v>
      </c>
      <c r="Z74" s="221"/>
      <c r="AA74" s="221"/>
      <c r="AB74" s="225" t="str">
        <f>IF(ToSIA03_CLP2[[#This Row],[RS Logic]]&lt;&gt;"",ToSIA03_CLP2[[#This Row],[RS Logic]],"")</f>
        <v>Memorias[6].28</v>
      </c>
    </row>
    <row r="75" spans="1:28" s="5" customFormat="1" ht="14.45">
      <c r="A75" s="160">
        <v>74</v>
      </c>
      <c r="B75" s="161" t="s">
        <v>609</v>
      </c>
      <c r="C75" s="157" t="s">
        <v>175</v>
      </c>
      <c r="D75" s="159" t="s">
        <v>528</v>
      </c>
      <c r="E75" s="157" t="s">
        <v>177</v>
      </c>
      <c r="F75" s="157" t="s">
        <v>366</v>
      </c>
      <c r="G75" s="157"/>
      <c r="H75" s="157" t="s">
        <v>370</v>
      </c>
      <c r="I75" s="211" t="s">
        <v>186</v>
      </c>
      <c r="J75" s="224" t="str">
        <f>_xlfn.TEXTJOIN(":",TRUE,_xlfn.TEXTJOIN("-",TRUE,ToSIA03_CLP2[[#This Row],[SEC]:[SUB]]),_xlfn.TEXTJOIN("-",TRUE,ToSIA03_CLP2[[#This Row],[DIS]:[IDX]]),_xlfn.TEXTJOIN("-",TRUE,ToSIA03_CLP2[[#This Row],[PROP]:[TYPE]]))</f>
        <v>RA-ToSIA04:RF-TDKSource:PwrDCEnbl-Cmd</v>
      </c>
      <c r="K75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5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5" s="218" t="s">
        <v>180</v>
      </c>
      <c r="N75" s="219"/>
      <c r="O75" s="218"/>
      <c r="P75" s="220">
        <v>0.1</v>
      </c>
      <c r="Q75" s="220" t="s">
        <v>187</v>
      </c>
      <c r="R75" s="218">
        <v>0.5</v>
      </c>
      <c r="S75" s="220"/>
      <c r="T75" s="220"/>
      <c r="U75" s="220"/>
      <c r="V75" s="220"/>
      <c r="W75" s="221" t="s">
        <v>610</v>
      </c>
      <c r="X75" s="221" t="s">
        <v>183</v>
      </c>
      <c r="Y75" s="221" t="s">
        <v>189</v>
      </c>
      <c r="Z75" s="221"/>
      <c r="AA75" s="221"/>
      <c r="AB75" s="225" t="str">
        <f>IF(ToSIA03_CLP2[[#This Row],[RS Logic]]&lt;&gt;"",ToSIA03_CLP2[[#This Row],[RS Logic]],"")</f>
        <v>Memorias[6].25</v>
      </c>
    </row>
    <row r="76" spans="1:28" s="45" customFormat="1" ht="14.45">
      <c r="A76" s="178">
        <v>75</v>
      </c>
      <c r="B76" s="179" t="s">
        <v>611</v>
      </c>
      <c r="C76" s="180" t="s">
        <v>175</v>
      </c>
      <c r="D76" s="171" t="s">
        <v>528</v>
      </c>
      <c r="E76" s="180" t="s">
        <v>177</v>
      </c>
      <c r="F76" s="180" t="s">
        <v>366</v>
      </c>
      <c r="G76" s="180"/>
      <c r="H76" s="180" t="s">
        <v>373</v>
      </c>
      <c r="I76" s="228" t="s">
        <v>29</v>
      </c>
      <c r="J76" s="235" t="str">
        <f>_xlfn.TEXTJOIN(":",TRUE,_xlfn.TEXTJOIN("-",TRUE,ToSIA03_CLP2[[#This Row],[SEC]:[SUB]]),_xlfn.TEXTJOIN("-",TRUE,ToSIA03_CLP2[[#This Row],[DIS]:[IDX]]),_xlfn.TEXTJOIN("-",TRUE,ToSIA03_CLP2[[#This Row],[PROP]:[TYPE]]))</f>
        <v>RA-ToSIA04:RF-TDKSource:PwrDC-Mon</v>
      </c>
      <c r="K76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6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6" s="236" t="s">
        <v>180</v>
      </c>
      <c r="N76" s="237"/>
      <c r="O76" s="236"/>
      <c r="P76" s="238">
        <v>0.1</v>
      </c>
      <c r="Q76" s="220" t="s">
        <v>181</v>
      </c>
      <c r="R76" s="236"/>
      <c r="S76" s="238"/>
      <c r="T76" s="238"/>
      <c r="U76" s="238"/>
      <c r="V76" s="238"/>
      <c r="W76" s="239" t="s">
        <v>612</v>
      </c>
      <c r="X76" s="239" t="s">
        <v>183</v>
      </c>
      <c r="Y76" s="239" t="s">
        <v>33</v>
      </c>
      <c r="Z76" s="239"/>
      <c r="AA76" s="239"/>
      <c r="AB76" s="240" t="str">
        <f>IF(ToSIA03_CLP2[[#This Row],[RS Logic]]&lt;&gt;"",ToSIA03_CLP2[[#This Row],[RS Logic]],"")</f>
        <v>AES_04_Controll_Panel:8:O.Pt05.Data</v>
      </c>
    </row>
    <row r="77" spans="1:28" s="5" customFormat="1" ht="14.45">
      <c r="A77" s="160">
        <v>76</v>
      </c>
      <c r="B77" s="161" t="s">
        <v>613</v>
      </c>
      <c r="C77" s="157" t="s">
        <v>175</v>
      </c>
      <c r="D77" s="159" t="s">
        <v>528</v>
      </c>
      <c r="E77" s="157" t="s">
        <v>177</v>
      </c>
      <c r="F77" s="157" t="s">
        <v>366</v>
      </c>
      <c r="G77" s="157" t="s">
        <v>376</v>
      </c>
      <c r="H77" s="157" t="s">
        <v>377</v>
      </c>
      <c r="I77" s="211" t="s">
        <v>29</v>
      </c>
      <c r="J77" s="224" t="str">
        <f>_xlfn.TEXTJOIN(":",TRUE,_xlfn.TEXTJOIN("-",TRUE,ToSIA03_CLP2[[#This Row],[SEC]:[SUB]]),_xlfn.TEXTJOIN("-",TRUE,ToSIA03_CLP2[[#This Row],[DIS]:[IDX]]),_xlfn.TEXTJOIN("-",TRUE,ToSIA03_CLP2[[#This Row],[PROP]:[TYPE]]))</f>
        <v>RA-ToSIA04:RF-TDKSource-R1:StsAC-Mon</v>
      </c>
      <c r="K77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7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7" s="218" t="s">
        <v>180</v>
      </c>
      <c r="N77" s="219"/>
      <c r="O77" s="218"/>
      <c r="P77" s="220">
        <v>0.1</v>
      </c>
      <c r="Q77" s="220" t="s">
        <v>181</v>
      </c>
      <c r="R77" s="218"/>
      <c r="S77" s="220"/>
      <c r="T77" s="220"/>
      <c r="U77" s="220"/>
      <c r="V77" s="220"/>
      <c r="W77" s="221" t="s">
        <v>614</v>
      </c>
      <c r="X77" s="221" t="s">
        <v>183</v>
      </c>
      <c r="Y77" s="221" t="s">
        <v>33</v>
      </c>
      <c r="Z77" s="221"/>
      <c r="AA77" s="221"/>
      <c r="AB77" s="225" t="str">
        <f>IF(ToSIA03_CLP2[[#This Row],[RS Logic]]&lt;&gt;"",ToSIA03_CLP2[[#This Row],[RS Logic]],"")</f>
        <v>Memorias[6].18</v>
      </c>
    </row>
    <row r="78" spans="1:28" s="5" customFormat="1" ht="14.45">
      <c r="A78" s="158">
        <v>77</v>
      </c>
      <c r="B78" s="161" t="s">
        <v>615</v>
      </c>
      <c r="C78" s="157" t="s">
        <v>175</v>
      </c>
      <c r="D78" s="157" t="s">
        <v>528</v>
      </c>
      <c r="E78" s="157" t="s">
        <v>177</v>
      </c>
      <c r="F78" s="157" t="s">
        <v>366</v>
      </c>
      <c r="G78" s="157" t="s">
        <v>380</v>
      </c>
      <c r="H78" s="157" t="s">
        <v>377</v>
      </c>
      <c r="I78" s="211" t="s">
        <v>29</v>
      </c>
      <c r="J78" s="224" t="str">
        <f>_xlfn.TEXTJOIN(":",TRUE,_xlfn.TEXTJOIN("-",TRUE,ToSIA03_CLP2[[#This Row],[SEC]:[SUB]]),_xlfn.TEXTJOIN("-",TRUE,ToSIA03_CLP2[[#This Row],[DIS]:[IDX]]),_xlfn.TEXTJOIN("-",TRUE,ToSIA03_CLP2[[#This Row],[PROP]:[TYPE]]))</f>
        <v>RA-ToSIA04:RF-TDKSource-R2:StsAC-Mon</v>
      </c>
      <c r="K78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8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8" s="218" t="s">
        <v>180</v>
      </c>
      <c r="N78" s="219"/>
      <c r="O78" s="218"/>
      <c r="P78" s="220">
        <v>0.1</v>
      </c>
      <c r="Q78" s="220" t="s">
        <v>181</v>
      </c>
      <c r="R78" s="218"/>
      <c r="S78" s="220"/>
      <c r="T78" s="220"/>
      <c r="U78" s="220"/>
      <c r="V78" s="220"/>
      <c r="W78" s="221" t="s">
        <v>616</v>
      </c>
      <c r="X78" s="221" t="s">
        <v>183</v>
      </c>
      <c r="Y78" s="221" t="s">
        <v>33</v>
      </c>
      <c r="Z78" s="221"/>
      <c r="AA78" s="221"/>
      <c r="AB78" s="225" t="str">
        <f>IF(ToSIA03_CLP2[[#This Row],[RS Logic]]&lt;&gt;"",ToSIA03_CLP2[[#This Row],[RS Logic]],"")</f>
        <v>Memorias[6].19</v>
      </c>
    </row>
    <row r="79" spans="1:28" s="5" customFormat="1" ht="14.45">
      <c r="A79" s="160">
        <v>78</v>
      </c>
      <c r="B79" s="161" t="s">
        <v>617</v>
      </c>
      <c r="C79" s="157" t="s">
        <v>175</v>
      </c>
      <c r="D79" s="159" t="s">
        <v>528</v>
      </c>
      <c r="E79" s="157" t="s">
        <v>177</v>
      </c>
      <c r="F79" s="157" t="s">
        <v>366</v>
      </c>
      <c r="G79" s="157" t="s">
        <v>383</v>
      </c>
      <c r="H79" s="157" t="s">
        <v>377</v>
      </c>
      <c r="I79" s="211" t="s">
        <v>29</v>
      </c>
      <c r="J79" s="224" t="str">
        <f>_xlfn.TEXTJOIN(":",TRUE,_xlfn.TEXTJOIN("-",TRUE,ToSIA03_CLP2[[#This Row],[SEC]:[SUB]]),_xlfn.TEXTJOIN("-",TRUE,ToSIA03_CLP2[[#This Row],[DIS]:[IDX]]),_xlfn.TEXTJOIN("-",TRUE,ToSIA03_CLP2[[#This Row],[PROP]:[TYPE]]))</f>
        <v>RA-ToSIA04:RF-TDKSource-R3:StsAC-Mon</v>
      </c>
      <c r="K79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79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79" s="218" t="s">
        <v>180</v>
      </c>
      <c r="N79" s="219"/>
      <c r="O79" s="218"/>
      <c r="P79" s="220">
        <v>0.1</v>
      </c>
      <c r="Q79" s="220" t="s">
        <v>181</v>
      </c>
      <c r="R79" s="218"/>
      <c r="S79" s="220"/>
      <c r="T79" s="220"/>
      <c r="U79" s="220"/>
      <c r="V79" s="220"/>
      <c r="W79" s="221" t="s">
        <v>618</v>
      </c>
      <c r="X79" s="221" t="s">
        <v>183</v>
      </c>
      <c r="Y79" s="221" t="s">
        <v>33</v>
      </c>
      <c r="Z79" s="221"/>
      <c r="AA79" s="221"/>
      <c r="AB79" s="225" t="str">
        <f>IF(ToSIA03_CLP2[[#This Row],[RS Logic]]&lt;&gt;"",ToSIA03_CLP2[[#This Row],[RS Logic]],"")</f>
        <v>Memorias[6].20</v>
      </c>
    </row>
    <row r="80" spans="1:28" s="5" customFormat="1" ht="14.45">
      <c r="A80" s="158">
        <v>79</v>
      </c>
      <c r="B80" s="161" t="s">
        <v>619</v>
      </c>
      <c r="C80" s="157" t="s">
        <v>175</v>
      </c>
      <c r="D80" s="157" t="s">
        <v>528</v>
      </c>
      <c r="E80" s="157" t="s">
        <v>177</v>
      </c>
      <c r="F80" s="157" t="s">
        <v>366</v>
      </c>
      <c r="G80" s="157" t="s">
        <v>386</v>
      </c>
      <c r="H80" s="157" t="s">
        <v>377</v>
      </c>
      <c r="I80" s="211" t="s">
        <v>29</v>
      </c>
      <c r="J80" s="224" t="str">
        <f>_xlfn.TEXTJOIN(":",TRUE,_xlfn.TEXTJOIN("-",TRUE,ToSIA03_CLP2[[#This Row],[SEC]:[SUB]]),_xlfn.TEXTJOIN("-",TRUE,ToSIA03_CLP2[[#This Row],[DIS]:[IDX]]),_xlfn.TEXTJOIN("-",TRUE,ToSIA03_CLP2[[#This Row],[PROP]:[TYPE]]))</f>
        <v>RA-ToSIA04:RF-TDKSource-R4:StsAC-Mon</v>
      </c>
      <c r="K80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0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80" s="218" t="s">
        <v>180</v>
      </c>
      <c r="N80" s="219"/>
      <c r="O80" s="218"/>
      <c r="P80" s="220">
        <v>0.1</v>
      </c>
      <c r="Q80" s="220" t="s">
        <v>181</v>
      </c>
      <c r="R80" s="218"/>
      <c r="S80" s="220"/>
      <c r="T80" s="220"/>
      <c r="U80" s="220"/>
      <c r="V80" s="220"/>
      <c r="W80" s="221" t="s">
        <v>620</v>
      </c>
      <c r="X80" s="221" t="s">
        <v>183</v>
      </c>
      <c r="Y80" s="221" t="s">
        <v>33</v>
      </c>
      <c r="Z80" s="221"/>
      <c r="AA80" s="221"/>
      <c r="AB80" s="225" t="str">
        <f>IF(ToSIA03_CLP2[[#This Row],[RS Logic]]&lt;&gt;"",ToSIA03_CLP2[[#This Row],[RS Logic]],"")</f>
        <v>Memorias[6].21</v>
      </c>
    </row>
    <row r="81" spans="1:28" s="45" customFormat="1" ht="14.45">
      <c r="A81" s="189">
        <v>80</v>
      </c>
      <c r="B81" s="190" t="s">
        <v>621</v>
      </c>
      <c r="C81" s="171" t="s">
        <v>175</v>
      </c>
      <c r="D81" s="180" t="s">
        <v>528</v>
      </c>
      <c r="E81" s="171" t="s">
        <v>177</v>
      </c>
      <c r="F81" s="171" t="s">
        <v>200</v>
      </c>
      <c r="G81" s="171"/>
      <c r="H81" s="171" t="s">
        <v>389</v>
      </c>
      <c r="I81" s="227" t="s">
        <v>29</v>
      </c>
      <c r="J81" s="235" t="str">
        <f>_xlfn.TEXTJOIN(":",TRUE,_xlfn.TEXTJOIN("-",TRUE,ToSIA03_CLP2[[#This Row],[SEC]:[SUB]]),_xlfn.TEXTJOIN("-",TRUE,ToSIA03_CLP2[[#This Row],[DIS]:[IDX]]),_xlfn.TEXTJOIN("-",TRUE,ToSIA03_CLP2[[#This Row],[PROP]:[TYPE]]))</f>
        <v>RA-ToSIA04:RF-Intlk:IntlkACPanel-Mon</v>
      </c>
      <c r="K81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1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81" s="236" t="s">
        <v>180</v>
      </c>
      <c r="N81" s="237"/>
      <c r="O81" s="236"/>
      <c r="P81" s="238">
        <v>0.1</v>
      </c>
      <c r="Q81" s="220" t="s">
        <v>181</v>
      </c>
      <c r="R81" s="236"/>
      <c r="S81" s="238"/>
      <c r="T81" s="238"/>
      <c r="U81" s="238"/>
      <c r="V81" s="238"/>
      <c r="W81" s="239" t="s">
        <v>622</v>
      </c>
      <c r="X81" s="239" t="s">
        <v>183</v>
      </c>
      <c r="Y81" s="239" t="s">
        <v>33</v>
      </c>
      <c r="Z81" s="239"/>
      <c r="AA81" s="239"/>
      <c r="AB81" s="240" t="str">
        <f>IF(ToSIA03_CLP2[[#This Row],[RS Logic]]&lt;&gt;"",ToSIA03_CLP2[[#This Row],[RS Logic]],"")</f>
        <v>AES_04_Controll_Panel:8:O.Pt04.Data</v>
      </c>
    </row>
    <row r="82" spans="1:28" s="5" customFormat="1" ht="14.45">
      <c r="A82" s="160">
        <v>81</v>
      </c>
      <c r="B82" s="161" t="s">
        <v>623</v>
      </c>
      <c r="C82" s="157" t="s">
        <v>175</v>
      </c>
      <c r="D82" s="157" t="s">
        <v>528</v>
      </c>
      <c r="E82" s="157" t="s">
        <v>177</v>
      </c>
      <c r="F82" s="157" t="s">
        <v>359</v>
      </c>
      <c r="G82" s="157"/>
      <c r="H82" s="157" t="s">
        <v>392</v>
      </c>
      <c r="I82" s="211" t="s">
        <v>624</v>
      </c>
      <c r="J82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RA-ToSIA04:RF-SSAmpTower:Enbl-Sel</v>
      </c>
      <c r="K82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2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82" s="218" t="s">
        <v>180</v>
      </c>
      <c r="N82" s="219"/>
      <c r="O82" s="218"/>
      <c r="P82" s="220">
        <v>0.1</v>
      </c>
      <c r="Q82" s="220" t="s">
        <v>187</v>
      </c>
      <c r="R82" s="218"/>
      <c r="S82" s="220"/>
      <c r="T82" s="220"/>
      <c r="U82" s="220"/>
      <c r="V82" s="220"/>
      <c r="W82" s="221" t="s">
        <v>625</v>
      </c>
      <c r="X82" s="221" t="s">
        <v>183</v>
      </c>
      <c r="Y82" s="221" t="s">
        <v>189</v>
      </c>
      <c r="Z82" s="221"/>
      <c r="AA82" s="221"/>
      <c r="AB82" s="225" t="str">
        <f>IF(ToSIA03_CLP2[[#This Row],[RS Logic]]&lt;&gt;"",ToSIA03_CLP2[[#This Row],[RS Logic]],"")</f>
        <v>ToSIA_04_Enbl</v>
      </c>
    </row>
    <row r="83" spans="1:28" s="5" customFormat="1" ht="14.45">
      <c r="A83" s="160">
        <v>82</v>
      </c>
      <c r="B83" s="161" t="s">
        <v>626</v>
      </c>
      <c r="C83" s="157" t="s">
        <v>175</v>
      </c>
      <c r="D83" s="159" t="s">
        <v>528</v>
      </c>
      <c r="E83" s="157" t="s">
        <v>177</v>
      </c>
      <c r="F83" s="157" t="s">
        <v>359</v>
      </c>
      <c r="G83" s="157"/>
      <c r="H83" s="157" t="s">
        <v>392</v>
      </c>
      <c r="I83" s="211" t="s">
        <v>360</v>
      </c>
      <c r="J83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RA-ToSIA04:RF-SSAmpTower:Enbl-Sts</v>
      </c>
      <c r="K83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3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83" s="218" t="s">
        <v>180</v>
      </c>
      <c r="N83" s="219"/>
      <c r="O83" s="218"/>
      <c r="P83" s="220">
        <v>0.1</v>
      </c>
      <c r="Q83" s="220" t="s">
        <v>181</v>
      </c>
      <c r="R83" s="218"/>
      <c r="S83" s="220"/>
      <c r="T83" s="220"/>
      <c r="U83" s="220"/>
      <c r="V83" s="220"/>
      <c r="W83" s="221" t="s">
        <v>627</v>
      </c>
      <c r="X83" s="221" t="s">
        <v>183</v>
      </c>
      <c r="Y83" s="221" t="s">
        <v>33</v>
      </c>
      <c r="Z83" s="221"/>
      <c r="AA83" s="221"/>
      <c r="AB83" s="225" t="str">
        <f>IF(ToSIA03_CLP2[[#This Row],[RS Logic]]&lt;&gt;"",ToSIA03_CLP2[[#This Row],[RS Logic]],"")</f>
        <v>ToSIA_04_Enbl_Sts</v>
      </c>
    </row>
    <row r="84" spans="1:28" s="5" customFormat="1" ht="14.45">
      <c r="A84" s="160">
        <v>83</v>
      </c>
      <c r="B84" s="161" t="s">
        <v>397</v>
      </c>
      <c r="C84" s="157" t="s">
        <v>175</v>
      </c>
      <c r="D84" s="157" t="s">
        <v>528</v>
      </c>
      <c r="E84" s="157" t="s">
        <v>177</v>
      </c>
      <c r="F84" s="157" t="s">
        <v>398</v>
      </c>
      <c r="G84" s="157"/>
      <c r="H84" s="157" t="s">
        <v>399</v>
      </c>
      <c r="I84" s="211" t="s">
        <v>29</v>
      </c>
      <c r="J84" s="224" t="str">
        <f>_xlfn.TEXTJOIN(":",TRUE,_xlfn.TEXTJOIN("-",TRUE,ToSIA03_CLP2[[#This Row],[SEC]:[SUB]]),_xlfn.TEXTJOIN("-",TRUE,ToSIA03_CLP2[[#This Row],[DIS]:[IDX]]),_xlfn.TEXTJOIN("-",TRUE,ToSIA03_CLP2[[#This Row],[PROP]:[TYPE]]))</f>
        <v>RA-ToSIA04:RF-CtrlPanel:PwrSts-Mon</v>
      </c>
      <c r="K84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4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84" s="218" t="s">
        <v>180</v>
      </c>
      <c r="N84" s="219"/>
      <c r="O84" s="218"/>
      <c r="P84" s="220">
        <v>0.1</v>
      </c>
      <c r="Q84" s="220" t="s">
        <v>181</v>
      </c>
      <c r="R84" s="218"/>
      <c r="S84" s="220"/>
      <c r="T84" s="220"/>
      <c r="U84" s="220"/>
      <c r="V84" s="220"/>
      <c r="W84" s="221" t="s">
        <v>628</v>
      </c>
      <c r="X84" s="221" t="s">
        <v>183</v>
      </c>
      <c r="Y84" s="221" t="s">
        <v>33</v>
      </c>
      <c r="Z84" s="221"/>
      <c r="AA84" s="221"/>
      <c r="AB84" s="225" t="str">
        <f>IF(ToSIA03_CLP2[[#This Row],[RS Logic]]&lt;&gt;"",ToSIA03_CLP2[[#This Row],[RS Logic]],"")</f>
        <v>Memorias[4].0</v>
      </c>
    </row>
    <row r="85" spans="1:28" s="5" customFormat="1" ht="14.45">
      <c r="A85" s="160">
        <v>84</v>
      </c>
      <c r="B85" s="161" t="s">
        <v>401</v>
      </c>
      <c r="C85" s="157" t="s">
        <v>175</v>
      </c>
      <c r="D85" s="159" t="s">
        <v>528</v>
      </c>
      <c r="E85" s="157" t="s">
        <v>177</v>
      </c>
      <c r="F85" s="157" t="s">
        <v>178</v>
      </c>
      <c r="G85" s="157"/>
      <c r="H85" s="157" t="s">
        <v>402</v>
      </c>
      <c r="I85" s="211" t="s">
        <v>29</v>
      </c>
      <c r="J85" s="224" t="str">
        <f>_xlfn.TEXTJOIN(":",TRUE,_xlfn.TEXTJOIN("-",TRUE,ToSIA03_CLP2[[#This Row],[SEC]:[SUB]]),_xlfn.TEXTJOIN("-",TRUE,ToSIA03_CLP2[[#This Row],[DIS]:[IDX]]),_xlfn.TEXTJOIN("-",TRUE,ToSIA03_CLP2[[#This Row],[PROP]:[TYPE]]))</f>
        <v>RA-ToSIA04:RF-ACPanel:StsPos24V-Mon</v>
      </c>
      <c r="K85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5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85" s="218" t="s">
        <v>180</v>
      </c>
      <c r="N85" s="219"/>
      <c r="O85" s="218"/>
      <c r="P85" s="220">
        <v>0.1</v>
      </c>
      <c r="Q85" s="220" t="s">
        <v>181</v>
      </c>
      <c r="R85" s="218"/>
      <c r="S85" s="220"/>
      <c r="T85" s="220"/>
      <c r="U85" s="220"/>
      <c r="V85" s="220"/>
      <c r="W85" s="221" t="s">
        <v>629</v>
      </c>
      <c r="X85" s="221" t="s">
        <v>183</v>
      </c>
      <c r="Y85" s="221" t="s">
        <v>33</v>
      </c>
      <c r="Z85" s="221"/>
      <c r="AA85" s="221"/>
      <c r="AB85" s="225" t="str">
        <f>IF(ToSIA03_CLP2[[#This Row],[RS Logic]]&lt;&gt;"",ToSIA03_CLP2[[#This Row],[RS Logic]],"")</f>
        <v>Memorias[4].1</v>
      </c>
    </row>
    <row r="86" spans="1:28" s="45" customFormat="1" ht="14.45">
      <c r="A86" s="169">
        <v>85</v>
      </c>
      <c r="B86" s="170" t="s">
        <v>404</v>
      </c>
      <c r="C86" s="171" t="s">
        <v>175</v>
      </c>
      <c r="D86" s="171" t="s">
        <v>528</v>
      </c>
      <c r="E86" s="171" t="s">
        <v>177</v>
      </c>
      <c r="F86" s="171" t="s">
        <v>359</v>
      </c>
      <c r="G86" s="171"/>
      <c r="H86" s="171" t="s">
        <v>405</v>
      </c>
      <c r="I86" s="227" t="s">
        <v>29</v>
      </c>
      <c r="J86" s="235" t="str">
        <f>_xlfn.TEXTJOIN(":",TRUE,_xlfn.TEXTJOIN("-",TRUE,ToSIA03_CLP2[[#This Row],[SEC]:[SUB]]),_xlfn.TEXTJOIN("-",TRUE,ToSIA03_CLP2[[#This Row],[DIS]:[IDX]]),_xlfn.TEXTJOIN("-",TRUE,ToSIA03_CLP2[[#This Row],[PROP]:[TYPE]]))</f>
        <v>RA-ToSIA04:RF-SSAmpTower:HwPwrFwdIn-Mon</v>
      </c>
      <c r="K86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6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RA-ToSIA04:RF-SSAmpTower:HwPwrFwdInLowerLimit-Cte</v>
      </c>
      <c r="M86" s="236" t="s">
        <v>206</v>
      </c>
      <c r="N86" s="237">
        <v>3</v>
      </c>
      <c r="O86" s="236" t="s">
        <v>406</v>
      </c>
      <c r="P86" s="238">
        <v>0.1</v>
      </c>
      <c r="Q86" s="220" t="s">
        <v>181</v>
      </c>
      <c r="R86" s="236"/>
      <c r="S86" s="220"/>
      <c r="T86" s="238"/>
      <c r="U86" s="238" t="s">
        <v>407</v>
      </c>
      <c r="V86" s="238" t="s">
        <v>408</v>
      </c>
      <c r="W86" s="239" t="s">
        <v>630</v>
      </c>
      <c r="X86" s="239" t="s">
        <v>32</v>
      </c>
      <c r="Y86" s="239" t="s">
        <v>33</v>
      </c>
      <c r="Z86" s="221"/>
      <c r="AA86" s="239" t="s">
        <v>410</v>
      </c>
      <c r="AB86" s="240" t="str">
        <f>IF(ToSIA03_CLP2[[#This Row],[RS Logic]]&lt;&gt;"",ToSIA03_CLP2[[#This Row],[RS Logic]],"")</f>
        <v>AES_04_Controll_Panel:5:I.Ch00.Data</v>
      </c>
    </row>
    <row r="87" spans="1:28" s="45" customFormat="1" ht="14.45">
      <c r="A87" s="169">
        <v>86</v>
      </c>
      <c r="B87" s="170" t="s">
        <v>411</v>
      </c>
      <c r="C87" s="171" t="s">
        <v>175</v>
      </c>
      <c r="D87" s="180" t="s">
        <v>528</v>
      </c>
      <c r="E87" s="171" t="s">
        <v>177</v>
      </c>
      <c r="F87" s="171" t="s">
        <v>359</v>
      </c>
      <c r="G87" s="171"/>
      <c r="H87" s="171" t="s">
        <v>412</v>
      </c>
      <c r="I87" s="227" t="s">
        <v>29</v>
      </c>
      <c r="J87" s="235" t="str">
        <f>_xlfn.TEXTJOIN(":",TRUE,_xlfn.TEXTJOIN("-",TRUE,ToSIA03_CLP2[[#This Row],[SEC]:[SUB]]),_xlfn.TEXTJOIN("-",TRUE,ToSIA03_CLP2[[#This Row],[DIS]:[IDX]]),_xlfn.TEXTJOIN("-",TRUE,ToSIA03_CLP2[[#This Row],[PROP]:[TYPE]]))</f>
        <v>RA-ToSIA04:RF-SSAmpTower:HwPwrRevIn-Mon</v>
      </c>
      <c r="K87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7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RA-ToSIA04:RF-SSAmpTower:HwPwrRevInLowerLimit-Cte</v>
      </c>
      <c r="M87" s="236" t="s">
        <v>206</v>
      </c>
      <c r="N87" s="237">
        <v>3</v>
      </c>
      <c r="O87" s="236" t="s">
        <v>406</v>
      </c>
      <c r="P87" s="238">
        <v>0.1</v>
      </c>
      <c r="Q87" s="220" t="s">
        <v>181</v>
      </c>
      <c r="R87" s="236"/>
      <c r="S87" s="238"/>
      <c r="T87" s="238"/>
      <c r="U87" s="238" t="s">
        <v>407</v>
      </c>
      <c r="V87" s="238" t="s">
        <v>408</v>
      </c>
      <c r="W87" s="239" t="s">
        <v>631</v>
      </c>
      <c r="X87" s="239" t="s">
        <v>32</v>
      </c>
      <c r="Y87" s="239" t="s">
        <v>33</v>
      </c>
      <c r="Z87" s="221"/>
      <c r="AA87" s="239" t="s">
        <v>414</v>
      </c>
      <c r="AB87" s="240" t="str">
        <f>IF(ToSIA03_CLP2[[#This Row],[RS Logic]]&lt;&gt;"",ToSIA03_CLP2[[#This Row],[RS Logic]],"")</f>
        <v>AES_04_Controll_Panel:5:I.Ch01.Data</v>
      </c>
    </row>
    <row r="88" spans="1:28" s="45" customFormat="1" ht="14.45">
      <c r="A88" s="169">
        <v>87</v>
      </c>
      <c r="B88" s="170" t="s">
        <v>415</v>
      </c>
      <c r="C88" s="171" t="s">
        <v>175</v>
      </c>
      <c r="D88" s="171" t="s">
        <v>528</v>
      </c>
      <c r="E88" s="171" t="s">
        <v>177</v>
      </c>
      <c r="F88" s="171" t="s">
        <v>359</v>
      </c>
      <c r="G88" s="171"/>
      <c r="H88" s="171" t="s">
        <v>416</v>
      </c>
      <c r="I88" s="227" t="s">
        <v>29</v>
      </c>
      <c r="J88" s="235" t="str">
        <f>_xlfn.TEXTJOIN(":",TRUE,_xlfn.TEXTJOIN("-",TRUE,ToSIA03_CLP2[[#This Row],[SEC]:[SUB]]),_xlfn.TEXTJOIN("-",TRUE,ToSIA03_CLP2[[#This Row],[DIS]:[IDX]]),_xlfn.TEXTJOIN("-",TRUE,ToSIA03_CLP2[[#This Row],[PROP]:[TYPE]]))</f>
        <v>RA-ToSIA04:RF-SSAmpTower:HwPwrFwdOut-Mon</v>
      </c>
      <c r="K88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8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RA-ToSIA04:RF-SSAmpTower:HwPwrFwdOutLowerLimit-Cte</v>
      </c>
      <c r="M88" s="236" t="s">
        <v>206</v>
      </c>
      <c r="N88" s="237">
        <v>3</v>
      </c>
      <c r="O88" s="236" t="s">
        <v>406</v>
      </c>
      <c r="P88" s="238">
        <v>0.1</v>
      </c>
      <c r="Q88" s="220" t="s">
        <v>181</v>
      </c>
      <c r="R88" s="236"/>
      <c r="S88" s="238"/>
      <c r="T88" s="238"/>
      <c r="U88" s="238"/>
      <c r="V88" s="238"/>
      <c r="W88" s="239" t="s">
        <v>632</v>
      </c>
      <c r="X88" s="239" t="s">
        <v>32</v>
      </c>
      <c r="Y88" s="239" t="s">
        <v>33</v>
      </c>
      <c r="Z88" s="221"/>
      <c r="AA88" s="239" t="s">
        <v>418</v>
      </c>
      <c r="AB88" s="240" t="str">
        <f>IF(ToSIA03_CLP2[[#This Row],[RS Logic]]&lt;&gt;"",ToSIA03_CLP2[[#This Row],[RS Logic]],"")</f>
        <v>AES_04_Controll_Panel:5:I.Ch02.Data</v>
      </c>
    </row>
    <row r="89" spans="1:28" s="45" customFormat="1" ht="14.45">
      <c r="A89" s="169">
        <v>88</v>
      </c>
      <c r="B89" s="170" t="s">
        <v>419</v>
      </c>
      <c r="C89" s="171" t="s">
        <v>175</v>
      </c>
      <c r="D89" s="180" t="s">
        <v>528</v>
      </c>
      <c r="E89" s="171" t="s">
        <v>177</v>
      </c>
      <c r="F89" s="171" t="s">
        <v>359</v>
      </c>
      <c r="G89" s="171"/>
      <c r="H89" s="171" t="s">
        <v>420</v>
      </c>
      <c r="I89" s="227" t="s">
        <v>29</v>
      </c>
      <c r="J89" s="235" t="str">
        <f>_xlfn.TEXTJOIN(":",TRUE,_xlfn.TEXTJOIN("-",TRUE,ToSIA03_CLP2[[#This Row],[SEC]:[SUB]]),_xlfn.TEXTJOIN("-",TRUE,ToSIA03_CLP2[[#This Row],[DIS]:[IDX]]),_xlfn.TEXTJOIN("-",TRUE,ToSIA03_CLP2[[#This Row],[PROP]:[TYPE]]))</f>
        <v>RA-ToSIA04:RF-SSAmpTower:HwPwrRevOut-Mon</v>
      </c>
      <c r="K89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89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>RA-ToSIA04:RF-SSAmpTower:HwPwrRevOutLowerLimit-Cte</v>
      </c>
      <c r="M89" s="236" t="s">
        <v>206</v>
      </c>
      <c r="N89" s="237">
        <v>3</v>
      </c>
      <c r="O89" s="236" t="s">
        <v>406</v>
      </c>
      <c r="P89" s="238">
        <v>0.1</v>
      </c>
      <c r="Q89" s="220" t="s">
        <v>181</v>
      </c>
      <c r="R89" s="236"/>
      <c r="S89" s="238"/>
      <c r="T89" s="238"/>
      <c r="U89" s="238"/>
      <c r="V89" s="238"/>
      <c r="W89" s="239" t="s">
        <v>633</v>
      </c>
      <c r="X89" s="239" t="s">
        <v>32</v>
      </c>
      <c r="Y89" s="239" t="s">
        <v>33</v>
      </c>
      <c r="Z89" s="221"/>
      <c r="AA89" s="239" t="s">
        <v>422</v>
      </c>
      <c r="AB89" s="240" t="str">
        <f>IF(ToSIA03_CLP2[[#This Row],[RS Logic]]&lt;&gt;"",ToSIA03_CLP2[[#This Row],[RS Logic]],"")</f>
        <v>AES_04_Controll_Panel:5:I.Ch03.Data</v>
      </c>
    </row>
    <row r="90" spans="1:28" s="5" customFormat="1" ht="14.45">
      <c r="A90" s="160">
        <v>89</v>
      </c>
      <c r="B90" s="161" t="s">
        <v>423</v>
      </c>
      <c r="C90" s="157" t="s">
        <v>175</v>
      </c>
      <c r="D90" s="157" t="s">
        <v>528</v>
      </c>
      <c r="E90" s="157" t="s">
        <v>177</v>
      </c>
      <c r="F90" s="157" t="s">
        <v>359</v>
      </c>
      <c r="G90" s="157"/>
      <c r="H90" s="157" t="s">
        <v>424</v>
      </c>
      <c r="I90" s="211" t="s">
        <v>29</v>
      </c>
      <c r="J90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RA-ToSIA04:RF-SSAmpTower:PwrFwdInSts-Mon</v>
      </c>
      <c r="K90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0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0" s="218" t="s">
        <v>180</v>
      </c>
      <c r="N90" s="219"/>
      <c r="O90" s="218"/>
      <c r="P90" s="220">
        <v>0.1</v>
      </c>
      <c r="Q90" s="220" t="s">
        <v>181</v>
      </c>
      <c r="R90" s="218"/>
      <c r="S90" s="220"/>
      <c r="T90" s="220"/>
      <c r="U90" s="220"/>
      <c r="V90" s="220"/>
      <c r="W90" s="221" t="s">
        <v>634</v>
      </c>
      <c r="X90" s="221" t="s">
        <v>183</v>
      </c>
      <c r="Y90" s="221" t="s">
        <v>33</v>
      </c>
      <c r="Z90" s="221"/>
      <c r="AA90" s="221"/>
      <c r="AB90" s="225" t="str">
        <f>IF(ToSIA03_CLP2[[#This Row],[RS Logic]]&lt;&gt;"",ToSIA03_CLP2[[#This Row],[RS Logic]],"")</f>
        <v>Falha_Pot_RF.8</v>
      </c>
    </row>
    <row r="91" spans="1:28" s="5" customFormat="1" ht="14.45">
      <c r="A91" s="160">
        <v>90</v>
      </c>
      <c r="B91" s="161" t="s">
        <v>426</v>
      </c>
      <c r="C91" s="157" t="s">
        <v>175</v>
      </c>
      <c r="D91" s="159" t="s">
        <v>528</v>
      </c>
      <c r="E91" s="157" t="s">
        <v>177</v>
      </c>
      <c r="F91" s="157" t="s">
        <v>359</v>
      </c>
      <c r="G91" s="157"/>
      <c r="H91" s="157" t="s">
        <v>427</v>
      </c>
      <c r="I91" s="211" t="s">
        <v>29</v>
      </c>
      <c r="J91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RA-ToSIA04:RF-SSAmpTower:PwrRevInSts-Mon</v>
      </c>
      <c r="K91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1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1" s="218" t="s">
        <v>180</v>
      </c>
      <c r="N91" s="219"/>
      <c r="O91" s="218"/>
      <c r="P91" s="220">
        <v>0.1</v>
      </c>
      <c r="Q91" s="220" t="s">
        <v>181</v>
      </c>
      <c r="R91" s="218"/>
      <c r="S91" s="220"/>
      <c r="T91" s="220"/>
      <c r="U91" s="220"/>
      <c r="V91" s="220"/>
      <c r="W91" s="221" t="s">
        <v>635</v>
      </c>
      <c r="X91" s="221" t="s">
        <v>183</v>
      </c>
      <c r="Y91" s="221" t="s">
        <v>33</v>
      </c>
      <c r="Z91" s="221"/>
      <c r="AA91" s="221"/>
      <c r="AB91" s="225" t="str">
        <f>IF(ToSIA03_CLP2[[#This Row],[RS Logic]]&lt;&gt;"",ToSIA03_CLP2[[#This Row],[RS Logic]],"")</f>
        <v>Falha_Pot_RF.9</v>
      </c>
    </row>
    <row r="92" spans="1:28" s="5" customFormat="1" ht="14.45">
      <c r="A92" s="160">
        <v>91</v>
      </c>
      <c r="B92" s="161" t="s">
        <v>429</v>
      </c>
      <c r="C92" s="157" t="s">
        <v>175</v>
      </c>
      <c r="D92" s="157" t="s">
        <v>528</v>
      </c>
      <c r="E92" s="157" t="s">
        <v>177</v>
      </c>
      <c r="F92" s="157" t="s">
        <v>359</v>
      </c>
      <c r="G92" s="157"/>
      <c r="H92" s="157" t="s">
        <v>430</v>
      </c>
      <c r="I92" s="211" t="s">
        <v>29</v>
      </c>
      <c r="J92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RA-ToSIA04:RF-SSAmpTower:PwrFwdOutSts-Mon</v>
      </c>
      <c r="K92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2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2" s="218" t="s">
        <v>180</v>
      </c>
      <c r="N92" s="219"/>
      <c r="O92" s="218"/>
      <c r="P92" s="220">
        <v>0.1</v>
      </c>
      <c r="Q92" s="220" t="s">
        <v>181</v>
      </c>
      <c r="R92" s="218"/>
      <c r="S92" s="220"/>
      <c r="T92" s="220"/>
      <c r="U92" s="220"/>
      <c r="V92" s="220"/>
      <c r="W92" s="221" t="s">
        <v>636</v>
      </c>
      <c r="X92" s="221" t="s">
        <v>183</v>
      </c>
      <c r="Y92" s="221" t="s">
        <v>33</v>
      </c>
      <c r="Z92" s="221"/>
      <c r="AA92" s="221"/>
      <c r="AB92" s="225" t="str">
        <f>IF(ToSIA03_CLP2[[#This Row],[RS Logic]]&lt;&gt;"",ToSIA03_CLP2[[#This Row],[RS Logic]],"")</f>
        <v>Falha_Pot_RF.10</v>
      </c>
    </row>
    <row r="93" spans="1:28" s="5" customFormat="1" ht="14.45">
      <c r="A93" s="160">
        <v>92</v>
      </c>
      <c r="B93" s="161" t="s">
        <v>432</v>
      </c>
      <c r="C93" s="157" t="s">
        <v>175</v>
      </c>
      <c r="D93" s="159" t="s">
        <v>528</v>
      </c>
      <c r="E93" s="157" t="s">
        <v>177</v>
      </c>
      <c r="F93" s="157" t="s">
        <v>359</v>
      </c>
      <c r="G93" s="157"/>
      <c r="H93" s="157" t="s">
        <v>433</v>
      </c>
      <c r="I93" s="211" t="s">
        <v>29</v>
      </c>
      <c r="J93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RA-ToSIA04:RF-SSAmpTower:PwrRevOutSts-Mon</v>
      </c>
      <c r="K93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3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3" s="218" t="s">
        <v>180</v>
      </c>
      <c r="N93" s="219"/>
      <c r="O93" s="218"/>
      <c r="P93" s="220">
        <v>0.1</v>
      </c>
      <c r="Q93" s="220" t="s">
        <v>181</v>
      </c>
      <c r="R93" s="218"/>
      <c r="S93" s="220"/>
      <c r="T93" s="220"/>
      <c r="U93" s="220"/>
      <c r="V93" s="220"/>
      <c r="W93" s="221" t="s">
        <v>637</v>
      </c>
      <c r="X93" s="221" t="s">
        <v>183</v>
      </c>
      <c r="Y93" s="221" t="s">
        <v>33</v>
      </c>
      <c r="Z93" s="221"/>
      <c r="AA93" s="221"/>
      <c r="AB93" s="225" t="str">
        <f>IF(ToSIA03_CLP2[[#This Row],[RS Logic]]&lt;&gt;"",ToSIA03_CLP2[[#This Row],[RS Logic]],"")</f>
        <v>Falha_Pot_RF.11</v>
      </c>
    </row>
    <row r="94" spans="1:28" s="5" customFormat="1" ht="14.45">
      <c r="A94" s="160">
        <v>93</v>
      </c>
      <c r="B94" s="161" t="s">
        <v>638</v>
      </c>
      <c r="C94" s="157" t="s">
        <v>175</v>
      </c>
      <c r="D94" s="157" t="s">
        <v>528</v>
      </c>
      <c r="E94" s="157" t="s">
        <v>177</v>
      </c>
      <c r="F94" s="157" t="s">
        <v>359</v>
      </c>
      <c r="G94" s="157"/>
      <c r="H94" s="157" t="s">
        <v>436</v>
      </c>
      <c r="I94" s="211" t="s">
        <v>29</v>
      </c>
      <c r="J94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RA-ToSIA04:RF-SSAmpTower:RFPwrSts-Mon</v>
      </c>
      <c r="K94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4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4" s="218" t="s">
        <v>180</v>
      </c>
      <c r="N94" s="219"/>
      <c r="O94" s="218"/>
      <c r="P94" s="220">
        <v>0.1</v>
      </c>
      <c r="Q94" s="220" t="s">
        <v>181</v>
      </c>
      <c r="R94" s="218"/>
      <c r="S94" s="220"/>
      <c r="T94" s="220"/>
      <c r="U94" s="220"/>
      <c r="V94" s="220"/>
      <c r="W94" s="221" t="s">
        <v>639</v>
      </c>
      <c r="X94" s="221" t="s">
        <v>183</v>
      </c>
      <c r="Y94" s="221" t="s">
        <v>33</v>
      </c>
      <c r="Z94" s="221"/>
      <c r="AA94" s="221"/>
      <c r="AB94" s="225" t="str">
        <f>IF(ToSIA03_CLP2[[#This Row],[RS Logic]]&lt;&gt;"",ToSIA03_CLP2[[#This Row],[RS Logic]],"")</f>
        <v>Falha_Pot_RF.12</v>
      </c>
    </row>
    <row r="95" spans="1:28" s="45" customFormat="1" ht="14.45">
      <c r="A95" s="169">
        <v>94</v>
      </c>
      <c r="B95" s="194" t="s">
        <v>640</v>
      </c>
      <c r="C95" s="171" t="s">
        <v>175</v>
      </c>
      <c r="D95" s="180" t="s">
        <v>528</v>
      </c>
      <c r="E95" s="171" t="s">
        <v>177</v>
      </c>
      <c r="F95" s="171" t="s">
        <v>398</v>
      </c>
      <c r="G95" s="171"/>
      <c r="H95" s="194" t="s">
        <v>439</v>
      </c>
      <c r="I95" s="227" t="s">
        <v>186</v>
      </c>
      <c r="J95" s="235" t="str">
        <f>_xlfn.TEXTJOIN(":",TRUE,_xlfn.TEXTJOIN("-",TRUE,ToSIA03_CLP2[[#This Row],[SEC]:[SUB]]),_xlfn.TEXTJOIN("-",TRUE,ToSIA03_CLP2[[#This Row],[DIS]:[IDX]]),_xlfn.TEXTJOIN("-",TRUE,ToSIA03_CLP2[[#This Row],[PROP]:[TYPE]]))</f>
        <v>RA-ToSIA04:RF-CtrlPanel:PINSwEnbl-Cmd</v>
      </c>
      <c r="K95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5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5" s="236" t="s">
        <v>180</v>
      </c>
      <c r="N95" s="237"/>
      <c r="O95" s="236"/>
      <c r="P95" s="238">
        <v>0.1</v>
      </c>
      <c r="Q95" s="238" t="s">
        <v>187</v>
      </c>
      <c r="R95" s="236">
        <v>0.5</v>
      </c>
      <c r="S95" s="238"/>
      <c r="T95" s="238"/>
      <c r="U95" s="238"/>
      <c r="V95" s="238"/>
      <c r="W95" s="239" t="s">
        <v>641</v>
      </c>
      <c r="X95" s="239" t="s">
        <v>183</v>
      </c>
      <c r="Y95" s="239" t="s">
        <v>189</v>
      </c>
      <c r="Z95" s="239"/>
      <c r="AA95" s="239"/>
      <c r="AB95" s="240" t="str">
        <f>IF(ToSIA03_CLP2[[#This Row],[RS Logic]]&lt;&gt;"",ToSIA03_CLP2[[#This Row],[RS Logic]],"")</f>
        <v>Memorias[7].16</v>
      </c>
    </row>
    <row r="96" spans="1:28" s="45" customFormat="1" ht="14.45">
      <c r="A96" s="169">
        <v>95</v>
      </c>
      <c r="B96" s="194" t="s">
        <v>642</v>
      </c>
      <c r="C96" s="171" t="s">
        <v>175</v>
      </c>
      <c r="D96" s="171" t="s">
        <v>528</v>
      </c>
      <c r="E96" s="171" t="s">
        <v>177</v>
      </c>
      <c r="F96" s="171" t="s">
        <v>398</v>
      </c>
      <c r="G96" s="171"/>
      <c r="H96" s="194" t="s">
        <v>442</v>
      </c>
      <c r="I96" s="227" t="s">
        <v>186</v>
      </c>
      <c r="J96" s="235" t="str">
        <f>_xlfn.TEXTJOIN(":",TRUE,_xlfn.TEXTJOIN("-",TRUE,ToSIA03_CLP2[[#This Row],[SEC]:[SUB]]),_xlfn.TEXTJOIN("-",TRUE,ToSIA03_CLP2[[#This Row],[DIS]:[IDX]]),_xlfn.TEXTJOIN("-",TRUE,ToSIA03_CLP2[[#This Row],[PROP]:[TYPE]]))</f>
        <v>RA-ToSIA04:RF-CtrlPanel:PINSwDsbl-Cmd</v>
      </c>
      <c r="K96" s="235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6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6" s="236" t="s">
        <v>180</v>
      </c>
      <c r="N96" s="237"/>
      <c r="O96" s="236"/>
      <c r="P96" s="238">
        <v>0.1</v>
      </c>
      <c r="Q96" s="238" t="s">
        <v>187</v>
      </c>
      <c r="R96" s="236">
        <v>0.5</v>
      </c>
      <c r="S96" s="238"/>
      <c r="T96" s="238"/>
      <c r="U96" s="238"/>
      <c r="V96" s="238"/>
      <c r="W96" s="239" t="s">
        <v>643</v>
      </c>
      <c r="X96" s="239" t="s">
        <v>183</v>
      </c>
      <c r="Y96" s="239" t="s">
        <v>189</v>
      </c>
      <c r="Z96" s="239"/>
      <c r="AA96" s="239"/>
      <c r="AB96" s="240" t="str">
        <f>IF(ToSIA03_CLP2[[#This Row],[RS Logic]]&lt;&gt;"",ToSIA03_CLP2[[#This Row],[RS Logic]],"")</f>
        <v>Memorias[7].18</v>
      </c>
    </row>
    <row r="97" spans="1:28" s="45" customFormat="1" ht="14.45">
      <c r="A97" s="169">
        <v>96</v>
      </c>
      <c r="B97" s="194" t="s">
        <v>644</v>
      </c>
      <c r="C97" s="171" t="s">
        <v>175</v>
      </c>
      <c r="D97" s="180" t="s">
        <v>528</v>
      </c>
      <c r="E97" s="171" t="s">
        <v>177</v>
      </c>
      <c r="F97" s="171" t="s">
        <v>398</v>
      </c>
      <c r="G97" s="171"/>
      <c r="H97" s="194" t="s">
        <v>445</v>
      </c>
      <c r="I97" s="227" t="s">
        <v>29</v>
      </c>
      <c r="J97" s="235" t="str">
        <f>_xlfn.TEXTJOIN(":",TRUE,_xlfn.TEXTJOIN("-",TRUE,ToSIA03_CLP2[[#This Row],[SEC]:[SUB]]),_xlfn.TEXTJOIN("-",TRUE,ToSIA03_CLP2[[#This Row],[DIS]:[IDX]]),_xlfn.TEXTJOIN("-",TRUE,ToSIA03_CLP2[[#This Row],[PROP]:[TYPE]]))</f>
        <v>RA-ToSIA04:RF-CtrlPanel:PINSwSts-Mon</v>
      </c>
      <c r="K97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7" s="235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7" s="236" t="s">
        <v>180</v>
      </c>
      <c r="N97" s="237"/>
      <c r="O97" s="236"/>
      <c r="P97" s="238">
        <v>0.1</v>
      </c>
      <c r="Q97" s="220" t="s">
        <v>181</v>
      </c>
      <c r="R97" s="236"/>
      <c r="S97" s="238"/>
      <c r="T97" s="238"/>
      <c r="U97" s="238"/>
      <c r="V97" s="238"/>
      <c r="W97" s="239" t="s">
        <v>645</v>
      </c>
      <c r="X97" s="239" t="s">
        <v>183</v>
      </c>
      <c r="Y97" s="239" t="s">
        <v>51</v>
      </c>
      <c r="Z97" s="239"/>
      <c r="AA97" s="239"/>
      <c r="AB97" s="240" t="str">
        <f>IF(ToSIA03_CLP2[[#This Row],[RS Logic]]&lt;&gt;"",ToSIA03_CLP2[[#This Row],[RS Logic]],"")</f>
        <v>AES_04_Controll_Panel:8:O.Pt06.Data</v>
      </c>
    </row>
    <row r="98" spans="1:28" s="251" customFormat="1" ht="14.45">
      <c r="A98" s="189">
        <v>97</v>
      </c>
      <c r="B98" s="190" t="s">
        <v>646</v>
      </c>
      <c r="C98" s="190" t="s">
        <v>175</v>
      </c>
      <c r="D98" s="171" t="s">
        <v>528</v>
      </c>
      <c r="E98" s="190" t="s">
        <v>177</v>
      </c>
      <c r="F98" s="190" t="s">
        <v>359</v>
      </c>
      <c r="G98" s="190"/>
      <c r="H98" s="190" t="s">
        <v>448</v>
      </c>
      <c r="I98" s="245" t="s">
        <v>29</v>
      </c>
      <c r="J98" s="246" t="str">
        <f>_xlfn.TEXTJOIN(":",TRUE,_xlfn.TEXTJOIN("-",TRUE,ToSIA03_CLP2[[#This Row],[SEC]:[SUB]]),_xlfn.TEXTJOIN("-",TRUE,ToSIA03_CLP2[[#This Row],[DIS]:[IDX]]),_xlfn.TEXTJOIN("-",TRUE,ToSIA03_CLP2[[#This Row],[PROP]:[TYPE]]))</f>
        <v>RA-ToSIA04:RF-SSAmpTower:RunHour-Mon</v>
      </c>
      <c r="K98" s="246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8" s="246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8" s="247" t="s">
        <v>206</v>
      </c>
      <c r="N98" s="248"/>
      <c r="O98" s="247" t="s">
        <v>449</v>
      </c>
      <c r="P98" s="249">
        <v>0.1</v>
      </c>
      <c r="Q98" s="249" t="s">
        <v>181</v>
      </c>
      <c r="R98" s="247"/>
      <c r="S98" s="249"/>
      <c r="T98" s="249"/>
      <c r="U98" s="249"/>
      <c r="V98" s="249"/>
      <c r="W98" s="247" t="s">
        <v>647</v>
      </c>
      <c r="X98" s="247" t="s">
        <v>32</v>
      </c>
      <c r="Y98" s="247" t="s">
        <v>33</v>
      </c>
      <c r="Z98" s="247"/>
      <c r="AA98" s="247"/>
      <c r="AB98" s="250" t="str">
        <f>IF(ToSIA03_CLP2[[#This Row],[RS Logic]]&lt;&gt;"",ToSIA03_CLP2[[#This Row],[RS Logic]],"")</f>
        <v>Horimetro[3]</v>
      </c>
    </row>
    <row r="99" spans="1:28" s="5" customFormat="1" ht="14.45">
      <c r="A99" s="158">
        <v>98</v>
      </c>
      <c r="B99" s="162" t="s">
        <v>451</v>
      </c>
      <c r="C99" s="159" t="s">
        <v>175</v>
      </c>
      <c r="D99" s="159" t="s">
        <v>528</v>
      </c>
      <c r="E99" s="159" t="s">
        <v>177</v>
      </c>
      <c r="F99" s="159" t="s">
        <v>452</v>
      </c>
      <c r="G99" s="159"/>
      <c r="H99" s="159" t="s">
        <v>363</v>
      </c>
      <c r="I99" s="213" t="s">
        <v>29</v>
      </c>
      <c r="J99" s="224" t="str">
        <f>_xlfn.TEXTJOIN(":",TRUE,_xlfn.TEXTJOIN("-",TRUE,ToSIA03_CLP2[[#This Row],[SEC]:[SUB]]),_xlfn.TEXTJOIN("-",TRUE,ToSIA03_CLP2[[#This Row],[DIS]:[IDX]]),_xlfn.TEXTJOIN("-",TRUE,ToSIA03_CLP2[[#This Row],[PROP]:[TYPE]]))</f>
        <v>RA-ToSIA04:RF-WaterLoad:HdFlwRt-Mon</v>
      </c>
      <c r="K99" s="224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99" s="224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99" s="218" t="s">
        <v>180</v>
      </c>
      <c r="N99" s="219"/>
      <c r="O99" s="218"/>
      <c r="P99" s="220">
        <v>0.1</v>
      </c>
      <c r="Q99" s="220" t="s">
        <v>181</v>
      </c>
      <c r="R99" s="218"/>
      <c r="S99" s="220"/>
      <c r="T99" s="220"/>
      <c r="U99" s="220"/>
      <c r="V99" s="220"/>
      <c r="W99" s="221" t="s">
        <v>648</v>
      </c>
      <c r="X99" s="221" t="s">
        <v>183</v>
      </c>
      <c r="Y99" s="221" t="s">
        <v>33</v>
      </c>
      <c r="Z99" s="221"/>
      <c r="AA99" s="221"/>
      <c r="AB99" s="225" t="str">
        <f>IF(ToSIA03_CLP2[[#This Row],[RS Logic]]&lt;&gt;"",ToSIA03_CLP2[[#This Row],[RS Logic]],"")</f>
        <v>Memorias[4].5</v>
      </c>
    </row>
    <row r="100" spans="1:28" ht="15" customHeight="1">
      <c r="A100" s="214">
        <v>99</v>
      </c>
      <c r="B100" s="215" t="s">
        <v>454</v>
      </c>
      <c r="C100" s="159" t="s">
        <v>175</v>
      </c>
      <c r="D100" s="157" t="s">
        <v>528</v>
      </c>
      <c r="E100" s="159" t="s">
        <v>177</v>
      </c>
      <c r="F100" s="216" t="s">
        <v>359</v>
      </c>
      <c r="G100" s="216"/>
      <c r="H100" s="216" t="s">
        <v>455</v>
      </c>
      <c r="I100" s="229" t="s">
        <v>48</v>
      </c>
      <c r="J100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RA-ToSIA04:RF-SSAmpTower:Hw2PwrFwdInCoeff-SP</v>
      </c>
      <c r="K100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0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0" s="218" t="s">
        <v>457</v>
      </c>
      <c r="N100" s="219"/>
      <c r="O100" s="218"/>
      <c r="P100" s="220">
        <v>5</v>
      </c>
      <c r="Q100" s="220" t="s">
        <v>187</v>
      </c>
      <c r="R100" s="220"/>
      <c r="S100" s="220"/>
      <c r="T100" s="220"/>
      <c r="U100" s="220"/>
      <c r="V100" s="220"/>
      <c r="W100" s="221"/>
      <c r="X100" s="221"/>
      <c r="Y100" s="222"/>
      <c r="Z100" s="222"/>
      <c r="AA100" s="223"/>
      <c r="AB100" s="225" t="str">
        <f>IF(ToSIA03_CLP2[[#This Row],[RS Logic]]&lt;&gt;"",ToSIA03_CLP2[[#This Row],[RS Logic]],"")</f>
        <v/>
      </c>
    </row>
    <row r="101" spans="1:28" ht="15" customHeight="1">
      <c r="A101" s="214">
        <v>100</v>
      </c>
      <c r="B101" s="215" t="s">
        <v>458</v>
      </c>
      <c r="C101" s="159" t="s">
        <v>175</v>
      </c>
      <c r="D101" s="159" t="s">
        <v>528</v>
      </c>
      <c r="E101" s="159" t="s">
        <v>177</v>
      </c>
      <c r="F101" s="216" t="s">
        <v>359</v>
      </c>
      <c r="G101" s="216"/>
      <c r="H101" s="216" t="s">
        <v>459</v>
      </c>
      <c r="I101" s="229" t="s">
        <v>48</v>
      </c>
      <c r="J101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RA-ToSIA04:RF-SSAmpTower:Hw2PwrRevInCoeff-SP</v>
      </c>
      <c r="K101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1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1" s="218" t="s">
        <v>457</v>
      </c>
      <c r="N101" s="219"/>
      <c r="O101" s="218"/>
      <c r="P101" s="220">
        <v>5</v>
      </c>
      <c r="Q101" s="220" t="s">
        <v>187</v>
      </c>
      <c r="R101" s="220"/>
      <c r="S101" s="220"/>
      <c r="T101" s="220"/>
      <c r="U101" s="220"/>
      <c r="V101" s="220"/>
      <c r="W101" s="221"/>
      <c r="X101" s="221"/>
      <c r="Y101" s="222"/>
      <c r="Z101" s="222"/>
      <c r="AA101" s="223"/>
      <c r="AB101" s="225" t="str">
        <f>IF(ToSIA03_CLP2[[#This Row],[RS Logic]]&lt;&gt;"",ToSIA03_CLP2[[#This Row],[RS Logic]],"")</f>
        <v/>
      </c>
    </row>
    <row r="102" spans="1:28" ht="15" customHeight="1">
      <c r="A102" s="214">
        <v>101</v>
      </c>
      <c r="B102" s="215" t="s">
        <v>460</v>
      </c>
      <c r="C102" s="159" t="s">
        <v>175</v>
      </c>
      <c r="D102" s="157" t="s">
        <v>528</v>
      </c>
      <c r="E102" s="159" t="s">
        <v>177</v>
      </c>
      <c r="F102" s="216" t="s">
        <v>359</v>
      </c>
      <c r="G102" s="216"/>
      <c r="H102" s="216" t="s">
        <v>461</v>
      </c>
      <c r="I102" s="229" t="s">
        <v>48</v>
      </c>
      <c r="J102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RA-ToSIA04:RF-SSAmpTower:Hw2PwrFwdOutCoeff-SP</v>
      </c>
      <c r="K102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2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2" s="218" t="s">
        <v>457</v>
      </c>
      <c r="N102" s="219"/>
      <c r="O102" s="218"/>
      <c r="P102" s="220">
        <v>5</v>
      </c>
      <c r="Q102" s="220" t="s">
        <v>187</v>
      </c>
      <c r="R102" s="220"/>
      <c r="S102" s="220"/>
      <c r="T102" s="220"/>
      <c r="U102" s="220"/>
      <c r="V102" s="220"/>
      <c r="W102" s="221"/>
      <c r="X102" s="221"/>
      <c r="Y102" s="222"/>
      <c r="Z102" s="222"/>
      <c r="AA102" s="223"/>
      <c r="AB102" s="225" t="str">
        <f>IF(ToSIA03_CLP2[[#This Row],[RS Logic]]&lt;&gt;"",ToSIA03_CLP2[[#This Row],[RS Logic]],"")</f>
        <v/>
      </c>
    </row>
    <row r="103" spans="1:28" ht="15" customHeight="1">
      <c r="A103" s="214">
        <v>102</v>
      </c>
      <c r="B103" s="215" t="s">
        <v>462</v>
      </c>
      <c r="C103" s="159" t="s">
        <v>175</v>
      </c>
      <c r="D103" s="159" t="s">
        <v>528</v>
      </c>
      <c r="E103" s="159" t="s">
        <v>177</v>
      </c>
      <c r="F103" s="216" t="s">
        <v>359</v>
      </c>
      <c r="G103" s="216"/>
      <c r="H103" s="216" t="s">
        <v>463</v>
      </c>
      <c r="I103" s="229" t="s">
        <v>48</v>
      </c>
      <c r="J103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RA-ToSIA04:RF-SSAmpTower:Hw2PwrRevOutCoeff-SP</v>
      </c>
      <c r="K103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3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3" s="218" t="s">
        <v>457</v>
      </c>
      <c r="N103" s="219"/>
      <c r="O103" s="218"/>
      <c r="P103" s="220">
        <v>5</v>
      </c>
      <c r="Q103" s="220" t="s">
        <v>187</v>
      </c>
      <c r="R103" s="220"/>
      <c r="S103" s="220"/>
      <c r="T103" s="220"/>
      <c r="U103" s="220"/>
      <c r="V103" s="220"/>
      <c r="W103" s="221"/>
      <c r="X103" s="221"/>
      <c r="Y103" s="222"/>
      <c r="Z103" s="222"/>
      <c r="AA103" s="223"/>
      <c r="AB103" s="225" t="str">
        <f>IF(ToSIA03_CLP2[[#This Row],[RS Logic]]&lt;&gt;"",ToSIA03_CLP2[[#This Row],[RS Logic]],"")</f>
        <v/>
      </c>
    </row>
    <row r="104" spans="1:28" ht="15" customHeight="1">
      <c r="A104" s="214">
        <v>103</v>
      </c>
      <c r="B104" s="161" t="s">
        <v>464</v>
      </c>
      <c r="C104" s="159" t="s">
        <v>175</v>
      </c>
      <c r="D104" s="157" t="s">
        <v>528</v>
      </c>
      <c r="E104" s="157" t="s">
        <v>177</v>
      </c>
      <c r="F104" s="157" t="s">
        <v>359</v>
      </c>
      <c r="G104" s="157"/>
      <c r="H104" s="157" t="s">
        <v>465</v>
      </c>
      <c r="I104" s="211" t="s">
        <v>29</v>
      </c>
      <c r="J104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RA-ToSIA04:RF-SSAmpTower:PwrFwdIn-Mon</v>
      </c>
      <c r="K104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4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4" s="218" t="s">
        <v>206</v>
      </c>
      <c r="N104" s="219"/>
      <c r="O104" s="218" t="s">
        <v>466</v>
      </c>
      <c r="P104" s="220">
        <v>0.1</v>
      </c>
      <c r="Q104" s="220" t="s">
        <v>181</v>
      </c>
      <c r="R104" s="220"/>
      <c r="S104" s="220"/>
      <c r="T104" s="220"/>
      <c r="U104" s="220"/>
      <c r="V104" s="220"/>
      <c r="W104" s="221"/>
      <c r="X104" s="221"/>
      <c r="Y104" s="222"/>
      <c r="Z104" s="222"/>
      <c r="AA104" s="223"/>
      <c r="AB104" s="225" t="str">
        <f>IF(ToSIA03_CLP2[[#This Row],[RS Logic]]&lt;&gt;"",ToSIA03_CLP2[[#This Row],[RS Logic]],"")</f>
        <v/>
      </c>
    </row>
    <row r="105" spans="1:28" ht="15" customHeight="1">
      <c r="A105" s="214">
        <v>104</v>
      </c>
      <c r="B105" s="161" t="s">
        <v>467</v>
      </c>
      <c r="C105" s="159" t="s">
        <v>175</v>
      </c>
      <c r="D105" s="159" t="s">
        <v>528</v>
      </c>
      <c r="E105" s="157" t="s">
        <v>177</v>
      </c>
      <c r="F105" s="157" t="s">
        <v>359</v>
      </c>
      <c r="G105" s="157"/>
      <c r="H105" s="157" t="s">
        <v>468</v>
      </c>
      <c r="I105" s="211" t="s">
        <v>29</v>
      </c>
      <c r="J105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RA-ToSIA04:RF-SSAmpTower:PwrRevIn-Mon</v>
      </c>
      <c r="K105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5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5" s="218" t="s">
        <v>206</v>
      </c>
      <c r="N105" s="219"/>
      <c r="O105" s="218" t="s">
        <v>466</v>
      </c>
      <c r="P105" s="220">
        <v>0.1</v>
      </c>
      <c r="Q105" s="220" t="s">
        <v>181</v>
      </c>
      <c r="R105" s="220"/>
      <c r="S105" s="220"/>
      <c r="T105" s="220"/>
      <c r="U105" s="220"/>
      <c r="V105" s="220"/>
      <c r="W105" s="221"/>
      <c r="X105" s="221"/>
      <c r="Y105" s="222"/>
      <c r="Z105" s="222"/>
      <c r="AA105" s="223"/>
      <c r="AB105" s="225" t="str">
        <f>IF(ToSIA03_CLP2[[#This Row],[RS Logic]]&lt;&gt;"",ToSIA03_CLP2[[#This Row],[RS Logic]],"")</f>
        <v/>
      </c>
    </row>
    <row r="106" spans="1:28" ht="15" customHeight="1">
      <c r="A106" s="214">
        <v>105</v>
      </c>
      <c r="B106" s="161" t="s">
        <v>469</v>
      </c>
      <c r="C106" s="159" t="s">
        <v>175</v>
      </c>
      <c r="D106" s="157" t="s">
        <v>528</v>
      </c>
      <c r="E106" s="157" t="s">
        <v>177</v>
      </c>
      <c r="F106" s="157" t="s">
        <v>359</v>
      </c>
      <c r="G106" s="157"/>
      <c r="H106" s="157" t="s">
        <v>470</v>
      </c>
      <c r="I106" s="211" t="s">
        <v>29</v>
      </c>
      <c r="J106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RA-ToSIA04:RF-SSAmpTower:PwrFwdOut-Mon</v>
      </c>
      <c r="K106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6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6" s="218" t="s">
        <v>206</v>
      </c>
      <c r="N106" s="219"/>
      <c r="O106" s="218" t="s">
        <v>466</v>
      </c>
      <c r="P106" s="220">
        <v>0.1</v>
      </c>
      <c r="Q106" s="220" t="s">
        <v>181</v>
      </c>
      <c r="R106" s="220"/>
      <c r="S106" s="220"/>
      <c r="T106" s="220"/>
      <c r="U106" s="220"/>
      <c r="V106" s="220"/>
      <c r="W106" s="221"/>
      <c r="X106" s="221"/>
      <c r="Y106" s="222"/>
      <c r="Z106" s="222"/>
      <c r="AA106" s="223"/>
      <c r="AB106" s="225" t="str">
        <f>IF(ToSIA03_CLP2[[#This Row],[RS Logic]]&lt;&gt;"",ToSIA03_CLP2[[#This Row],[RS Logic]],"")</f>
        <v/>
      </c>
    </row>
    <row r="107" spans="1:28" ht="15" customHeight="1">
      <c r="A107" s="214">
        <v>106</v>
      </c>
      <c r="B107" s="212" t="s">
        <v>471</v>
      </c>
      <c r="C107" s="159" t="s">
        <v>175</v>
      </c>
      <c r="D107" s="159" t="s">
        <v>528</v>
      </c>
      <c r="E107" s="157" t="s">
        <v>177</v>
      </c>
      <c r="F107" s="159" t="s">
        <v>359</v>
      </c>
      <c r="G107" s="159"/>
      <c r="H107" s="159" t="s">
        <v>472</v>
      </c>
      <c r="I107" s="213" t="s">
        <v>29</v>
      </c>
      <c r="J107" s="224" t="str">
        <f>_xlfn.TEXTJOIN(":",TRUE,_xlfn.TEXTJOIN("-",TRUE,ToSIA03_CLP2[[#This Row],[SEC]:[SUB]]),_xlfn.TEXTJOIN("-",TRUE,ToSIA03_CLP2[[#This Row],[DIS]:[IDX]]),_xlfn.TEXTJOIN("-",TRUE,ToSIA03_CLP2[[#This Row],[PROP]:[TYPE]]))</f>
        <v>RA-ToSIA04:RF-SSAmpTower:PwrRevOut-Mon</v>
      </c>
      <c r="K107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7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7" s="218" t="s">
        <v>206</v>
      </c>
      <c r="N107" s="219"/>
      <c r="O107" s="218" t="s">
        <v>466</v>
      </c>
      <c r="P107" s="220">
        <v>0.1</v>
      </c>
      <c r="Q107" s="220" t="s">
        <v>181</v>
      </c>
      <c r="R107" s="220"/>
      <c r="S107" s="220"/>
      <c r="T107" s="220"/>
      <c r="U107" s="220"/>
      <c r="V107" s="220"/>
      <c r="W107" s="221"/>
      <c r="X107" s="221"/>
      <c r="Y107" s="222"/>
      <c r="Z107" s="222"/>
      <c r="AA107" s="223"/>
      <c r="AB107" s="225" t="str">
        <f>IF(ToSIA03_CLP2[[#This Row],[RS Logic]]&lt;&gt;"",ToSIA03_CLP2[[#This Row],[RS Logic]],"")</f>
        <v/>
      </c>
    </row>
    <row r="108" spans="1:28" ht="15" customHeight="1">
      <c r="A108" s="214">
        <v>107</v>
      </c>
      <c r="B108" s="212" t="s">
        <v>649</v>
      </c>
      <c r="C108" s="159"/>
      <c r="D108" s="159"/>
      <c r="E108" s="157"/>
      <c r="F108" s="159"/>
      <c r="G108" s="159"/>
      <c r="H108" s="159"/>
      <c r="I108" s="213"/>
      <c r="J108" s="224"/>
      <c r="K108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8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8" s="218" t="s">
        <v>206</v>
      </c>
      <c r="N108" s="219"/>
      <c r="O108" s="218" t="s">
        <v>466</v>
      </c>
      <c r="P108" s="220">
        <v>1.1000000000000001</v>
      </c>
      <c r="Q108" s="220" t="s">
        <v>181</v>
      </c>
      <c r="R108" s="220"/>
      <c r="S108" s="220"/>
      <c r="T108" s="220"/>
      <c r="U108" s="220"/>
      <c r="V108" s="220"/>
      <c r="W108" s="221"/>
      <c r="X108" s="221"/>
      <c r="Y108" s="222"/>
      <c r="Z108" s="222"/>
      <c r="AA108" s="223"/>
      <c r="AB108" s="225" t="str">
        <f>IF(ToSIA03_CLP2[[#This Row],[RS Logic]]&lt;&gt;"",ToSIA03_CLP2[[#This Row],[RS Logic]],"")</f>
        <v/>
      </c>
    </row>
    <row r="109" spans="1:28" ht="15" customHeight="1">
      <c r="A109" s="214">
        <v>108</v>
      </c>
      <c r="B109" s="212" t="s">
        <v>650</v>
      </c>
      <c r="C109" s="159"/>
      <c r="D109" s="159"/>
      <c r="E109" s="157"/>
      <c r="F109" s="159"/>
      <c r="G109" s="159"/>
      <c r="H109" s="159"/>
      <c r="I109" s="213"/>
      <c r="J109" s="224"/>
      <c r="K109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09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09" s="218" t="s">
        <v>206</v>
      </c>
      <c r="N109" s="219"/>
      <c r="O109" s="218" t="s">
        <v>466</v>
      </c>
      <c r="P109" s="220">
        <v>2.1</v>
      </c>
      <c r="Q109" s="220" t="s">
        <v>181</v>
      </c>
      <c r="R109" s="220"/>
      <c r="S109" s="220"/>
      <c r="T109" s="220"/>
      <c r="U109" s="220"/>
      <c r="V109" s="220"/>
      <c r="W109" s="221"/>
      <c r="X109" s="221"/>
      <c r="Y109" s="222"/>
      <c r="Z109" s="222"/>
      <c r="AA109" s="223"/>
      <c r="AB109" s="225" t="str">
        <f>IF(ToSIA03_CLP2[[#This Row],[RS Logic]]&lt;&gt;"",ToSIA03_CLP2[[#This Row],[RS Logic]],"")</f>
        <v/>
      </c>
    </row>
    <row r="110" spans="1:28" ht="15" customHeight="1">
      <c r="A110" s="214">
        <v>109</v>
      </c>
      <c r="B110" s="212" t="s">
        <v>651</v>
      </c>
      <c r="C110" s="159"/>
      <c r="D110" s="159"/>
      <c r="E110" s="157"/>
      <c r="F110" s="159"/>
      <c r="G110" s="159"/>
      <c r="H110" s="159"/>
      <c r="I110" s="213"/>
      <c r="J110" s="224"/>
      <c r="K110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10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10" s="218" t="s">
        <v>206</v>
      </c>
      <c r="N110" s="219"/>
      <c r="O110" s="218" t="s">
        <v>466</v>
      </c>
      <c r="P110" s="220">
        <v>3.1</v>
      </c>
      <c r="Q110" s="220" t="s">
        <v>181</v>
      </c>
      <c r="R110" s="220"/>
      <c r="S110" s="220"/>
      <c r="T110" s="220"/>
      <c r="U110" s="220"/>
      <c r="V110" s="220"/>
      <c r="W110" s="221"/>
      <c r="X110" s="221"/>
      <c r="Y110" s="222"/>
      <c r="Z110" s="222"/>
      <c r="AA110" s="223"/>
      <c r="AB110" s="225" t="str">
        <f>IF(ToSIA03_CLP2[[#This Row],[RS Logic]]&lt;&gt;"",ToSIA03_CLP2[[#This Row],[RS Logic]],"")</f>
        <v/>
      </c>
    </row>
    <row r="111" spans="1:28" ht="15" customHeight="1">
      <c r="A111" s="214">
        <v>110</v>
      </c>
      <c r="B111" s="212" t="s">
        <v>652</v>
      </c>
      <c r="C111" s="159"/>
      <c r="D111" s="159"/>
      <c r="E111" s="157"/>
      <c r="F111" s="159"/>
      <c r="G111" s="159"/>
      <c r="H111" s="159"/>
      <c r="I111" s="213"/>
      <c r="J111" s="224"/>
      <c r="K111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11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11" s="218" t="s">
        <v>206</v>
      </c>
      <c r="N111" s="219"/>
      <c r="O111" s="218" t="s">
        <v>466</v>
      </c>
      <c r="P111" s="220">
        <v>4.0999999999999996</v>
      </c>
      <c r="Q111" s="220" t="s">
        <v>181</v>
      </c>
      <c r="R111" s="220"/>
      <c r="S111" s="220"/>
      <c r="T111" s="220"/>
      <c r="U111" s="220"/>
      <c r="V111" s="220"/>
      <c r="W111" s="221"/>
      <c r="X111" s="221"/>
      <c r="Y111" s="222"/>
      <c r="Z111" s="222"/>
      <c r="AA111" s="223"/>
      <c r="AB111" s="225" t="str">
        <f>IF(ToSIA03_CLP2[[#This Row],[RS Logic]]&lt;&gt;"",ToSIA03_CLP2[[#This Row],[RS Logic]],"")</f>
        <v/>
      </c>
    </row>
    <row r="112" spans="1:28" ht="15" customHeight="1">
      <c r="A112" s="214">
        <v>111</v>
      </c>
      <c r="B112" s="212" t="s">
        <v>653</v>
      </c>
      <c r="C112" s="159"/>
      <c r="D112" s="159"/>
      <c r="E112" s="157"/>
      <c r="F112" s="159"/>
      <c r="G112" s="159"/>
      <c r="H112" s="159"/>
      <c r="I112" s="213"/>
      <c r="J112" s="224"/>
      <c r="K112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12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12" s="218" t="s">
        <v>206</v>
      </c>
      <c r="N112" s="219"/>
      <c r="O112" s="218" t="s">
        <v>466</v>
      </c>
      <c r="P112" s="220">
        <v>5.0999999999999996</v>
      </c>
      <c r="Q112" s="220" t="s">
        <v>181</v>
      </c>
      <c r="R112" s="220"/>
      <c r="S112" s="220"/>
      <c r="T112" s="220"/>
      <c r="U112" s="220"/>
      <c r="V112" s="220"/>
      <c r="W112" s="221"/>
      <c r="X112" s="221"/>
      <c r="Y112" s="222"/>
      <c r="Z112" s="222"/>
      <c r="AA112" s="223"/>
      <c r="AB112" s="225" t="str">
        <f>IF(ToSIA03_CLP2[[#This Row],[RS Logic]]&lt;&gt;"",ToSIA03_CLP2[[#This Row],[RS Logic]],"")</f>
        <v/>
      </c>
    </row>
    <row r="113" spans="1:28" ht="15" customHeight="1">
      <c r="A113" s="214">
        <v>112</v>
      </c>
      <c r="B113" s="212" t="s">
        <v>654</v>
      </c>
      <c r="C113" s="159"/>
      <c r="D113" s="159"/>
      <c r="E113" s="157"/>
      <c r="F113" s="159"/>
      <c r="G113" s="159"/>
      <c r="H113" s="159"/>
      <c r="I113" s="213"/>
      <c r="J113" s="224"/>
      <c r="K113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13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13" s="218" t="s">
        <v>206</v>
      </c>
      <c r="N113" s="219"/>
      <c r="O113" s="218" t="s">
        <v>466</v>
      </c>
      <c r="P113" s="220">
        <v>6.1</v>
      </c>
      <c r="Q113" s="220" t="s">
        <v>181</v>
      </c>
      <c r="R113" s="220"/>
      <c r="S113" s="220"/>
      <c r="T113" s="220"/>
      <c r="U113" s="220"/>
      <c r="V113" s="220"/>
      <c r="W113" s="221"/>
      <c r="X113" s="221"/>
      <c r="Y113" s="222"/>
      <c r="Z113" s="222"/>
      <c r="AA113" s="223"/>
      <c r="AB113" s="225" t="str">
        <f>IF(ToSIA03_CLP2[[#This Row],[RS Logic]]&lt;&gt;"",ToSIA03_CLP2[[#This Row],[RS Logic]],"")</f>
        <v/>
      </c>
    </row>
    <row r="114" spans="1:28" ht="15" customHeight="1">
      <c r="A114" s="214">
        <v>113</v>
      </c>
      <c r="B114" s="212"/>
      <c r="C114" s="159"/>
      <c r="D114" s="159"/>
      <c r="E114" s="157"/>
      <c r="F114" s="159"/>
      <c r="G114" s="159"/>
      <c r="H114" s="159"/>
      <c r="I114" s="213"/>
      <c r="J114" s="224"/>
      <c r="K114" s="217" t="str">
        <f>IF(ToSIA03_CLP2[[#This Row],[Upper Limit]]&lt;&gt;"",_xlfn.TEXTJOIN(":",TRUE,_xlfn.TEXTJOIN("-",TRUE,ToSIA03_CLP2[[#This Row],[SEC]:[SUB]]),_xlfn.TEXTJOIN("-",TRUE,ToSIA03_CLP2[[#This Row],[DIS]:[IDX]]),ToSIA03_CLP2[[#This Row],[PROP]] &amp; "UpperLimit-Cte"),"")</f>
        <v/>
      </c>
      <c r="L114" s="217" t="str">
        <f>IF(ToSIA03_CLP2[[#This Row],[Lower Limit]]&lt;&gt;"",_xlfn.TEXTJOIN(":",TRUE,_xlfn.TEXTJOIN("-",TRUE,ToSIA03_CLP2[[#This Row],[SEC]:[SUB]]),_xlfn.TEXTJOIN("-",TRUE,ToSIA03_CLP2[[#This Row],[DIS]:[IDX]]),ToSIA03_CLP2[[#This Row],[PROP]] &amp; "LowerLimit-Cte"),"")</f>
        <v/>
      </c>
      <c r="M114" s="218" t="s">
        <v>206</v>
      </c>
      <c r="N114" s="219"/>
      <c r="O114" s="218" t="s">
        <v>466</v>
      </c>
      <c r="P114" s="220">
        <v>7.1</v>
      </c>
      <c r="Q114" s="220" t="s">
        <v>181</v>
      </c>
      <c r="R114" s="220"/>
      <c r="S114" s="220"/>
      <c r="T114" s="220"/>
      <c r="U114" s="220"/>
      <c r="V114" s="220"/>
      <c r="W114" s="221"/>
      <c r="X114" s="221"/>
      <c r="Y114" s="222"/>
      <c r="Z114" s="222"/>
      <c r="AA114" s="223"/>
      <c r="AB114" s="225" t="str">
        <f>IF(ToSIA03_CLP2[[#This Row],[RS Logic]]&lt;&gt;"",ToSIA03_CLP2[[#This Row],[RS Logic]],"")</f>
        <v/>
      </c>
    </row>
  </sheetData>
  <phoneticPr fontId="9" type="noConversion"/>
  <dataValidations disablePrompts="1" count="3">
    <dataValidation type="list" allowBlank="1" showInputMessage="1" showErrorMessage="1" sqref="P2:P114" xr:uid="{DCB8116E-4670-4E24-A5A7-3F4F33DDAEF1}">
      <formula1>"0.1,0.5,1.0,2.0,5.0,10.0"</formula1>
    </dataValidation>
    <dataValidation type="list" allowBlank="1" showInputMessage="1" showErrorMessage="1" sqref="Y2:Y114" xr:uid="{695E33CC-E14C-4B64-82ED-C108FB29111E}">
      <formula1>"Input,Control,Output"</formula1>
    </dataValidation>
    <dataValidation type="list" allowBlank="1" showInputMessage="1" showErrorMessage="1" sqref="X2:X114" xr:uid="{5D836718-E978-4C92-8B74-21AB6BDA85F1}">
      <formula1>"Analog,Digital"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FA47-88FF-40B7-88C6-D1224230EA00}">
  <sheetPr>
    <tabColor theme="9" tint="0.39997558519241921"/>
  </sheetPr>
  <dimension ref="A1:AI99"/>
  <sheetViews>
    <sheetView zoomScale="70" zoomScaleNormal="70" workbookViewId="0">
      <pane xSplit="2" topLeftCell="W66" activePane="topRight" state="frozen"/>
      <selection pane="topRight" activeCell="W86" sqref="U86:W89"/>
      <selection activeCell="D14" sqref="D14"/>
    </sheetView>
  </sheetViews>
  <sheetFormatPr defaultColWidth="8.85546875" defaultRowHeight="15" customHeight="1"/>
  <cols>
    <col min="1" max="1" width="7.5703125" style="197" bestFit="1" customWidth="1"/>
    <col min="2" max="2" width="45.85546875" style="197" bestFit="1" customWidth="1"/>
    <col min="3" max="3" width="8.140625" style="197" bestFit="1" customWidth="1"/>
    <col min="4" max="4" width="8.85546875" style="197" bestFit="1" customWidth="1"/>
    <col min="5" max="5" width="8" style="197" bestFit="1" customWidth="1"/>
    <col min="6" max="6" width="12.140625" style="197" bestFit="1" customWidth="1"/>
    <col min="7" max="7" width="8.140625" style="197" bestFit="1" customWidth="1"/>
    <col min="8" max="8" width="13.42578125" style="197" bestFit="1" customWidth="1"/>
    <col min="9" max="9" width="9.42578125" style="197" bestFit="1" customWidth="1"/>
    <col min="10" max="10" width="51.5703125" style="244" bestFit="1" customWidth="1"/>
    <col min="11" max="12" width="44.140625" style="198" bestFit="1" customWidth="1"/>
    <col min="13" max="13" width="9" style="197" bestFit="1" customWidth="1"/>
    <col min="14" max="14" width="9" style="45" bestFit="1" customWidth="1"/>
    <col min="15" max="15" width="9.140625" style="45" customWidth="1"/>
    <col min="16" max="16" width="17" style="45" bestFit="1" customWidth="1"/>
    <col min="17" max="17" width="9.5703125" style="199" bestFit="1" customWidth="1"/>
    <col min="18" max="18" width="8.85546875" style="199" bestFit="1" customWidth="1"/>
    <col min="19" max="19" width="9.42578125" style="199" customWidth="1"/>
    <col min="20" max="20" width="9.5703125" style="199" bestFit="1" customWidth="1"/>
    <col min="21" max="23" width="31.85546875" style="45" bestFit="1" customWidth="1"/>
    <col min="24" max="24" width="34.42578125" style="200" bestFit="1" customWidth="1"/>
    <col min="25" max="25" width="13.5703125" style="201" bestFit="1" customWidth="1"/>
    <col min="26" max="26" width="10.85546875" style="197" bestFit="1" customWidth="1"/>
    <col min="27" max="28" width="24.5703125" style="197" bestFit="1" customWidth="1"/>
    <col min="29" max="29" width="34.42578125" style="197" bestFit="1" customWidth="1"/>
    <col min="30" max="30" width="15.140625" style="197" bestFit="1" customWidth="1"/>
    <col min="31" max="31" width="34.42578125" style="45" bestFit="1" customWidth="1"/>
    <col min="32" max="34" width="8.85546875" style="45"/>
    <col min="35" max="35" width="16" style="197" bestFit="1" customWidth="1"/>
    <col min="36" max="38" width="34.85546875" style="45" bestFit="1" customWidth="1"/>
    <col min="39" max="16384" width="8.85546875" style="45"/>
  </cols>
  <sheetData>
    <row r="1" spans="1:29" s="210" customFormat="1" ht="15" customHeight="1">
      <c r="A1" s="202" t="s">
        <v>0</v>
      </c>
      <c r="B1" s="203" t="s">
        <v>1</v>
      </c>
      <c r="C1" s="204" t="s">
        <v>2</v>
      </c>
      <c r="D1" s="204" t="s">
        <v>3</v>
      </c>
      <c r="E1" s="204" t="s">
        <v>4</v>
      </c>
      <c r="F1" s="204" t="s">
        <v>5</v>
      </c>
      <c r="G1" s="204" t="s">
        <v>6</v>
      </c>
      <c r="H1" s="204" t="s">
        <v>7</v>
      </c>
      <c r="I1" s="204" t="s">
        <v>8</v>
      </c>
      <c r="J1" s="241" t="s">
        <v>9</v>
      </c>
      <c r="K1" s="205" t="s">
        <v>10</v>
      </c>
      <c r="L1" s="205" t="s">
        <v>11</v>
      </c>
      <c r="M1" s="206" t="s">
        <v>18</v>
      </c>
      <c r="N1" s="207" t="s">
        <v>21</v>
      </c>
      <c r="O1" s="208" t="s">
        <v>20</v>
      </c>
      <c r="P1" s="206" t="s">
        <v>169</v>
      </c>
      <c r="Q1" s="208" t="s">
        <v>170</v>
      </c>
      <c r="R1" s="208" t="s">
        <v>171</v>
      </c>
      <c r="S1" s="208" t="s">
        <v>172</v>
      </c>
      <c r="T1" s="208" t="s">
        <v>173</v>
      </c>
      <c r="U1" s="206" t="s">
        <v>655</v>
      </c>
      <c r="V1" s="206" t="s">
        <v>656</v>
      </c>
      <c r="W1" s="206" t="s">
        <v>657</v>
      </c>
      <c r="X1" s="209" t="s">
        <v>12</v>
      </c>
      <c r="Y1" s="209" t="s">
        <v>14</v>
      </c>
      <c r="Z1" s="209" t="s">
        <v>15</v>
      </c>
      <c r="AA1" s="209" t="s">
        <v>16</v>
      </c>
      <c r="AB1" s="209" t="s">
        <v>17</v>
      </c>
      <c r="AC1" s="209" t="s">
        <v>19</v>
      </c>
    </row>
    <row r="2" spans="1:29" s="68" customFormat="1" ht="15" customHeight="1">
      <c r="A2" s="189">
        <v>1</v>
      </c>
      <c r="B2" s="190" t="s">
        <v>527</v>
      </c>
      <c r="C2" s="171" t="s">
        <v>175</v>
      </c>
      <c r="D2" s="171" t="s">
        <v>528</v>
      </c>
      <c r="E2" s="171" t="s">
        <v>177</v>
      </c>
      <c r="F2" s="171" t="s">
        <v>178</v>
      </c>
      <c r="G2" s="171"/>
      <c r="H2" s="171" t="s">
        <v>179</v>
      </c>
      <c r="I2" s="171" t="s">
        <v>29</v>
      </c>
      <c r="J2" s="242" t="str">
        <f>_xlfn.TEXTJOIN(":",TRUE,_xlfn.TEXTJOIN("-",TRUE,ToSIA04_CLP[[#This Row],[SEC]:[SUB]]),_xlfn.TEXTJOIN("-",TRUE,ToSIA04_CLP[[#This Row],[DIS]:[IDX]]),_xlfn.TEXTJOIN("-",TRUE,ToSIA04_CLP[[#This Row],[PROP]:[TYPE]]))</f>
        <v>RA-ToSIA04:RF-ACPanel:PwrACOp-Mon</v>
      </c>
      <c r="K2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2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2" s="173"/>
      <c r="N2" s="174"/>
      <c r="O2" s="175">
        <v>0.1</v>
      </c>
      <c r="P2" s="191"/>
      <c r="Q2" s="192"/>
      <c r="R2" s="192"/>
      <c r="S2" s="192"/>
      <c r="T2" s="192"/>
      <c r="U2" s="193"/>
      <c r="V2" s="176" t="str">
        <f t="shared" ref="V2:V65" si="0">IF(U2=0,"",U2)</f>
        <v/>
      </c>
      <c r="W2" s="176" t="str">
        <f t="shared" ref="W2:W65" si="1">IF(U2=0,"",U2)</f>
        <v/>
      </c>
      <c r="X2" s="177" t="s">
        <v>529</v>
      </c>
      <c r="Y2" s="177" t="s">
        <v>183</v>
      </c>
      <c r="Z2" s="177" t="s">
        <v>33</v>
      </c>
      <c r="AA2" s="177"/>
      <c r="AB2" s="177"/>
      <c r="AC2" s="37"/>
    </row>
    <row r="3" spans="1:29" s="68" customFormat="1" ht="15" customHeight="1">
      <c r="A3" s="178">
        <v>2</v>
      </c>
      <c r="B3" s="170" t="s">
        <v>530</v>
      </c>
      <c r="C3" s="180" t="s">
        <v>175</v>
      </c>
      <c r="D3" s="180" t="s">
        <v>528</v>
      </c>
      <c r="E3" s="180" t="s">
        <v>177</v>
      </c>
      <c r="F3" s="180" t="s">
        <v>178</v>
      </c>
      <c r="G3" s="180"/>
      <c r="H3" s="180" t="s">
        <v>185</v>
      </c>
      <c r="I3" s="171" t="s">
        <v>186</v>
      </c>
      <c r="J3" s="243" t="str">
        <f>_xlfn.TEXTJOIN(":",TRUE,_xlfn.TEXTJOIN("-",TRUE,ToSIA04_CLP[[#This Row],[SEC]:[SUB]]),_xlfn.TEXTJOIN("-",TRUE,ToSIA04_CLP[[#This Row],[DIS]:[IDX]]),_xlfn.TEXTJOIN("-",TRUE,ToSIA04_CLP[[#This Row],[PROP]:[TYPE]]))</f>
        <v>RA-ToSIA04:RF-ACPanel:PwrACDsbl-Cmd</v>
      </c>
      <c r="K3" s="181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" s="181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" s="182"/>
      <c r="N3" s="183"/>
      <c r="O3" s="184">
        <v>0.1</v>
      </c>
      <c r="P3" s="173">
        <v>0.5</v>
      </c>
      <c r="Q3" s="175"/>
      <c r="R3" s="175"/>
      <c r="S3" s="175"/>
      <c r="T3" s="175"/>
      <c r="U3" s="176"/>
      <c r="V3" s="176" t="str">
        <f t="shared" si="0"/>
        <v/>
      </c>
      <c r="W3" s="176" t="str">
        <f t="shared" si="1"/>
        <v/>
      </c>
      <c r="X3" s="185" t="s">
        <v>531</v>
      </c>
      <c r="Y3" s="185" t="s">
        <v>183</v>
      </c>
      <c r="Z3" s="185" t="s">
        <v>189</v>
      </c>
      <c r="AA3" s="177"/>
      <c r="AB3" s="177"/>
      <c r="AC3" s="43"/>
    </row>
    <row r="4" spans="1:29" s="45" customFormat="1" ht="15" customHeight="1">
      <c r="A4" s="169">
        <v>3</v>
      </c>
      <c r="B4" s="170" t="s">
        <v>532</v>
      </c>
      <c r="C4" s="171" t="s">
        <v>175</v>
      </c>
      <c r="D4" s="171" t="s">
        <v>528</v>
      </c>
      <c r="E4" s="171" t="s">
        <v>177</v>
      </c>
      <c r="F4" s="171" t="s">
        <v>178</v>
      </c>
      <c r="G4" s="171"/>
      <c r="H4" s="171" t="s">
        <v>191</v>
      </c>
      <c r="I4" s="171" t="s">
        <v>186</v>
      </c>
      <c r="J4" s="242" t="str">
        <f>_xlfn.TEXTJOIN(":",TRUE,_xlfn.TEXTJOIN("-",TRUE,ToSIA04_CLP[[#This Row],[SEC]:[SUB]]),_xlfn.TEXTJOIN("-",TRUE,ToSIA04_CLP[[#This Row],[DIS]:[IDX]]),_xlfn.TEXTJOIN("-",TRUE,ToSIA04_CLP[[#This Row],[PROP]:[TYPE]]))</f>
        <v>RA-ToSIA04:RF-ACPanel:PwrACEnbl-Cmd</v>
      </c>
      <c r="K4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" s="173"/>
      <c r="N4" s="174"/>
      <c r="O4" s="175">
        <v>0.1</v>
      </c>
      <c r="P4" s="173">
        <v>0.5</v>
      </c>
      <c r="Q4" s="175"/>
      <c r="R4" s="175"/>
      <c r="S4" s="175"/>
      <c r="T4" s="175"/>
      <c r="U4" s="176"/>
      <c r="V4" s="176" t="str">
        <f t="shared" si="0"/>
        <v/>
      </c>
      <c r="W4" s="176" t="str">
        <f t="shared" si="1"/>
        <v/>
      </c>
      <c r="X4" s="177" t="s">
        <v>533</v>
      </c>
      <c r="Y4" s="177" t="s">
        <v>183</v>
      </c>
      <c r="Z4" s="177" t="s">
        <v>189</v>
      </c>
      <c r="AA4" s="177"/>
      <c r="AB4" s="177"/>
      <c r="AC4" s="37"/>
    </row>
    <row r="5" spans="1:29" s="45" customFormat="1" ht="15" customHeight="1">
      <c r="A5" s="169">
        <v>4</v>
      </c>
      <c r="B5" s="170" t="s">
        <v>534</v>
      </c>
      <c r="C5" s="171" t="s">
        <v>175</v>
      </c>
      <c r="D5" s="180" t="s">
        <v>528</v>
      </c>
      <c r="E5" s="171" t="s">
        <v>177</v>
      </c>
      <c r="F5" s="171" t="s">
        <v>178</v>
      </c>
      <c r="G5" s="171"/>
      <c r="H5" s="171" t="s">
        <v>194</v>
      </c>
      <c r="I5" s="171" t="s">
        <v>29</v>
      </c>
      <c r="J5" s="242" t="str">
        <f>_xlfn.TEXTJOIN(":",TRUE,_xlfn.TEXTJOIN("-",TRUE,ToSIA04_CLP[[#This Row],[SEC]:[SUB]]),_xlfn.TEXTJOIN("-",TRUE,ToSIA04_CLP[[#This Row],[DIS]:[IDX]]),_xlfn.TEXTJOIN("-",TRUE,ToSIA04_CLP[[#This Row],[PROP]:[TYPE]]))</f>
        <v>RA-ToSIA04:RF-ACPanel:PwrAC-Mon</v>
      </c>
      <c r="K5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" s="173"/>
      <c r="N5" s="174"/>
      <c r="O5" s="175">
        <v>0.1</v>
      </c>
      <c r="P5" s="173"/>
      <c r="Q5" s="175"/>
      <c r="R5" s="175"/>
      <c r="S5" s="175"/>
      <c r="T5" s="175"/>
      <c r="U5" s="176"/>
      <c r="V5" s="176" t="str">
        <f t="shared" si="0"/>
        <v/>
      </c>
      <c r="W5" s="176" t="str">
        <f t="shared" si="1"/>
        <v/>
      </c>
      <c r="X5" s="177" t="s">
        <v>535</v>
      </c>
      <c r="Y5" s="177" t="s">
        <v>183</v>
      </c>
      <c r="Z5" s="177" t="s">
        <v>51</v>
      </c>
      <c r="AA5" s="177"/>
      <c r="AB5" s="177"/>
      <c r="AC5" s="37"/>
    </row>
    <row r="6" spans="1:29" s="45" customFormat="1" ht="15" customHeight="1">
      <c r="A6" s="169">
        <v>5</v>
      </c>
      <c r="B6" s="190" t="s">
        <v>536</v>
      </c>
      <c r="C6" s="171" t="s">
        <v>175</v>
      </c>
      <c r="D6" s="171" t="s">
        <v>528</v>
      </c>
      <c r="E6" s="171" t="s">
        <v>177</v>
      </c>
      <c r="F6" s="171" t="s">
        <v>178</v>
      </c>
      <c r="G6" s="171"/>
      <c r="H6" s="171" t="s">
        <v>197</v>
      </c>
      <c r="I6" s="171" t="s">
        <v>29</v>
      </c>
      <c r="J6" s="242" t="str">
        <f>_xlfn.TEXTJOIN(":",TRUE,_xlfn.TEXTJOIN("-",TRUE,ToSIA04_CLP[[#This Row],[SEC]:[SUB]]),_xlfn.TEXTJOIN("-",TRUE,ToSIA04_CLP[[#This Row],[DIS]:[IDX]]),_xlfn.TEXTJOIN("-",TRUE,ToSIA04_CLP[[#This Row],[PROP]:[TYPE]]))</f>
        <v>RA-ToSIA04:RF-ACPanel:PhsFlt-Mon</v>
      </c>
      <c r="K6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" s="173"/>
      <c r="N6" s="174"/>
      <c r="O6" s="175">
        <v>0.1</v>
      </c>
      <c r="P6" s="173"/>
      <c r="Q6" s="175"/>
      <c r="R6" s="175"/>
      <c r="S6" s="175"/>
      <c r="T6" s="175"/>
      <c r="U6" s="176"/>
      <c r="V6" s="176" t="str">
        <f t="shared" si="0"/>
        <v/>
      </c>
      <c r="W6" s="176" t="str">
        <f t="shared" si="1"/>
        <v/>
      </c>
      <c r="X6" s="177" t="s">
        <v>537</v>
      </c>
      <c r="Y6" s="177" t="s">
        <v>183</v>
      </c>
      <c r="Z6" s="177" t="s">
        <v>33</v>
      </c>
      <c r="AA6" s="177"/>
      <c r="AB6" s="177"/>
      <c r="AC6" s="37"/>
    </row>
    <row r="7" spans="1:29" s="45" customFormat="1" ht="15" customHeight="1">
      <c r="A7" s="169">
        <v>6</v>
      </c>
      <c r="B7" s="190" t="s">
        <v>538</v>
      </c>
      <c r="C7" s="171" t="s">
        <v>175</v>
      </c>
      <c r="D7" s="180" t="s">
        <v>528</v>
      </c>
      <c r="E7" s="171" t="s">
        <v>177</v>
      </c>
      <c r="F7" s="171" t="s">
        <v>178</v>
      </c>
      <c r="G7" s="171"/>
      <c r="H7" s="171" t="s">
        <v>200</v>
      </c>
      <c r="I7" s="171" t="s">
        <v>29</v>
      </c>
      <c r="J7" s="242" t="str">
        <f>_xlfn.TEXTJOIN(":",TRUE,_xlfn.TEXTJOIN("-",TRUE,ToSIA04_CLP[[#This Row],[SEC]:[SUB]]),_xlfn.TEXTJOIN("-",TRUE,ToSIA04_CLP[[#This Row],[DIS]:[IDX]]),_xlfn.TEXTJOIN("-",TRUE,ToSIA04_CLP[[#This Row],[PROP]:[TYPE]]))</f>
        <v>RA-ToSIA04:RF-ACPanel:Intlk-Mon</v>
      </c>
      <c r="K7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" s="173"/>
      <c r="N7" s="174"/>
      <c r="O7" s="175">
        <v>0.1</v>
      </c>
      <c r="P7" s="173"/>
      <c r="Q7" s="175"/>
      <c r="R7" s="175"/>
      <c r="S7" s="175"/>
      <c r="T7" s="175"/>
      <c r="U7" s="176"/>
      <c r="V7" s="176" t="str">
        <f t="shared" si="0"/>
        <v/>
      </c>
      <c r="W7" s="176" t="str">
        <f t="shared" si="1"/>
        <v/>
      </c>
      <c r="X7" s="37" t="s">
        <v>539</v>
      </c>
      <c r="Y7" s="177" t="s">
        <v>183</v>
      </c>
      <c r="Z7" s="177" t="s">
        <v>33</v>
      </c>
      <c r="AA7" s="177"/>
      <c r="AB7" s="177"/>
      <c r="AC7" s="37"/>
    </row>
    <row r="8" spans="1:29" s="45" customFormat="1" ht="15" customHeight="1">
      <c r="A8" s="169">
        <v>7</v>
      </c>
      <c r="B8" s="170" t="s">
        <v>202</v>
      </c>
      <c r="C8" s="171" t="s">
        <v>175</v>
      </c>
      <c r="D8" s="171" t="s">
        <v>528</v>
      </c>
      <c r="E8" s="171" t="s">
        <v>177</v>
      </c>
      <c r="F8" s="171" t="s">
        <v>203</v>
      </c>
      <c r="G8" s="171" t="s">
        <v>204</v>
      </c>
      <c r="H8" s="171" t="s">
        <v>205</v>
      </c>
      <c r="I8" s="171" t="s">
        <v>29</v>
      </c>
      <c r="J8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RA-ToSIA04:RF-HeatSink-H01A:T-Mon</v>
      </c>
      <c r="K8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RA-ToSIA04:RF-HeatSink-H01A:TUpperLimit-Cte</v>
      </c>
      <c r="L8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RA-ToSIA04:RF-HeatSink-H01A:TLowerLimit-Cte</v>
      </c>
      <c r="M8" s="173" t="s">
        <v>44</v>
      </c>
      <c r="N8" s="174">
        <v>2</v>
      </c>
      <c r="O8" s="175">
        <v>0.5</v>
      </c>
      <c r="P8" s="173"/>
      <c r="Q8" s="175">
        <v>-5</v>
      </c>
      <c r="R8" s="175">
        <v>-1</v>
      </c>
      <c r="S8" s="175">
        <v>5</v>
      </c>
      <c r="T8" s="175">
        <v>1</v>
      </c>
      <c r="U8" s="176" t="s">
        <v>658</v>
      </c>
      <c r="V8" s="176" t="str">
        <f t="shared" si="0"/>
        <v>pv</v>
      </c>
      <c r="W8" s="176" t="str">
        <f t="shared" si="1"/>
        <v>pv</v>
      </c>
      <c r="X8" s="177" t="s">
        <v>540</v>
      </c>
      <c r="Y8" s="177" t="s">
        <v>32</v>
      </c>
      <c r="Z8" s="177" t="s">
        <v>33</v>
      </c>
      <c r="AA8" s="177" t="s">
        <v>212</v>
      </c>
      <c r="AB8" s="177" t="s">
        <v>213</v>
      </c>
      <c r="AC8" s="37"/>
    </row>
    <row r="9" spans="1:29" s="45" customFormat="1" ht="15" customHeight="1">
      <c r="A9" s="169">
        <v>8</v>
      </c>
      <c r="B9" s="170" t="s">
        <v>214</v>
      </c>
      <c r="C9" s="171" t="s">
        <v>175</v>
      </c>
      <c r="D9" s="180" t="s">
        <v>528</v>
      </c>
      <c r="E9" s="171" t="s">
        <v>177</v>
      </c>
      <c r="F9" s="171" t="s">
        <v>203</v>
      </c>
      <c r="G9" s="171" t="s">
        <v>215</v>
      </c>
      <c r="H9" s="171" t="s">
        <v>205</v>
      </c>
      <c r="I9" s="171" t="s">
        <v>29</v>
      </c>
      <c r="J9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RA-ToSIA04:RF-HeatSink-H01B:T-Mon</v>
      </c>
      <c r="K9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RA-ToSIA04:RF-HeatSink-H01B:TUpperLimit-Cte</v>
      </c>
      <c r="L9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RA-ToSIA04:RF-HeatSink-H01B:TLowerLimit-Cte</v>
      </c>
      <c r="M9" s="173" t="s">
        <v>44</v>
      </c>
      <c r="N9" s="174">
        <v>2</v>
      </c>
      <c r="O9" s="175">
        <v>0.5</v>
      </c>
      <c r="P9" s="173"/>
      <c r="Q9" s="175">
        <v>-5</v>
      </c>
      <c r="R9" s="175">
        <v>-1</v>
      </c>
      <c r="S9" s="175">
        <v>5</v>
      </c>
      <c r="T9" s="175">
        <v>1</v>
      </c>
      <c r="U9" s="176" t="s">
        <v>658</v>
      </c>
      <c r="V9" s="176" t="str">
        <f t="shared" si="0"/>
        <v>pv</v>
      </c>
      <c r="W9" s="176" t="str">
        <f t="shared" si="1"/>
        <v>pv</v>
      </c>
      <c r="X9" s="177" t="s">
        <v>541</v>
      </c>
      <c r="Y9" s="177" t="s">
        <v>32</v>
      </c>
      <c r="Z9" s="177" t="s">
        <v>33</v>
      </c>
      <c r="AA9" s="177" t="s">
        <v>212</v>
      </c>
      <c r="AB9" s="177" t="s">
        <v>213</v>
      </c>
      <c r="AC9" s="37"/>
    </row>
    <row r="10" spans="1:29" s="45" customFormat="1" ht="15" customHeight="1">
      <c r="A10" s="169">
        <v>9</v>
      </c>
      <c r="B10" s="170" t="s">
        <v>217</v>
      </c>
      <c r="C10" s="171" t="s">
        <v>175</v>
      </c>
      <c r="D10" s="171" t="s">
        <v>528</v>
      </c>
      <c r="E10" s="171" t="s">
        <v>177</v>
      </c>
      <c r="F10" s="171" t="s">
        <v>203</v>
      </c>
      <c r="G10" s="171" t="s">
        <v>218</v>
      </c>
      <c r="H10" s="171" t="s">
        <v>205</v>
      </c>
      <c r="I10" s="171" t="s">
        <v>29</v>
      </c>
      <c r="J10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RA-ToSIA04:RF-HeatSink-H02A:T-Mon</v>
      </c>
      <c r="K10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RA-ToSIA04:RF-HeatSink-H02A:TUpperLimit-Cte</v>
      </c>
      <c r="L10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RA-ToSIA04:RF-HeatSink-H02A:TLowerLimit-Cte</v>
      </c>
      <c r="M10" s="173" t="s">
        <v>44</v>
      </c>
      <c r="N10" s="174">
        <v>2</v>
      </c>
      <c r="O10" s="175">
        <v>0.5</v>
      </c>
      <c r="P10" s="173"/>
      <c r="Q10" s="175">
        <v>-5</v>
      </c>
      <c r="R10" s="175">
        <v>-1</v>
      </c>
      <c r="S10" s="175">
        <v>5</v>
      </c>
      <c r="T10" s="175">
        <v>1</v>
      </c>
      <c r="U10" s="176" t="s">
        <v>658</v>
      </c>
      <c r="V10" s="176" t="str">
        <f t="shared" si="0"/>
        <v>pv</v>
      </c>
      <c r="W10" s="176" t="str">
        <f t="shared" si="1"/>
        <v>pv</v>
      </c>
      <c r="X10" s="177" t="s">
        <v>542</v>
      </c>
      <c r="Y10" s="177" t="s">
        <v>32</v>
      </c>
      <c r="Z10" s="177" t="s">
        <v>33</v>
      </c>
      <c r="AA10" s="177" t="s">
        <v>212</v>
      </c>
      <c r="AB10" s="177" t="s">
        <v>213</v>
      </c>
      <c r="AC10" s="37"/>
    </row>
    <row r="11" spans="1:29" s="45" customFormat="1" ht="15" customHeight="1">
      <c r="A11" s="169">
        <v>10</v>
      </c>
      <c r="B11" s="170" t="s">
        <v>220</v>
      </c>
      <c r="C11" s="171" t="s">
        <v>175</v>
      </c>
      <c r="D11" s="180" t="s">
        <v>528</v>
      </c>
      <c r="E11" s="171" t="s">
        <v>177</v>
      </c>
      <c r="F11" s="171" t="s">
        <v>203</v>
      </c>
      <c r="G11" s="171" t="s">
        <v>221</v>
      </c>
      <c r="H11" s="171" t="s">
        <v>205</v>
      </c>
      <c r="I11" s="171" t="s">
        <v>29</v>
      </c>
      <c r="J11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RA-ToSIA04:RF-HeatSink-H02B:T-Mon</v>
      </c>
      <c r="K11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RA-ToSIA04:RF-HeatSink-H02B:TUpperLimit-Cte</v>
      </c>
      <c r="L11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RA-ToSIA04:RF-HeatSink-H02B:TLowerLimit-Cte</v>
      </c>
      <c r="M11" s="173" t="s">
        <v>44</v>
      </c>
      <c r="N11" s="174">
        <v>2</v>
      </c>
      <c r="O11" s="175">
        <v>0.5</v>
      </c>
      <c r="P11" s="173"/>
      <c r="Q11" s="175">
        <v>-5</v>
      </c>
      <c r="R11" s="175">
        <v>-1</v>
      </c>
      <c r="S11" s="175">
        <v>5</v>
      </c>
      <c r="T11" s="175">
        <v>1</v>
      </c>
      <c r="U11" s="176" t="s">
        <v>658</v>
      </c>
      <c r="V11" s="176" t="str">
        <f t="shared" si="0"/>
        <v>pv</v>
      </c>
      <c r="W11" s="176" t="str">
        <f t="shared" si="1"/>
        <v>pv</v>
      </c>
      <c r="X11" s="177" t="s">
        <v>543</v>
      </c>
      <c r="Y11" s="177" t="s">
        <v>32</v>
      </c>
      <c r="Z11" s="177" t="s">
        <v>33</v>
      </c>
      <c r="AA11" s="177" t="s">
        <v>212</v>
      </c>
      <c r="AB11" s="177" t="s">
        <v>213</v>
      </c>
      <c r="AC11" s="37"/>
    </row>
    <row r="12" spans="1:29" s="45" customFormat="1" ht="15" customHeight="1">
      <c r="A12" s="169">
        <v>11</v>
      </c>
      <c r="B12" s="170" t="s">
        <v>223</v>
      </c>
      <c r="C12" s="171" t="s">
        <v>175</v>
      </c>
      <c r="D12" s="171" t="s">
        <v>528</v>
      </c>
      <c r="E12" s="171" t="s">
        <v>177</v>
      </c>
      <c r="F12" s="171" t="s">
        <v>203</v>
      </c>
      <c r="G12" s="171" t="s">
        <v>224</v>
      </c>
      <c r="H12" s="171" t="s">
        <v>205</v>
      </c>
      <c r="I12" s="171" t="s">
        <v>29</v>
      </c>
      <c r="J12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RA-ToSIA04:RF-HeatSink-H03A:T-Mon</v>
      </c>
      <c r="K12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RA-ToSIA04:RF-HeatSink-H03A:TUpperLimit-Cte</v>
      </c>
      <c r="L12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RA-ToSIA04:RF-HeatSink-H03A:TLowerLimit-Cte</v>
      </c>
      <c r="M12" s="173" t="s">
        <v>44</v>
      </c>
      <c r="N12" s="174">
        <v>2</v>
      </c>
      <c r="O12" s="175">
        <v>0.5</v>
      </c>
      <c r="P12" s="173"/>
      <c r="Q12" s="175">
        <v>-5</v>
      </c>
      <c r="R12" s="175">
        <v>-1</v>
      </c>
      <c r="S12" s="175">
        <v>5</v>
      </c>
      <c r="T12" s="175">
        <v>1</v>
      </c>
      <c r="U12" s="176" t="s">
        <v>658</v>
      </c>
      <c r="V12" s="176" t="str">
        <f t="shared" si="0"/>
        <v>pv</v>
      </c>
      <c r="W12" s="176" t="str">
        <f t="shared" si="1"/>
        <v>pv</v>
      </c>
      <c r="X12" s="177" t="s">
        <v>544</v>
      </c>
      <c r="Y12" s="177" t="s">
        <v>32</v>
      </c>
      <c r="Z12" s="177" t="s">
        <v>33</v>
      </c>
      <c r="AA12" s="177" t="s">
        <v>212</v>
      </c>
      <c r="AB12" s="177" t="s">
        <v>213</v>
      </c>
      <c r="AC12" s="37"/>
    </row>
    <row r="13" spans="1:29" s="45" customFormat="1" ht="15" customHeight="1">
      <c r="A13" s="169">
        <v>12</v>
      </c>
      <c r="B13" s="170" t="s">
        <v>226</v>
      </c>
      <c r="C13" s="171" t="s">
        <v>175</v>
      </c>
      <c r="D13" s="180" t="s">
        <v>528</v>
      </c>
      <c r="E13" s="171" t="s">
        <v>177</v>
      </c>
      <c r="F13" s="171" t="s">
        <v>203</v>
      </c>
      <c r="G13" s="171" t="s">
        <v>227</v>
      </c>
      <c r="H13" s="171" t="s">
        <v>205</v>
      </c>
      <c r="I13" s="171" t="s">
        <v>29</v>
      </c>
      <c r="J13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RA-ToSIA04:RF-HeatSink-H03B:T-Mon</v>
      </c>
      <c r="K13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RA-ToSIA04:RF-HeatSink-H03B:TUpperLimit-Cte</v>
      </c>
      <c r="L13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RA-ToSIA04:RF-HeatSink-H03B:TLowerLimit-Cte</v>
      </c>
      <c r="M13" s="173" t="s">
        <v>44</v>
      </c>
      <c r="N13" s="174">
        <v>2</v>
      </c>
      <c r="O13" s="175">
        <v>0.5</v>
      </c>
      <c r="P13" s="173"/>
      <c r="Q13" s="175">
        <v>-5</v>
      </c>
      <c r="R13" s="175">
        <v>-1</v>
      </c>
      <c r="S13" s="175">
        <v>5</v>
      </c>
      <c r="T13" s="175">
        <v>1</v>
      </c>
      <c r="U13" s="176" t="s">
        <v>658</v>
      </c>
      <c r="V13" s="176" t="str">
        <f t="shared" si="0"/>
        <v>pv</v>
      </c>
      <c r="W13" s="176" t="str">
        <f t="shared" si="1"/>
        <v>pv</v>
      </c>
      <c r="X13" s="177" t="s">
        <v>545</v>
      </c>
      <c r="Y13" s="177" t="s">
        <v>32</v>
      </c>
      <c r="Z13" s="177" t="s">
        <v>33</v>
      </c>
      <c r="AA13" s="177" t="s">
        <v>212</v>
      </c>
      <c r="AB13" s="177" t="s">
        <v>213</v>
      </c>
      <c r="AC13" s="37"/>
    </row>
    <row r="14" spans="1:29" s="45" customFormat="1" ht="15" customHeight="1">
      <c r="A14" s="169">
        <v>13</v>
      </c>
      <c r="B14" s="170" t="s">
        <v>229</v>
      </c>
      <c r="C14" s="171" t="s">
        <v>175</v>
      </c>
      <c r="D14" s="171" t="s">
        <v>528</v>
      </c>
      <c r="E14" s="171" t="s">
        <v>177</v>
      </c>
      <c r="F14" s="171" t="s">
        <v>203</v>
      </c>
      <c r="G14" s="171" t="s">
        <v>230</v>
      </c>
      <c r="H14" s="171" t="s">
        <v>205</v>
      </c>
      <c r="I14" s="171" t="s">
        <v>29</v>
      </c>
      <c r="J14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RA-ToSIA04:RF-HeatSink-H04A:T-Mon</v>
      </c>
      <c r="K14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RA-ToSIA04:RF-HeatSink-H04A:TUpperLimit-Cte</v>
      </c>
      <c r="L14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RA-ToSIA04:RF-HeatSink-H04A:TLowerLimit-Cte</v>
      </c>
      <c r="M14" s="173" t="s">
        <v>44</v>
      </c>
      <c r="N14" s="174">
        <v>2</v>
      </c>
      <c r="O14" s="175">
        <v>0.5</v>
      </c>
      <c r="P14" s="173"/>
      <c r="Q14" s="175">
        <v>-5</v>
      </c>
      <c r="R14" s="175">
        <v>-1</v>
      </c>
      <c r="S14" s="175">
        <v>5</v>
      </c>
      <c r="T14" s="175">
        <v>1</v>
      </c>
      <c r="U14" s="176" t="s">
        <v>658</v>
      </c>
      <c r="V14" s="176" t="str">
        <f t="shared" si="0"/>
        <v>pv</v>
      </c>
      <c r="W14" s="176" t="str">
        <f t="shared" si="1"/>
        <v>pv</v>
      </c>
      <c r="X14" s="177" t="s">
        <v>546</v>
      </c>
      <c r="Y14" s="177" t="s">
        <v>32</v>
      </c>
      <c r="Z14" s="177" t="s">
        <v>33</v>
      </c>
      <c r="AA14" s="177" t="s">
        <v>212</v>
      </c>
      <c r="AB14" s="177" t="s">
        <v>213</v>
      </c>
      <c r="AC14" s="37"/>
    </row>
    <row r="15" spans="1:29" s="45" customFormat="1" ht="15" customHeight="1">
      <c r="A15" s="169">
        <v>14</v>
      </c>
      <c r="B15" s="170" t="s">
        <v>232</v>
      </c>
      <c r="C15" s="171" t="s">
        <v>175</v>
      </c>
      <c r="D15" s="180" t="s">
        <v>528</v>
      </c>
      <c r="E15" s="171" t="s">
        <v>177</v>
      </c>
      <c r="F15" s="171" t="s">
        <v>203</v>
      </c>
      <c r="G15" s="171" t="s">
        <v>233</v>
      </c>
      <c r="H15" s="171" t="s">
        <v>205</v>
      </c>
      <c r="I15" s="171" t="s">
        <v>29</v>
      </c>
      <c r="J15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RA-ToSIA04:RF-HeatSink-H04B:T-Mon</v>
      </c>
      <c r="K15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RA-ToSIA04:RF-HeatSink-H04B:TUpperLimit-Cte</v>
      </c>
      <c r="L15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RA-ToSIA04:RF-HeatSink-H04B:TLowerLimit-Cte</v>
      </c>
      <c r="M15" s="173" t="s">
        <v>44</v>
      </c>
      <c r="N15" s="174">
        <v>2</v>
      </c>
      <c r="O15" s="175">
        <v>0.5</v>
      </c>
      <c r="P15" s="173"/>
      <c r="Q15" s="175">
        <v>-5</v>
      </c>
      <c r="R15" s="175">
        <v>-1</v>
      </c>
      <c r="S15" s="175">
        <v>5</v>
      </c>
      <c r="T15" s="175">
        <v>1</v>
      </c>
      <c r="U15" s="176" t="s">
        <v>658</v>
      </c>
      <c r="V15" s="176" t="str">
        <f t="shared" si="0"/>
        <v>pv</v>
      </c>
      <c r="W15" s="176" t="str">
        <f t="shared" si="1"/>
        <v>pv</v>
      </c>
      <c r="X15" s="177" t="s">
        <v>547</v>
      </c>
      <c r="Y15" s="177" t="s">
        <v>32</v>
      </c>
      <c r="Z15" s="177" t="s">
        <v>33</v>
      </c>
      <c r="AA15" s="177" t="s">
        <v>212</v>
      </c>
      <c r="AB15" s="177" t="s">
        <v>213</v>
      </c>
      <c r="AC15" s="37"/>
    </row>
    <row r="16" spans="1:29" s="45" customFormat="1" ht="15" customHeight="1">
      <c r="A16" s="169">
        <v>15</v>
      </c>
      <c r="B16" s="170" t="s">
        <v>235</v>
      </c>
      <c r="C16" s="171" t="s">
        <v>175</v>
      </c>
      <c r="D16" s="171" t="s">
        <v>528</v>
      </c>
      <c r="E16" s="171" t="s">
        <v>177</v>
      </c>
      <c r="F16" s="171" t="s">
        <v>203</v>
      </c>
      <c r="G16" s="171" t="s">
        <v>236</v>
      </c>
      <c r="H16" s="171" t="s">
        <v>205</v>
      </c>
      <c r="I16" s="171" t="s">
        <v>29</v>
      </c>
      <c r="J16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RA-ToSIA04:RF-HeatSink-H05A:T-Mon</v>
      </c>
      <c r="K16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RA-ToSIA04:RF-HeatSink-H05A:TUpperLimit-Cte</v>
      </c>
      <c r="L16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RA-ToSIA04:RF-HeatSink-H05A:TLowerLimit-Cte</v>
      </c>
      <c r="M16" s="173" t="s">
        <v>44</v>
      </c>
      <c r="N16" s="174">
        <v>2</v>
      </c>
      <c r="O16" s="175">
        <v>0.5</v>
      </c>
      <c r="P16" s="173"/>
      <c r="Q16" s="175">
        <v>-5</v>
      </c>
      <c r="R16" s="175">
        <v>-1</v>
      </c>
      <c r="S16" s="175">
        <v>5</v>
      </c>
      <c r="T16" s="175">
        <v>1</v>
      </c>
      <c r="U16" s="176" t="s">
        <v>658</v>
      </c>
      <c r="V16" s="176" t="str">
        <f t="shared" si="0"/>
        <v>pv</v>
      </c>
      <c r="W16" s="176" t="str">
        <f t="shared" si="1"/>
        <v>pv</v>
      </c>
      <c r="X16" s="177" t="s">
        <v>548</v>
      </c>
      <c r="Y16" s="177" t="s">
        <v>32</v>
      </c>
      <c r="Z16" s="177" t="s">
        <v>33</v>
      </c>
      <c r="AA16" s="177" t="s">
        <v>212</v>
      </c>
      <c r="AB16" s="177" t="s">
        <v>213</v>
      </c>
      <c r="AC16" s="37"/>
    </row>
    <row r="17" spans="1:29" s="45" customFormat="1" ht="15" customHeight="1">
      <c r="A17" s="169">
        <v>16</v>
      </c>
      <c r="B17" s="170" t="s">
        <v>238</v>
      </c>
      <c r="C17" s="171" t="s">
        <v>175</v>
      </c>
      <c r="D17" s="180" t="s">
        <v>528</v>
      </c>
      <c r="E17" s="171" t="s">
        <v>177</v>
      </c>
      <c r="F17" s="171" t="s">
        <v>203</v>
      </c>
      <c r="G17" s="171" t="s">
        <v>239</v>
      </c>
      <c r="H17" s="171" t="s">
        <v>205</v>
      </c>
      <c r="I17" s="171" t="s">
        <v>29</v>
      </c>
      <c r="J17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RA-ToSIA04:RF-HeatSink-H05B:T-Mon</v>
      </c>
      <c r="K17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RA-ToSIA04:RF-HeatSink-H05B:TUpperLimit-Cte</v>
      </c>
      <c r="L17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RA-ToSIA04:RF-HeatSink-H05B:TLowerLimit-Cte</v>
      </c>
      <c r="M17" s="173" t="s">
        <v>44</v>
      </c>
      <c r="N17" s="174">
        <v>2</v>
      </c>
      <c r="O17" s="175">
        <v>0.5</v>
      </c>
      <c r="P17" s="173"/>
      <c r="Q17" s="175">
        <v>-5</v>
      </c>
      <c r="R17" s="175">
        <v>-1</v>
      </c>
      <c r="S17" s="175">
        <v>5</v>
      </c>
      <c r="T17" s="175">
        <v>1</v>
      </c>
      <c r="U17" s="176" t="s">
        <v>658</v>
      </c>
      <c r="V17" s="176" t="str">
        <f t="shared" si="0"/>
        <v>pv</v>
      </c>
      <c r="W17" s="176" t="str">
        <f t="shared" si="1"/>
        <v>pv</v>
      </c>
      <c r="X17" s="177" t="s">
        <v>549</v>
      </c>
      <c r="Y17" s="177" t="s">
        <v>32</v>
      </c>
      <c r="Z17" s="177" t="s">
        <v>33</v>
      </c>
      <c r="AA17" s="177" t="s">
        <v>212</v>
      </c>
      <c r="AB17" s="177" t="s">
        <v>213</v>
      </c>
      <c r="AC17" s="37"/>
    </row>
    <row r="18" spans="1:29" s="45" customFormat="1" ht="15" customHeight="1">
      <c r="A18" s="169">
        <v>17</v>
      </c>
      <c r="B18" s="170" t="s">
        <v>241</v>
      </c>
      <c r="C18" s="171" t="s">
        <v>175</v>
      </c>
      <c r="D18" s="171" t="s">
        <v>528</v>
      </c>
      <c r="E18" s="171" t="s">
        <v>177</v>
      </c>
      <c r="F18" s="171" t="s">
        <v>203</v>
      </c>
      <c r="G18" s="171" t="s">
        <v>242</v>
      </c>
      <c r="H18" s="171" t="s">
        <v>205</v>
      </c>
      <c r="I18" s="171" t="s">
        <v>29</v>
      </c>
      <c r="J18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RA-ToSIA04:RF-HeatSink-H06A:T-Mon</v>
      </c>
      <c r="K18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RA-ToSIA04:RF-HeatSink-H06A:TUpperLimit-Cte</v>
      </c>
      <c r="L18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RA-ToSIA04:RF-HeatSink-H06A:TLowerLimit-Cte</v>
      </c>
      <c r="M18" s="173" t="s">
        <v>44</v>
      </c>
      <c r="N18" s="174">
        <v>2</v>
      </c>
      <c r="O18" s="175">
        <v>0.5</v>
      </c>
      <c r="P18" s="173"/>
      <c r="Q18" s="175">
        <v>-5</v>
      </c>
      <c r="R18" s="175">
        <v>-1</v>
      </c>
      <c r="S18" s="175">
        <v>5</v>
      </c>
      <c r="T18" s="175">
        <v>1</v>
      </c>
      <c r="U18" s="176" t="s">
        <v>658</v>
      </c>
      <c r="V18" s="176" t="str">
        <f t="shared" si="0"/>
        <v>pv</v>
      </c>
      <c r="W18" s="176" t="str">
        <f t="shared" si="1"/>
        <v>pv</v>
      </c>
      <c r="X18" s="177" t="s">
        <v>550</v>
      </c>
      <c r="Y18" s="177" t="s">
        <v>32</v>
      </c>
      <c r="Z18" s="177" t="s">
        <v>33</v>
      </c>
      <c r="AA18" s="177" t="s">
        <v>212</v>
      </c>
      <c r="AB18" s="177" t="s">
        <v>213</v>
      </c>
      <c r="AC18" s="37"/>
    </row>
    <row r="19" spans="1:29" s="45" customFormat="1" ht="15" customHeight="1">
      <c r="A19" s="169">
        <v>18</v>
      </c>
      <c r="B19" s="170" t="s">
        <v>244</v>
      </c>
      <c r="C19" s="171" t="s">
        <v>175</v>
      </c>
      <c r="D19" s="180" t="s">
        <v>528</v>
      </c>
      <c r="E19" s="171" t="s">
        <v>177</v>
      </c>
      <c r="F19" s="171" t="s">
        <v>203</v>
      </c>
      <c r="G19" s="171" t="s">
        <v>245</v>
      </c>
      <c r="H19" s="171" t="s">
        <v>205</v>
      </c>
      <c r="I19" s="171" t="s">
        <v>29</v>
      </c>
      <c r="J19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RA-ToSIA04:RF-HeatSink-H06B:T-Mon</v>
      </c>
      <c r="K19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RA-ToSIA04:RF-HeatSink-H06B:TUpperLimit-Cte</v>
      </c>
      <c r="L19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RA-ToSIA04:RF-HeatSink-H06B:TLowerLimit-Cte</v>
      </c>
      <c r="M19" s="173" t="s">
        <v>44</v>
      </c>
      <c r="N19" s="174">
        <v>2</v>
      </c>
      <c r="O19" s="175">
        <v>0.5</v>
      </c>
      <c r="P19" s="173"/>
      <c r="Q19" s="175">
        <v>-5</v>
      </c>
      <c r="R19" s="175">
        <v>-1</v>
      </c>
      <c r="S19" s="175">
        <v>5</v>
      </c>
      <c r="T19" s="175">
        <v>1</v>
      </c>
      <c r="U19" s="176" t="s">
        <v>658</v>
      </c>
      <c r="V19" s="176" t="str">
        <f t="shared" si="0"/>
        <v>pv</v>
      </c>
      <c r="W19" s="176" t="str">
        <f t="shared" si="1"/>
        <v>pv</v>
      </c>
      <c r="X19" s="177" t="s">
        <v>551</v>
      </c>
      <c r="Y19" s="177" t="s">
        <v>32</v>
      </c>
      <c r="Z19" s="177" t="s">
        <v>33</v>
      </c>
      <c r="AA19" s="177" t="s">
        <v>212</v>
      </c>
      <c r="AB19" s="177" t="s">
        <v>213</v>
      </c>
      <c r="AC19" s="37"/>
    </row>
    <row r="20" spans="1:29" s="45" customFormat="1" ht="15" customHeight="1">
      <c r="A20" s="169">
        <v>19</v>
      </c>
      <c r="B20" s="170" t="s">
        <v>247</v>
      </c>
      <c r="C20" s="171" t="s">
        <v>175</v>
      </c>
      <c r="D20" s="171" t="s">
        <v>528</v>
      </c>
      <c r="E20" s="171" t="s">
        <v>177</v>
      </c>
      <c r="F20" s="171" t="s">
        <v>203</v>
      </c>
      <c r="G20" s="171" t="s">
        <v>248</v>
      </c>
      <c r="H20" s="171" t="s">
        <v>205</v>
      </c>
      <c r="I20" s="171" t="s">
        <v>29</v>
      </c>
      <c r="J20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RA-ToSIA04:RF-HeatSink-H07A:T-Mon</v>
      </c>
      <c r="K20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RA-ToSIA04:RF-HeatSink-H07A:TUpperLimit-Cte</v>
      </c>
      <c r="L20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RA-ToSIA04:RF-HeatSink-H07A:TLowerLimit-Cte</v>
      </c>
      <c r="M20" s="173" t="s">
        <v>44</v>
      </c>
      <c r="N20" s="174">
        <v>2</v>
      </c>
      <c r="O20" s="175">
        <v>0.5</v>
      </c>
      <c r="P20" s="173"/>
      <c r="Q20" s="175">
        <v>-5</v>
      </c>
      <c r="R20" s="175">
        <v>-1</v>
      </c>
      <c r="S20" s="175">
        <v>5</v>
      </c>
      <c r="T20" s="175">
        <v>1</v>
      </c>
      <c r="U20" s="176" t="s">
        <v>658</v>
      </c>
      <c r="V20" s="176" t="str">
        <f t="shared" si="0"/>
        <v>pv</v>
      </c>
      <c r="W20" s="176" t="str">
        <f t="shared" si="1"/>
        <v>pv</v>
      </c>
      <c r="X20" s="177" t="s">
        <v>552</v>
      </c>
      <c r="Y20" s="177" t="s">
        <v>32</v>
      </c>
      <c r="Z20" s="177" t="s">
        <v>33</v>
      </c>
      <c r="AA20" s="177" t="s">
        <v>212</v>
      </c>
      <c r="AB20" s="177" t="s">
        <v>213</v>
      </c>
      <c r="AC20" s="37"/>
    </row>
    <row r="21" spans="1:29" s="45" customFormat="1" ht="15" customHeight="1">
      <c r="A21" s="169">
        <v>20</v>
      </c>
      <c r="B21" s="170" t="s">
        <v>250</v>
      </c>
      <c r="C21" s="171" t="s">
        <v>175</v>
      </c>
      <c r="D21" s="180" t="s">
        <v>528</v>
      </c>
      <c r="E21" s="171" t="s">
        <v>177</v>
      </c>
      <c r="F21" s="171" t="s">
        <v>203</v>
      </c>
      <c r="G21" s="171" t="s">
        <v>251</v>
      </c>
      <c r="H21" s="171" t="s">
        <v>205</v>
      </c>
      <c r="I21" s="171" t="s">
        <v>29</v>
      </c>
      <c r="J21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RA-ToSIA04:RF-HeatSink-H07B:T-Mon</v>
      </c>
      <c r="K21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RA-ToSIA04:RF-HeatSink-H07B:TUpperLimit-Cte</v>
      </c>
      <c r="L21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RA-ToSIA04:RF-HeatSink-H07B:TLowerLimit-Cte</v>
      </c>
      <c r="M21" s="173" t="s">
        <v>44</v>
      </c>
      <c r="N21" s="174">
        <v>2</v>
      </c>
      <c r="O21" s="175">
        <v>0.5</v>
      </c>
      <c r="P21" s="173"/>
      <c r="Q21" s="175">
        <v>-5</v>
      </c>
      <c r="R21" s="175">
        <v>-1</v>
      </c>
      <c r="S21" s="175">
        <v>5</v>
      </c>
      <c r="T21" s="175">
        <v>1</v>
      </c>
      <c r="U21" s="176" t="s">
        <v>658</v>
      </c>
      <c r="V21" s="176" t="str">
        <f t="shared" si="0"/>
        <v>pv</v>
      </c>
      <c r="W21" s="176" t="str">
        <f t="shared" si="1"/>
        <v>pv</v>
      </c>
      <c r="X21" s="177" t="s">
        <v>553</v>
      </c>
      <c r="Y21" s="177" t="s">
        <v>32</v>
      </c>
      <c r="Z21" s="177" t="s">
        <v>33</v>
      </c>
      <c r="AA21" s="177" t="s">
        <v>212</v>
      </c>
      <c r="AB21" s="177" t="s">
        <v>213</v>
      </c>
      <c r="AC21" s="37"/>
    </row>
    <row r="22" spans="1:29" s="45" customFormat="1" ht="15" customHeight="1">
      <c r="A22" s="169">
        <v>21</v>
      </c>
      <c r="B22" s="170" t="s">
        <v>253</v>
      </c>
      <c r="C22" s="171" t="s">
        <v>175</v>
      </c>
      <c r="D22" s="171" t="s">
        <v>528</v>
      </c>
      <c r="E22" s="171" t="s">
        <v>177</v>
      </c>
      <c r="F22" s="171" t="s">
        <v>203</v>
      </c>
      <c r="G22" s="171" t="s">
        <v>254</v>
      </c>
      <c r="H22" s="171" t="s">
        <v>205</v>
      </c>
      <c r="I22" s="171" t="s">
        <v>29</v>
      </c>
      <c r="J22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RA-ToSIA04:RF-HeatSink-H08A:T-Mon</v>
      </c>
      <c r="K22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RA-ToSIA04:RF-HeatSink-H08A:TUpperLimit-Cte</v>
      </c>
      <c r="L22" s="172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RA-ToSIA04:RF-HeatSink-H08A:TLowerLimit-Cte</v>
      </c>
      <c r="M22" s="173" t="s">
        <v>44</v>
      </c>
      <c r="N22" s="174">
        <v>2</v>
      </c>
      <c r="O22" s="175">
        <v>0.5</v>
      </c>
      <c r="P22" s="173"/>
      <c r="Q22" s="175">
        <v>-5</v>
      </c>
      <c r="R22" s="175">
        <v>-1</v>
      </c>
      <c r="S22" s="175">
        <v>5</v>
      </c>
      <c r="T22" s="175">
        <v>1</v>
      </c>
      <c r="U22" s="176" t="s">
        <v>658</v>
      </c>
      <c r="V22" s="176" t="str">
        <f t="shared" si="0"/>
        <v>pv</v>
      </c>
      <c r="W22" s="176" t="str">
        <f t="shared" si="1"/>
        <v>pv</v>
      </c>
      <c r="X22" s="177" t="s">
        <v>554</v>
      </c>
      <c r="Y22" s="177" t="s">
        <v>32</v>
      </c>
      <c r="Z22" s="177" t="s">
        <v>33</v>
      </c>
      <c r="AA22" s="177" t="s">
        <v>212</v>
      </c>
      <c r="AB22" s="177" t="s">
        <v>213</v>
      </c>
      <c r="AC22" s="37"/>
    </row>
    <row r="23" spans="1:29" s="45" customFormat="1" ht="15" customHeight="1">
      <c r="A23" s="178">
        <v>22</v>
      </c>
      <c r="B23" s="179" t="s">
        <v>256</v>
      </c>
      <c r="C23" s="180" t="s">
        <v>175</v>
      </c>
      <c r="D23" s="180" t="s">
        <v>528</v>
      </c>
      <c r="E23" s="180" t="s">
        <v>177</v>
      </c>
      <c r="F23" s="180" t="s">
        <v>203</v>
      </c>
      <c r="G23" s="180" t="s">
        <v>257</v>
      </c>
      <c r="H23" s="180" t="s">
        <v>205</v>
      </c>
      <c r="I23" s="180" t="s">
        <v>29</v>
      </c>
      <c r="J23" s="243" t="str">
        <f>_xlfn.TEXTJOIN(":",TRUE,_xlfn.TEXTJOIN("-",TRUE,ToSIA04_CLP[[#This Row],[SEC]:[SUB]]),_xlfn.TEXTJOIN("-",TRUE,ToSIA04_CLP[[#This Row],[DIS]:[IDX]]),_xlfn.TEXTJOIN("-",TRUE,ToSIA04_CLP[[#This Row],[PROP]:[TYPE]]))</f>
        <v>RA-ToSIA04:RF-HeatSink-H08B:T-Mon</v>
      </c>
      <c r="K23" s="181" t="str">
        <f>IF(ToSIA04_CLP[[#This Row],[Upper Limit]]&lt;&gt;"",_xlfn.TEXTJOIN(":",TRUE,_xlfn.TEXTJOIN("-",TRUE,ToSIA04_CLP[[#This Row],[SEC]:[SUB]]),_xlfn.TEXTJOIN("-",TRUE,ToSIA04_CLP[[#This Row],[DIS]:[IDX]]),"TUpperLimit-Cte"),"")</f>
        <v>RA-ToSIA04:RF-HeatSink-H08B:TUpperLimit-Cte</v>
      </c>
      <c r="L23" s="181" t="str">
        <f>IF(ToSIA04_CLP[[#This Row],[Lower Limit]]&lt;&gt;"",_xlfn.TEXTJOIN(":",TRUE,_xlfn.TEXTJOIN("-",TRUE,ToSIA04_CLP[[#This Row],[SEC]:[SUB]]),_xlfn.TEXTJOIN("-",TRUE,ToSIA04_CLP[[#This Row],[DIS]:[IDX]]),"TLowerLimit-Cte"),"")</f>
        <v>RA-ToSIA04:RF-HeatSink-H08B:TLowerLimit-Cte</v>
      </c>
      <c r="M23" s="182" t="s">
        <v>44</v>
      </c>
      <c r="N23" s="183">
        <v>2</v>
      </c>
      <c r="O23" s="184">
        <v>0.5</v>
      </c>
      <c r="P23" s="173"/>
      <c r="Q23" s="175">
        <v>-5</v>
      </c>
      <c r="R23" s="175">
        <v>-1</v>
      </c>
      <c r="S23" s="175">
        <v>5</v>
      </c>
      <c r="T23" s="175">
        <v>1</v>
      </c>
      <c r="U23" s="176" t="s">
        <v>658</v>
      </c>
      <c r="V23" s="176" t="str">
        <f t="shared" si="0"/>
        <v>pv</v>
      </c>
      <c r="W23" s="176" t="str">
        <f t="shared" si="1"/>
        <v>pv</v>
      </c>
      <c r="X23" s="177" t="s">
        <v>555</v>
      </c>
      <c r="Y23" s="185" t="s">
        <v>32</v>
      </c>
      <c r="Z23" s="185" t="s">
        <v>33</v>
      </c>
      <c r="AA23" s="177" t="s">
        <v>212</v>
      </c>
      <c r="AB23" s="177" t="s">
        <v>213</v>
      </c>
      <c r="AC23" s="37"/>
    </row>
    <row r="24" spans="1:29" s="45" customFormat="1" ht="15" customHeight="1">
      <c r="A24" s="169">
        <v>23</v>
      </c>
      <c r="B24" s="170" t="s">
        <v>259</v>
      </c>
      <c r="C24" s="171" t="s">
        <v>175</v>
      </c>
      <c r="D24" s="171" t="s">
        <v>528</v>
      </c>
      <c r="E24" s="171" t="s">
        <v>177</v>
      </c>
      <c r="F24" s="171" t="s">
        <v>203</v>
      </c>
      <c r="G24" s="171" t="s">
        <v>204</v>
      </c>
      <c r="H24" s="171" t="s">
        <v>260</v>
      </c>
      <c r="I24" s="171" t="s">
        <v>29</v>
      </c>
      <c r="J24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RA-ToSIA04:RF-HeatSink-H01A:TDown-Mon</v>
      </c>
      <c r="K24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24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24" s="173"/>
      <c r="N24" s="174"/>
      <c r="O24" s="175">
        <v>0.1</v>
      </c>
      <c r="P24" s="173"/>
      <c r="Q24" s="175"/>
      <c r="R24" s="175"/>
      <c r="S24" s="175"/>
      <c r="T24" s="175"/>
      <c r="U24" s="176"/>
      <c r="V24" s="176" t="str">
        <f t="shared" si="0"/>
        <v/>
      </c>
      <c r="W24" s="176" t="str">
        <f t="shared" si="1"/>
        <v/>
      </c>
      <c r="X24" s="177" t="s">
        <v>556</v>
      </c>
      <c r="Y24" s="177" t="s">
        <v>183</v>
      </c>
      <c r="Z24" s="177" t="s">
        <v>33</v>
      </c>
      <c r="AA24" s="177"/>
      <c r="AB24" s="177"/>
      <c r="AC24" s="37"/>
    </row>
    <row r="25" spans="1:29" s="45" customFormat="1" ht="15" customHeight="1">
      <c r="A25" s="169">
        <v>24</v>
      </c>
      <c r="B25" s="170" t="s">
        <v>262</v>
      </c>
      <c r="C25" s="171" t="s">
        <v>175</v>
      </c>
      <c r="D25" s="180" t="s">
        <v>528</v>
      </c>
      <c r="E25" s="171" t="s">
        <v>177</v>
      </c>
      <c r="F25" s="171" t="s">
        <v>203</v>
      </c>
      <c r="G25" s="171" t="s">
        <v>215</v>
      </c>
      <c r="H25" s="171" t="s">
        <v>260</v>
      </c>
      <c r="I25" s="171" t="s">
        <v>29</v>
      </c>
      <c r="J25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RA-ToSIA04:RF-HeatSink-H01B:TDown-Mon</v>
      </c>
      <c r="K25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25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25" s="173"/>
      <c r="N25" s="174"/>
      <c r="O25" s="175">
        <v>0.1</v>
      </c>
      <c r="P25" s="173"/>
      <c r="Q25" s="175"/>
      <c r="R25" s="175"/>
      <c r="S25" s="175"/>
      <c r="T25" s="175"/>
      <c r="U25" s="176"/>
      <c r="V25" s="176" t="str">
        <f t="shared" si="0"/>
        <v/>
      </c>
      <c r="W25" s="176" t="str">
        <f t="shared" si="1"/>
        <v/>
      </c>
      <c r="X25" s="177" t="s">
        <v>557</v>
      </c>
      <c r="Y25" s="177" t="s">
        <v>183</v>
      </c>
      <c r="Z25" s="177" t="s">
        <v>33</v>
      </c>
      <c r="AA25" s="177"/>
      <c r="AB25" s="177"/>
      <c r="AC25" s="37"/>
    </row>
    <row r="26" spans="1:29" s="45" customFormat="1" ht="15" customHeight="1">
      <c r="A26" s="169">
        <v>25</v>
      </c>
      <c r="B26" s="170" t="s">
        <v>264</v>
      </c>
      <c r="C26" s="171" t="s">
        <v>175</v>
      </c>
      <c r="D26" s="171" t="s">
        <v>528</v>
      </c>
      <c r="E26" s="171" t="s">
        <v>177</v>
      </c>
      <c r="F26" s="171" t="s">
        <v>203</v>
      </c>
      <c r="G26" s="171" t="s">
        <v>218</v>
      </c>
      <c r="H26" s="171" t="s">
        <v>260</v>
      </c>
      <c r="I26" s="171" t="s">
        <v>29</v>
      </c>
      <c r="J26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RA-ToSIA04:RF-HeatSink-H02A:TDown-Mon</v>
      </c>
      <c r="K26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26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26" s="173"/>
      <c r="N26" s="174"/>
      <c r="O26" s="175">
        <v>0.1</v>
      </c>
      <c r="P26" s="173"/>
      <c r="Q26" s="175"/>
      <c r="R26" s="175"/>
      <c r="S26" s="175"/>
      <c r="T26" s="175"/>
      <c r="U26" s="176"/>
      <c r="V26" s="176" t="str">
        <f t="shared" si="0"/>
        <v/>
      </c>
      <c r="W26" s="176" t="str">
        <f t="shared" si="1"/>
        <v/>
      </c>
      <c r="X26" s="177" t="s">
        <v>558</v>
      </c>
      <c r="Y26" s="177" t="s">
        <v>183</v>
      </c>
      <c r="Z26" s="177" t="s">
        <v>33</v>
      </c>
      <c r="AA26" s="177"/>
      <c r="AB26" s="177"/>
      <c r="AC26" s="37"/>
    </row>
    <row r="27" spans="1:29" s="45" customFormat="1" ht="15" customHeight="1">
      <c r="A27" s="169">
        <v>26</v>
      </c>
      <c r="B27" s="170" t="s">
        <v>266</v>
      </c>
      <c r="C27" s="171" t="s">
        <v>175</v>
      </c>
      <c r="D27" s="180" t="s">
        <v>528</v>
      </c>
      <c r="E27" s="171" t="s">
        <v>177</v>
      </c>
      <c r="F27" s="171" t="s">
        <v>203</v>
      </c>
      <c r="G27" s="171" t="s">
        <v>221</v>
      </c>
      <c r="H27" s="171" t="s">
        <v>260</v>
      </c>
      <c r="I27" s="171" t="s">
        <v>29</v>
      </c>
      <c r="J27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RA-ToSIA04:RF-HeatSink-H02B:TDown-Mon</v>
      </c>
      <c r="K27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27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27" s="173"/>
      <c r="N27" s="174"/>
      <c r="O27" s="175">
        <v>0.1</v>
      </c>
      <c r="P27" s="173"/>
      <c r="Q27" s="175"/>
      <c r="R27" s="175"/>
      <c r="S27" s="175"/>
      <c r="T27" s="175"/>
      <c r="U27" s="176"/>
      <c r="V27" s="176" t="str">
        <f t="shared" si="0"/>
        <v/>
      </c>
      <c r="W27" s="176" t="str">
        <f t="shared" si="1"/>
        <v/>
      </c>
      <c r="X27" s="177" t="s">
        <v>559</v>
      </c>
      <c r="Y27" s="177" t="s">
        <v>183</v>
      </c>
      <c r="Z27" s="177" t="s">
        <v>33</v>
      </c>
      <c r="AA27" s="177"/>
      <c r="AB27" s="177"/>
      <c r="AC27" s="37"/>
    </row>
    <row r="28" spans="1:29" s="45" customFormat="1" ht="15" customHeight="1">
      <c r="A28" s="169">
        <v>27</v>
      </c>
      <c r="B28" s="170" t="s">
        <v>268</v>
      </c>
      <c r="C28" s="171" t="s">
        <v>175</v>
      </c>
      <c r="D28" s="171" t="s">
        <v>528</v>
      </c>
      <c r="E28" s="171" t="s">
        <v>177</v>
      </c>
      <c r="F28" s="171" t="s">
        <v>203</v>
      </c>
      <c r="G28" s="171" t="s">
        <v>224</v>
      </c>
      <c r="H28" s="171" t="s">
        <v>260</v>
      </c>
      <c r="I28" s="171" t="s">
        <v>29</v>
      </c>
      <c r="J28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RA-ToSIA04:RF-HeatSink-H03A:TDown-Mon</v>
      </c>
      <c r="K28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28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28" s="173"/>
      <c r="N28" s="174"/>
      <c r="O28" s="175">
        <v>0.1</v>
      </c>
      <c r="P28" s="173"/>
      <c r="Q28" s="175"/>
      <c r="R28" s="175"/>
      <c r="S28" s="175"/>
      <c r="T28" s="175"/>
      <c r="U28" s="176"/>
      <c r="V28" s="176" t="str">
        <f t="shared" si="0"/>
        <v/>
      </c>
      <c r="W28" s="176" t="str">
        <f t="shared" si="1"/>
        <v/>
      </c>
      <c r="X28" s="177" t="s">
        <v>560</v>
      </c>
      <c r="Y28" s="177" t="s">
        <v>183</v>
      </c>
      <c r="Z28" s="177" t="s">
        <v>33</v>
      </c>
      <c r="AA28" s="177"/>
      <c r="AB28" s="177"/>
      <c r="AC28" s="37"/>
    </row>
    <row r="29" spans="1:29" s="45" customFormat="1" ht="15" customHeight="1">
      <c r="A29" s="169">
        <v>28</v>
      </c>
      <c r="B29" s="170" t="s">
        <v>270</v>
      </c>
      <c r="C29" s="171" t="s">
        <v>175</v>
      </c>
      <c r="D29" s="180" t="s">
        <v>528</v>
      </c>
      <c r="E29" s="171" t="s">
        <v>177</v>
      </c>
      <c r="F29" s="171" t="s">
        <v>203</v>
      </c>
      <c r="G29" s="171" t="s">
        <v>227</v>
      </c>
      <c r="H29" s="171" t="s">
        <v>260</v>
      </c>
      <c r="I29" s="171" t="s">
        <v>29</v>
      </c>
      <c r="J29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RA-ToSIA04:RF-HeatSink-H03B:TDown-Mon</v>
      </c>
      <c r="K29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29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29" s="173"/>
      <c r="N29" s="174"/>
      <c r="O29" s="175">
        <v>0.1</v>
      </c>
      <c r="P29" s="173"/>
      <c r="Q29" s="175"/>
      <c r="R29" s="175"/>
      <c r="S29" s="175"/>
      <c r="T29" s="175"/>
      <c r="U29" s="176"/>
      <c r="V29" s="176" t="str">
        <f t="shared" si="0"/>
        <v/>
      </c>
      <c r="W29" s="176" t="str">
        <f t="shared" si="1"/>
        <v/>
      </c>
      <c r="X29" s="177" t="s">
        <v>561</v>
      </c>
      <c r="Y29" s="177" t="s">
        <v>183</v>
      </c>
      <c r="Z29" s="177" t="s">
        <v>33</v>
      </c>
      <c r="AA29" s="177"/>
      <c r="AB29" s="177"/>
      <c r="AC29" s="37"/>
    </row>
    <row r="30" spans="1:29" s="45" customFormat="1" ht="15" customHeight="1">
      <c r="A30" s="169">
        <v>29</v>
      </c>
      <c r="B30" s="170" t="s">
        <v>272</v>
      </c>
      <c r="C30" s="171" t="s">
        <v>175</v>
      </c>
      <c r="D30" s="171" t="s">
        <v>528</v>
      </c>
      <c r="E30" s="171" t="s">
        <v>177</v>
      </c>
      <c r="F30" s="171" t="s">
        <v>203</v>
      </c>
      <c r="G30" s="171" t="s">
        <v>230</v>
      </c>
      <c r="H30" s="171" t="s">
        <v>260</v>
      </c>
      <c r="I30" s="171" t="s">
        <v>29</v>
      </c>
      <c r="J30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RA-ToSIA04:RF-HeatSink-H04A:TDown-Mon</v>
      </c>
      <c r="K30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0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0" s="173"/>
      <c r="N30" s="174"/>
      <c r="O30" s="175">
        <v>0.1</v>
      </c>
      <c r="P30" s="173"/>
      <c r="Q30" s="175"/>
      <c r="R30" s="175"/>
      <c r="S30" s="175"/>
      <c r="T30" s="175"/>
      <c r="U30" s="176"/>
      <c r="V30" s="176" t="str">
        <f t="shared" si="0"/>
        <v/>
      </c>
      <c r="W30" s="176" t="str">
        <f t="shared" si="1"/>
        <v/>
      </c>
      <c r="X30" s="177" t="s">
        <v>562</v>
      </c>
      <c r="Y30" s="177" t="s">
        <v>183</v>
      </c>
      <c r="Z30" s="177" t="s">
        <v>33</v>
      </c>
      <c r="AA30" s="177"/>
      <c r="AB30" s="177"/>
      <c r="AC30" s="37"/>
    </row>
    <row r="31" spans="1:29" s="45" customFormat="1" ht="15" customHeight="1">
      <c r="A31" s="169">
        <v>30</v>
      </c>
      <c r="B31" s="170" t="s">
        <v>274</v>
      </c>
      <c r="C31" s="171" t="s">
        <v>175</v>
      </c>
      <c r="D31" s="180" t="s">
        <v>528</v>
      </c>
      <c r="E31" s="171" t="s">
        <v>177</v>
      </c>
      <c r="F31" s="171" t="s">
        <v>203</v>
      </c>
      <c r="G31" s="171" t="s">
        <v>233</v>
      </c>
      <c r="H31" s="171" t="s">
        <v>260</v>
      </c>
      <c r="I31" s="171" t="s">
        <v>29</v>
      </c>
      <c r="J31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RA-ToSIA04:RF-HeatSink-H04B:TDown-Mon</v>
      </c>
      <c r="K31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1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1" s="173"/>
      <c r="N31" s="174"/>
      <c r="O31" s="175">
        <v>0.1</v>
      </c>
      <c r="P31" s="173"/>
      <c r="Q31" s="175"/>
      <c r="R31" s="175"/>
      <c r="S31" s="175"/>
      <c r="T31" s="175"/>
      <c r="U31" s="176"/>
      <c r="V31" s="176" t="str">
        <f t="shared" si="0"/>
        <v/>
      </c>
      <c r="W31" s="176" t="str">
        <f t="shared" si="1"/>
        <v/>
      </c>
      <c r="X31" s="177" t="s">
        <v>563</v>
      </c>
      <c r="Y31" s="177" t="s">
        <v>183</v>
      </c>
      <c r="Z31" s="177" t="s">
        <v>33</v>
      </c>
      <c r="AA31" s="177"/>
      <c r="AB31" s="177"/>
      <c r="AC31" s="37"/>
    </row>
    <row r="32" spans="1:29" s="45" customFormat="1" ht="15" customHeight="1">
      <c r="A32" s="169">
        <v>31</v>
      </c>
      <c r="B32" s="170" t="s">
        <v>276</v>
      </c>
      <c r="C32" s="171" t="s">
        <v>175</v>
      </c>
      <c r="D32" s="171" t="s">
        <v>528</v>
      </c>
      <c r="E32" s="171" t="s">
        <v>177</v>
      </c>
      <c r="F32" s="171" t="s">
        <v>203</v>
      </c>
      <c r="G32" s="171" t="s">
        <v>236</v>
      </c>
      <c r="H32" s="171" t="s">
        <v>260</v>
      </c>
      <c r="I32" s="171" t="s">
        <v>29</v>
      </c>
      <c r="J32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RA-ToSIA04:RF-HeatSink-H05A:TDown-Mon</v>
      </c>
      <c r="K32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2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2" s="173"/>
      <c r="N32" s="174"/>
      <c r="O32" s="175">
        <v>0.1</v>
      </c>
      <c r="P32" s="173"/>
      <c r="Q32" s="175"/>
      <c r="R32" s="175"/>
      <c r="S32" s="175"/>
      <c r="T32" s="175"/>
      <c r="U32" s="176"/>
      <c r="V32" s="176" t="str">
        <f t="shared" si="0"/>
        <v/>
      </c>
      <c r="W32" s="176" t="str">
        <f t="shared" si="1"/>
        <v/>
      </c>
      <c r="X32" s="177" t="s">
        <v>564</v>
      </c>
      <c r="Y32" s="177" t="s">
        <v>183</v>
      </c>
      <c r="Z32" s="177" t="s">
        <v>33</v>
      </c>
      <c r="AA32" s="177"/>
      <c r="AB32" s="177"/>
      <c r="AC32" s="37"/>
    </row>
    <row r="33" spans="1:29" s="45" customFormat="1" ht="15" customHeight="1">
      <c r="A33" s="169">
        <v>32</v>
      </c>
      <c r="B33" s="170" t="s">
        <v>278</v>
      </c>
      <c r="C33" s="171" t="s">
        <v>175</v>
      </c>
      <c r="D33" s="180" t="s">
        <v>528</v>
      </c>
      <c r="E33" s="171" t="s">
        <v>177</v>
      </c>
      <c r="F33" s="171" t="s">
        <v>203</v>
      </c>
      <c r="G33" s="171" t="s">
        <v>239</v>
      </c>
      <c r="H33" s="171" t="s">
        <v>260</v>
      </c>
      <c r="I33" s="171" t="s">
        <v>29</v>
      </c>
      <c r="J33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RA-ToSIA04:RF-HeatSink-H05B:TDown-Mon</v>
      </c>
      <c r="K33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3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3" s="173"/>
      <c r="N33" s="174"/>
      <c r="O33" s="175">
        <v>0.1</v>
      </c>
      <c r="P33" s="173"/>
      <c r="Q33" s="175"/>
      <c r="R33" s="175"/>
      <c r="S33" s="175"/>
      <c r="T33" s="175"/>
      <c r="U33" s="176"/>
      <c r="V33" s="176" t="str">
        <f t="shared" si="0"/>
        <v/>
      </c>
      <c r="W33" s="176" t="str">
        <f t="shared" si="1"/>
        <v/>
      </c>
      <c r="X33" s="177" t="s">
        <v>565</v>
      </c>
      <c r="Y33" s="177" t="s">
        <v>183</v>
      </c>
      <c r="Z33" s="177" t="s">
        <v>33</v>
      </c>
      <c r="AA33" s="177"/>
      <c r="AB33" s="177"/>
      <c r="AC33" s="37"/>
    </row>
    <row r="34" spans="1:29" s="45" customFormat="1" ht="15" customHeight="1">
      <c r="A34" s="169">
        <v>33</v>
      </c>
      <c r="B34" s="170" t="s">
        <v>280</v>
      </c>
      <c r="C34" s="171" t="s">
        <v>175</v>
      </c>
      <c r="D34" s="171" t="s">
        <v>528</v>
      </c>
      <c r="E34" s="171" t="s">
        <v>177</v>
      </c>
      <c r="F34" s="171" t="s">
        <v>203</v>
      </c>
      <c r="G34" s="171" t="s">
        <v>242</v>
      </c>
      <c r="H34" s="171" t="s">
        <v>260</v>
      </c>
      <c r="I34" s="171" t="s">
        <v>29</v>
      </c>
      <c r="J34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RA-ToSIA04:RF-HeatSink-H06A:TDown-Mon</v>
      </c>
      <c r="K34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4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4" s="173"/>
      <c r="N34" s="174"/>
      <c r="O34" s="175">
        <v>0.1</v>
      </c>
      <c r="P34" s="173"/>
      <c r="Q34" s="175"/>
      <c r="R34" s="175"/>
      <c r="S34" s="175"/>
      <c r="T34" s="175"/>
      <c r="U34" s="176"/>
      <c r="V34" s="176" t="str">
        <f t="shared" si="0"/>
        <v/>
      </c>
      <c r="W34" s="176" t="str">
        <f t="shared" si="1"/>
        <v/>
      </c>
      <c r="X34" s="177" t="s">
        <v>566</v>
      </c>
      <c r="Y34" s="177" t="s">
        <v>183</v>
      </c>
      <c r="Z34" s="177" t="s">
        <v>33</v>
      </c>
      <c r="AA34" s="177"/>
      <c r="AB34" s="177"/>
      <c r="AC34" s="37"/>
    </row>
    <row r="35" spans="1:29" s="45" customFormat="1" ht="15" customHeight="1">
      <c r="A35" s="169">
        <v>34</v>
      </c>
      <c r="B35" s="170" t="s">
        <v>282</v>
      </c>
      <c r="C35" s="171" t="s">
        <v>175</v>
      </c>
      <c r="D35" s="180" t="s">
        <v>528</v>
      </c>
      <c r="E35" s="171" t="s">
        <v>177</v>
      </c>
      <c r="F35" s="171" t="s">
        <v>203</v>
      </c>
      <c r="G35" s="171" t="s">
        <v>245</v>
      </c>
      <c r="H35" s="171" t="s">
        <v>260</v>
      </c>
      <c r="I35" s="171" t="s">
        <v>29</v>
      </c>
      <c r="J35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RA-ToSIA04:RF-HeatSink-H06B:TDown-Mon</v>
      </c>
      <c r="K35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5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5" s="173"/>
      <c r="N35" s="174"/>
      <c r="O35" s="175">
        <v>0.1</v>
      </c>
      <c r="P35" s="173"/>
      <c r="Q35" s="175"/>
      <c r="R35" s="175"/>
      <c r="S35" s="175"/>
      <c r="T35" s="175"/>
      <c r="U35" s="176"/>
      <c r="V35" s="176" t="str">
        <f t="shared" si="0"/>
        <v/>
      </c>
      <c r="W35" s="176" t="str">
        <f t="shared" si="1"/>
        <v/>
      </c>
      <c r="X35" s="177" t="s">
        <v>567</v>
      </c>
      <c r="Y35" s="177" t="s">
        <v>183</v>
      </c>
      <c r="Z35" s="177" t="s">
        <v>33</v>
      </c>
      <c r="AA35" s="177"/>
      <c r="AB35" s="177"/>
      <c r="AC35" s="37"/>
    </row>
    <row r="36" spans="1:29" s="45" customFormat="1" ht="15" customHeight="1">
      <c r="A36" s="169">
        <v>35</v>
      </c>
      <c r="B36" s="170" t="s">
        <v>284</v>
      </c>
      <c r="C36" s="171" t="s">
        <v>175</v>
      </c>
      <c r="D36" s="171" t="s">
        <v>528</v>
      </c>
      <c r="E36" s="171" t="s">
        <v>177</v>
      </c>
      <c r="F36" s="171" t="s">
        <v>203</v>
      </c>
      <c r="G36" s="171" t="s">
        <v>248</v>
      </c>
      <c r="H36" s="171" t="s">
        <v>260</v>
      </c>
      <c r="I36" s="171" t="s">
        <v>29</v>
      </c>
      <c r="J36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RA-ToSIA04:RF-HeatSink-H07A:TDown-Mon</v>
      </c>
      <c r="K36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6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6" s="173"/>
      <c r="N36" s="174"/>
      <c r="O36" s="175">
        <v>0.1</v>
      </c>
      <c r="P36" s="173"/>
      <c r="Q36" s="175"/>
      <c r="R36" s="175"/>
      <c r="S36" s="175"/>
      <c r="T36" s="175"/>
      <c r="U36" s="176"/>
      <c r="V36" s="176" t="str">
        <f t="shared" si="0"/>
        <v/>
      </c>
      <c r="W36" s="176" t="str">
        <f t="shared" si="1"/>
        <v/>
      </c>
      <c r="X36" s="177" t="s">
        <v>568</v>
      </c>
      <c r="Y36" s="177" t="s">
        <v>183</v>
      </c>
      <c r="Z36" s="177" t="s">
        <v>33</v>
      </c>
      <c r="AA36" s="177"/>
      <c r="AB36" s="177"/>
      <c r="AC36" s="37"/>
    </row>
    <row r="37" spans="1:29" s="45" customFormat="1" ht="15" customHeight="1">
      <c r="A37" s="169">
        <v>36</v>
      </c>
      <c r="B37" s="170" t="s">
        <v>286</v>
      </c>
      <c r="C37" s="171" t="s">
        <v>175</v>
      </c>
      <c r="D37" s="180" t="s">
        <v>528</v>
      </c>
      <c r="E37" s="171" t="s">
        <v>177</v>
      </c>
      <c r="F37" s="171" t="s">
        <v>203</v>
      </c>
      <c r="G37" s="171" t="s">
        <v>251</v>
      </c>
      <c r="H37" s="171" t="s">
        <v>260</v>
      </c>
      <c r="I37" s="171" t="s">
        <v>29</v>
      </c>
      <c r="J37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RA-ToSIA04:RF-HeatSink-H07B:TDown-Mon</v>
      </c>
      <c r="K37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7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7" s="173"/>
      <c r="N37" s="174"/>
      <c r="O37" s="175">
        <v>0.1</v>
      </c>
      <c r="P37" s="173"/>
      <c r="Q37" s="175"/>
      <c r="R37" s="175"/>
      <c r="S37" s="175"/>
      <c r="T37" s="175"/>
      <c r="U37" s="176"/>
      <c r="V37" s="176" t="str">
        <f t="shared" si="0"/>
        <v/>
      </c>
      <c r="W37" s="176" t="str">
        <f t="shared" si="1"/>
        <v/>
      </c>
      <c r="X37" s="177" t="s">
        <v>569</v>
      </c>
      <c r="Y37" s="177" t="s">
        <v>183</v>
      </c>
      <c r="Z37" s="177" t="s">
        <v>33</v>
      </c>
      <c r="AA37" s="177"/>
      <c r="AB37" s="177"/>
      <c r="AC37" s="37"/>
    </row>
    <row r="38" spans="1:29" s="45" customFormat="1" ht="15" customHeight="1">
      <c r="A38" s="169">
        <v>37</v>
      </c>
      <c r="B38" s="170" t="s">
        <v>288</v>
      </c>
      <c r="C38" s="171" t="s">
        <v>175</v>
      </c>
      <c r="D38" s="171" t="s">
        <v>528</v>
      </c>
      <c r="E38" s="171" t="s">
        <v>177</v>
      </c>
      <c r="F38" s="171" t="s">
        <v>203</v>
      </c>
      <c r="G38" s="171" t="s">
        <v>254</v>
      </c>
      <c r="H38" s="171" t="s">
        <v>260</v>
      </c>
      <c r="I38" s="171" t="s">
        <v>29</v>
      </c>
      <c r="J38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RA-ToSIA04:RF-HeatSink-H08A:TDown-Mon</v>
      </c>
      <c r="K38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8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8" s="173"/>
      <c r="N38" s="174"/>
      <c r="O38" s="175">
        <v>0.1</v>
      </c>
      <c r="P38" s="173"/>
      <c r="Q38" s="175"/>
      <c r="R38" s="175"/>
      <c r="S38" s="175"/>
      <c r="T38" s="175"/>
      <c r="U38" s="176"/>
      <c r="V38" s="176" t="str">
        <f t="shared" si="0"/>
        <v/>
      </c>
      <c r="W38" s="176" t="str">
        <f t="shared" si="1"/>
        <v/>
      </c>
      <c r="X38" s="177" t="s">
        <v>570</v>
      </c>
      <c r="Y38" s="177" t="s">
        <v>183</v>
      </c>
      <c r="Z38" s="177" t="s">
        <v>33</v>
      </c>
      <c r="AA38" s="177"/>
      <c r="AB38" s="177"/>
      <c r="AC38" s="37"/>
    </row>
    <row r="39" spans="1:29" s="45" customFormat="1" ht="15" customHeight="1">
      <c r="A39" s="169">
        <v>38</v>
      </c>
      <c r="B39" s="170" t="s">
        <v>290</v>
      </c>
      <c r="C39" s="171" t="s">
        <v>175</v>
      </c>
      <c r="D39" s="180" t="s">
        <v>528</v>
      </c>
      <c r="E39" s="171" t="s">
        <v>177</v>
      </c>
      <c r="F39" s="171" t="s">
        <v>203</v>
      </c>
      <c r="G39" s="171" t="s">
        <v>257</v>
      </c>
      <c r="H39" s="171" t="s">
        <v>260</v>
      </c>
      <c r="I39" s="171" t="s">
        <v>29</v>
      </c>
      <c r="J39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RA-ToSIA04:RF-HeatSink-H08B:TDown-Mon</v>
      </c>
      <c r="K39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39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39" s="173"/>
      <c r="N39" s="174"/>
      <c r="O39" s="175">
        <v>0.1</v>
      </c>
      <c r="P39" s="173"/>
      <c r="Q39" s="175"/>
      <c r="R39" s="175"/>
      <c r="S39" s="175"/>
      <c r="T39" s="175"/>
      <c r="U39" s="176"/>
      <c r="V39" s="176" t="str">
        <f t="shared" si="0"/>
        <v/>
      </c>
      <c r="W39" s="176" t="str">
        <f t="shared" si="1"/>
        <v/>
      </c>
      <c r="X39" s="177" t="s">
        <v>571</v>
      </c>
      <c r="Y39" s="177" t="s">
        <v>183</v>
      </c>
      <c r="Z39" s="177" t="s">
        <v>33</v>
      </c>
      <c r="AA39" s="177"/>
      <c r="AB39" s="177"/>
      <c r="AC39" s="37"/>
    </row>
    <row r="40" spans="1:29" s="45" customFormat="1" ht="15" customHeight="1">
      <c r="A40" s="169">
        <v>39</v>
      </c>
      <c r="B40" s="170" t="s">
        <v>292</v>
      </c>
      <c r="C40" s="171" t="s">
        <v>175</v>
      </c>
      <c r="D40" s="171" t="s">
        <v>528</v>
      </c>
      <c r="E40" s="171" t="s">
        <v>177</v>
      </c>
      <c r="F40" s="171" t="s">
        <v>203</v>
      </c>
      <c r="G40" s="171" t="s">
        <v>204</v>
      </c>
      <c r="H40" s="171" t="s">
        <v>293</v>
      </c>
      <c r="I40" s="171" t="s">
        <v>29</v>
      </c>
      <c r="J40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RA-ToSIA04:RF-HeatSink-H01A:TUp-Mon</v>
      </c>
      <c r="K40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0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0" s="173"/>
      <c r="N40" s="174"/>
      <c r="O40" s="175">
        <v>0.1</v>
      </c>
      <c r="P40" s="173"/>
      <c r="Q40" s="175"/>
      <c r="R40" s="175"/>
      <c r="S40" s="175"/>
      <c r="T40" s="175"/>
      <c r="U40" s="176"/>
      <c r="V40" s="176" t="str">
        <f t="shared" si="0"/>
        <v/>
      </c>
      <c r="W40" s="176" t="str">
        <f t="shared" si="1"/>
        <v/>
      </c>
      <c r="X40" s="177" t="s">
        <v>572</v>
      </c>
      <c r="Y40" s="177" t="s">
        <v>183</v>
      </c>
      <c r="Z40" s="177" t="s">
        <v>33</v>
      </c>
      <c r="AA40" s="177"/>
      <c r="AB40" s="177"/>
      <c r="AC40" s="37"/>
    </row>
    <row r="41" spans="1:29" s="45" customFormat="1" ht="15" customHeight="1">
      <c r="A41" s="169">
        <v>40</v>
      </c>
      <c r="B41" s="170" t="s">
        <v>295</v>
      </c>
      <c r="C41" s="171" t="s">
        <v>175</v>
      </c>
      <c r="D41" s="180" t="s">
        <v>528</v>
      </c>
      <c r="E41" s="171" t="s">
        <v>177</v>
      </c>
      <c r="F41" s="171" t="s">
        <v>203</v>
      </c>
      <c r="G41" s="171" t="s">
        <v>215</v>
      </c>
      <c r="H41" s="171" t="s">
        <v>293</v>
      </c>
      <c r="I41" s="171" t="s">
        <v>29</v>
      </c>
      <c r="J41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RA-ToSIA04:RF-HeatSink-H01B:TUp-Mon</v>
      </c>
      <c r="K41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1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1" s="173"/>
      <c r="N41" s="174"/>
      <c r="O41" s="175">
        <v>0.1</v>
      </c>
      <c r="P41" s="173"/>
      <c r="Q41" s="175"/>
      <c r="R41" s="175"/>
      <c r="S41" s="175"/>
      <c r="T41" s="175"/>
      <c r="U41" s="176"/>
      <c r="V41" s="176" t="str">
        <f t="shared" si="0"/>
        <v/>
      </c>
      <c r="W41" s="176" t="str">
        <f t="shared" si="1"/>
        <v/>
      </c>
      <c r="X41" s="177" t="s">
        <v>573</v>
      </c>
      <c r="Y41" s="177" t="s">
        <v>183</v>
      </c>
      <c r="Z41" s="177" t="s">
        <v>33</v>
      </c>
      <c r="AA41" s="177"/>
      <c r="AB41" s="177"/>
      <c r="AC41" s="37"/>
    </row>
    <row r="42" spans="1:29" s="45" customFormat="1" ht="15" customHeight="1">
      <c r="A42" s="169">
        <v>41</v>
      </c>
      <c r="B42" s="170" t="s">
        <v>297</v>
      </c>
      <c r="C42" s="171" t="s">
        <v>175</v>
      </c>
      <c r="D42" s="171" t="s">
        <v>528</v>
      </c>
      <c r="E42" s="171" t="s">
        <v>177</v>
      </c>
      <c r="F42" s="171" t="s">
        <v>203</v>
      </c>
      <c r="G42" s="171" t="s">
        <v>218</v>
      </c>
      <c r="H42" s="171" t="s">
        <v>293</v>
      </c>
      <c r="I42" s="171" t="s">
        <v>29</v>
      </c>
      <c r="J42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RA-ToSIA04:RF-HeatSink-H02A:TUp-Mon</v>
      </c>
      <c r="K42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2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2" s="173"/>
      <c r="N42" s="174"/>
      <c r="O42" s="175">
        <v>0.1</v>
      </c>
      <c r="P42" s="173"/>
      <c r="Q42" s="175"/>
      <c r="R42" s="175"/>
      <c r="S42" s="175"/>
      <c r="T42" s="175"/>
      <c r="U42" s="176"/>
      <c r="V42" s="176" t="str">
        <f t="shared" si="0"/>
        <v/>
      </c>
      <c r="W42" s="176" t="str">
        <f t="shared" si="1"/>
        <v/>
      </c>
      <c r="X42" s="177" t="s">
        <v>574</v>
      </c>
      <c r="Y42" s="177" t="s">
        <v>183</v>
      </c>
      <c r="Z42" s="177" t="s">
        <v>33</v>
      </c>
      <c r="AA42" s="177"/>
      <c r="AB42" s="177"/>
      <c r="AC42" s="37"/>
    </row>
    <row r="43" spans="1:29" s="45" customFormat="1" ht="15" customHeight="1">
      <c r="A43" s="169">
        <v>42</v>
      </c>
      <c r="B43" s="170" t="s">
        <v>299</v>
      </c>
      <c r="C43" s="171" t="s">
        <v>175</v>
      </c>
      <c r="D43" s="180" t="s">
        <v>528</v>
      </c>
      <c r="E43" s="171" t="s">
        <v>177</v>
      </c>
      <c r="F43" s="171" t="s">
        <v>203</v>
      </c>
      <c r="G43" s="171" t="s">
        <v>221</v>
      </c>
      <c r="H43" s="171" t="s">
        <v>293</v>
      </c>
      <c r="I43" s="171" t="s">
        <v>29</v>
      </c>
      <c r="J43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RA-ToSIA04:RF-HeatSink-H02B:TUp-Mon</v>
      </c>
      <c r="K43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3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3" s="173"/>
      <c r="N43" s="174"/>
      <c r="O43" s="175">
        <v>0.1</v>
      </c>
      <c r="P43" s="173"/>
      <c r="Q43" s="175"/>
      <c r="R43" s="175"/>
      <c r="S43" s="175"/>
      <c r="T43" s="175"/>
      <c r="U43" s="176"/>
      <c r="V43" s="176" t="str">
        <f t="shared" si="0"/>
        <v/>
      </c>
      <c r="W43" s="176" t="str">
        <f t="shared" si="1"/>
        <v/>
      </c>
      <c r="X43" s="177" t="s">
        <v>575</v>
      </c>
      <c r="Y43" s="177" t="s">
        <v>183</v>
      </c>
      <c r="Z43" s="177" t="s">
        <v>33</v>
      </c>
      <c r="AA43" s="177"/>
      <c r="AB43" s="177"/>
      <c r="AC43" s="37"/>
    </row>
    <row r="44" spans="1:29" s="45" customFormat="1" ht="15" customHeight="1">
      <c r="A44" s="169">
        <v>43</v>
      </c>
      <c r="B44" s="170" t="s">
        <v>301</v>
      </c>
      <c r="C44" s="171" t="s">
        <v>175</v>
      </c>
      <c r="D44" s="171" t="s">
        <v>528</v>
      </c>
      <c r="E44" s="171" t="s">
        <v>177</v>
      </c>
      <c r="F44" s="171" t="s">
        <v>203</v>
      </c>
      <c r="G44" s="171" t="s">
        <v>224</v>
      </c>
      <c r="H44" s="171" t="s">
        <v>293</v>
      </c>
      <c r="I44" s="171" t="s">
        <v>29</v>
      </c>
      <c r="J44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RA-ToSIA04:RF-HeatSink-H03A:TUp-Mon</v>
      </c>
      <c r="K44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4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4" s="173"/>
      <c r="N44" s="174"/>
      <c r="O44" s="175">
        <v>0.1</v>
      </c>
      <c r="P44" s="173"/>
      <c r="Q44" s="175"/>
      <c r="R44" s="175"/>
      <c r="S44" s="175"/>
      <c r="T44" s="175"/>
      <c r="U44" s="176"/>
      <c r="V44" s="176" t="str">
        <f t="shared" si="0"/>
        <v/>
      </c>
      <c r="W44" s="176" t="str">
        <f t="shared" si="1"/>
        <v/>
      </c>
      <c r="X44" s="177" t="s">
        <v>576</v>
      </c>
      <c r="Y44" s="177" t="s">
        <v>183</v>
      </c>
      <c r="Z44" s="177" t="s">
        <v>33</v>
      </c>
      <c r="AA44" s="177"/>
      <c r="AB44" s="177"/>
      <c r="AC44" s="37"/>
    </row>
    <row r="45" spans="1:29" s="45" customFormat="1" ht="15" customHeight="1">
      <c r="A45" s="169">
        <v>44</v>
      </c>
      <c r="B45" s="170" t="s">
        <v>303</v>
      </c>
      <c r="C45" s="171" t="s">
        <v>175</v>
      </c>
      <c r="D45" s="180" t="s">
        <v>528</v>
      </c>
      <c r="E45" s="171" t="s">
        <v>177</v>
      </c>
      <c r="F45" s="171" t="s">
        <v>203</v>
      </c>
      <c r="G45" s="171" t="s">
        <v>227</v>
      </c>
      <c r="H45" s="171" t="s">
        <v>293</v>
      </c>
      <c r="I45" s="171" t="s">
        <v>29</v>
      </c>
      <c r="J45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RA-ToSIA04:RF-HeatSink-H03B:TUp-Mon</v>
      </c>
      <c r="K45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5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5" s="173"/>
      <c r="N45" s="174"/>
      <c r="O45" s="175">
        <v>0.1</v>
      </c>
      <c r="P45" s="173"/>
      <c r="Q45" s="175"/>
      <c r="R45" s="175"/>
      <c r="S45" s="175"/>
      <c r="T45" s="175"/>
      <c r="U45" s="176"/>
      <c r="V45" s="176" t="str">
        <f t="shared" si="0"/>
        <v/>
      </c>
      <c r="W45" s="176" t="str">
        <f t="shared" si="1"/>
        <v/>
      </c>
      <c r="X45" s="177" t="s">
        <v>577</v>
      </c>
      <c r="Y45" s="177" t="s">
        <v>183</v>
      </c>
      <c r="Z45" s="177" t="s">
        <v>33</v>
      </c>
      <c r="AA45" s="177"/>
      <c r="AB45" s="177"/>
      <c r="AC45" s="37"/>
    </row>
    <row r="46" spans="1:29" s="45" customFormat="1" ht="15" customHeight="1">
      <c r="A46" s="169">
        <v>45</v>
      </c>
      <c r="B46" s="170" t="s">
        <v>305</v>
      </c>
      <c r="C46" s="171" t="s">
        <v>175</v>
      </c>
      <c r="D46" s="171" t="s">
        <v>528</v>
      </c>
      <c r="E46" s="171" t="s">
        <v>177</v>
      </c>
      <c r="F46" s="171" t="s">
        <v>203</v>
      </c>
      <c r="G46" s="171" t="s">
        <v>230</v>
      </c>
      <c r="H46" s="171" t="s">
        <v>293</v>
      </c>
      <c r="I46" s="171" t="s">
        <v>29</v>
      </c>
      <c r="J46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RA-ToSIA04:RF-HeatSink-H04A:TUp-Mon</v>
      </c>
      <c r="K46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6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6" s="173"/>
      <c r="N46" s="174"/>
      <c r="O46" s="175">
        <v>0.1</v>
      </c>
      <c r="P46" s="173"/>
      <c r="Q46" s="175"/>
      <c r="R46" s="175"/>
      <c r="S46" s="175"/>
      <c r="T46" s="175"/>
      <c r="U46" s="176"/>
      <c r="V46" s="176" t="str">
        <f t="shared" si="0"/>
        <v/>
      </c>
      <c r="W46" s="176" t="str">
        <f t="shared" si="1"/>
        <v/>
      </c>
      <c r="X46" s="177" t="s">
        <v>578</v>
      </c>
      <c r="Y46" s="177" t="s">
        <v>183</v>
      </c>
      <c r="Z46" s="177" t="s">
        <v>33</v>
      </c>
      <c r="AA46" s="177"/>
      <c r="AB46" s="177"/>
      <c r="AC46" s="37"/>
    </row>
    <row r="47" spans="1:29" s="45" customFormat="1" ht="15" customHeight="1">
      <c r="A47" s="169">
        <v>46</v>
      </c>
      <c r="B47" s="170" t="s">
        <v>307</v>
      </c>
      <c r="C47" s="171" t="s">
        <v>175</v>
      </c>
      <c r="D47" s="180" t="s">
        <v>528</v>
      </c>
      <c r="E47" s="171" t="s">
        <v>177</v>
      </c>
      <c r="F47" s="171" t="s">
        <v>203</v>
      </c>
      <c r="G47" s="171" t="s">
        <v>233</v>
      </c>
      <c r="H47" s="171" t="s">
        <v>293</v>
      </c>
      <c r="I47" s="171" t="s">
        <v>29</v>
      </c>
      <c r="J47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RA-ToSIA04:RF-HeatSink-H04B:TUp-Mon</v>
      </c>
      <c r="K47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7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7" s="173"/>
      <c r="N47" s="174"/>
      <c r="O47" s="175">
        <v>0.1</v>
      </c>
      <c r="P47" s="173"/>
      <c r="Q47" s="175"/>
      <c r="R47" s="175"/>
      <c r="S47" s="175"/>
      <c r="T47" s="175"/>
      <c r="U47" s="176"/>
      <c r="V47" s="176" t="str">
        <f t="shared" si="0"/>
        <v/>
      </c>
      <c r="W47" s="176" t="str">
        <f t="shared" si="1"/>
        <v/>
      </c>
      <c r="X47" s="177" t="s">
        <v>579</v>
      </c>
      <c r="Y47" s="177" t="s">
        <v>183</v>
      </c>
      <c r="Z47" s="177" t="s">
        <v>33</v>
      </c>
      <c r="AA47" s="177"/>
      <c r="AB47" s="177"/>
      <c r="AC47" s="37"/>
    </row>
    <row r="48" spans="1:29" s="45" customFormat="1" ht="15" customHeight="1">
      <c r="A48" s="169">
        <v>47</v>
      </c>
      <c r="B48" s="170" t="s">
        <v>309</v>
      </c>
      <c r="C48" s="171" t="s">
        <v>175</v>
      </c>
      <c r="D48" s="171" t="s">
        <v>528</v>
      </c>
      <c r="E48" s="171" t="s">
        <v>177</v>
      </c>
      <c r="F48" s="171" t="s">
        <v>203</v>
      </c>
      <c r="G48" s="171" t="s">
        <v>236</v>
      </c>
      <c r="H48" s="171" t="s">
        <v>293</v>
      </c>
      <c r="I48" s="171" t="s">
        <v>29</v>
      </c>
      <c r="J48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RA-ToSIA04:RF-HeatSink-H05A:TUp-Mon</v>
      </c>
      <c r="K48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8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8" s="173"/>
      <c r="N48" s="174"/>
      <c r="O48" s="175">
        <v>0.1</v>
      </c>
      <c r="P48" s="173"/>
      <c r="Q48" s="175"/>
      <c r="R48" s="175"/>
      <c r="S48" s="175"/>
      <c r="T48" s="175"/>
      <c r="U48" s="176"/>
      <c r="V48" s="176" t="str">
        <f t="shared" si="0"/>
        <v/>
      </c>
      <c r="W48" s="176" t="str">
        <f t="shared" si="1"/>
        <v/>
      </c>
      <c r="X48" s="177" t="s">
        <v>580</v>
      </c>
      <c r="Y48" s="177" t="s">
        <v>183</v>
      </c>
      <c r="Z48" s="177" t="s">
        <v>33</v>
      </c>
      <c r="AA48" s="177"/>
      <c r="AB48" s="177"/>
      <c r="AC48" s="37"/>
    </row>
    <row r="49" spans="1:29" s="45" customFormat="1" ht="15" customHeight="1">
      <c r="A49" s="169">
        <v>48</v>
      </c>
      <c r="B49" s="170" t="s">
        <v>311</v>
      </c>
      <c r="C49" s="171" t="s">
        <v>175</v>
      </c>
      <c r="D49" s="180" t="s">
        <v>528</v>
      </c>
      <c r="E49" s="171" t="s">
        <v>177</v>
      </c>
      <c r="F49" s="171" t="s">
        <v>203</v>
      </c>
      <c r="G49" s="171" t="s">
        <v>239</v>
      </c>
      <c r="H49" s="171" t="s">
        <v>293</v>
      </c>
      <c r="I49" s="171" t="s">
        <v>29</v>
      </c>
      <c r="J49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RA-ToSIA04:RF-HeatSink-H05B:TUp-Mon</v>
      </c>
      <c r="K49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49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49" s="173"/>
      <c r="N49" s="174"/>
      <c r="O49" s="175">
        <v>0.1</v>
      </c>
      <c r="P49" s="173"/>
      <c r="Q49" s="175"/>
      <c r="R49" s="175"/>
      <c r="S49" s="175"/>
      <c r="T49" s="175"/>
      <c r="U49" s="176"/>
      <c r="V49" s="176" t="str">
        <f t="shared" si="0"/>
        <v/>
      </c>
      <c r="W49" s="176" t="str">
        <f t="shared" si="1"/>
        <v/>
      </c>
      <c r="X49" s="177" t="s">
        <v>581</v>
      </c>
      <c r="Y49" s="177" t="s">
        <v>183</v>
      </c>
      <c r="Z49" s="177" t="s">
        <v>33</v>
      </c>
      <c r="AA49" s="177"/>
      <c r="AB49" s="177"/>
      <c r="AC49" s="37"/>
    </row>
    <row r="50" spans="1:29" s="45" customFormat="1" ht="15" customHeight="1">
      <c r="A50" s="169">
        <v>49</v>
      </c>
      <c r="B50" s="170" t="s">
        <v>313</v>
      </c>
      <c r="C50" s="171" t="s">
        <v>175</v>
      </c>
      <c r="D50" s="171" t="s">
        <v>528</v>
      </c>
      <c r="E50" s="171" t="s">
        <v>177</v>
      </c>
      <c r="F50" s="171" t="s">
        <v>203</v>
      </c>
      <c r="G50" s="171" t="s">
        <v>242</v>
      </c>
      <c r="H50" s="171" t="s">
        <v>293</v>
      </c>
      <c r="I50" s="171" t="s">
        <v>29</v>
      </c>
      <c r="J50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RA-ToSIA04:RF-HeatSink-H06A:TUp-Mon</v>
      </c>
      <c r="K50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0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0" s="173"/>
      <c r="N50" s="174"/>
      <c r="O50" s="175">
        <v>0.1</v>
      </c>
      <c r="P50" s="173"/>
      <c r="Q50" s="175"/>
      <c r="R50" s="175"/>
      <c r="S50" s="175"/>
      <c r="T50" s="175"/>
      <c r="U50" s="176"/>
      <c r="V50" s="176" t="str">
        <f t="shared" si="0"/>
        <v/>
      </c>
      <c r="W50" s="176" t="str">
        <f t="shared" si="1"/>
        <v/>
      </c>
      <c r="X50" s="177" t="s">
        <v>582</v>
      </c>
      <c r="Y50" s="177" t="s">
        <v>183</v>
      </c>
      <c r="Z50" s="177" t="s">
        <v>33</v>
      </c>
      <c r="AA50" s="177"/>
      <c r="AB50" s="177"/>
      <c r="AC50" s="37"/>
    </row>
    <row r="51" spans="1:29" s="45" customFormat="1" ht="15" customHeight="1">
      <c r="A51" s="169">
        <v>50</v>
      </c>
      <c r="B51" s="170" t="s">
        <v>315</v>
      </c>
      <c r="C51" s="171" t="s">
        <v>175</v>
      </c>
      <c r="D51" s="180" t="s">
        <v>528</v>
      </c>
      <c r="E51" s="171" t="s">
        <v>177</v>
      </c>
      <c r="F51" s="171" t="s">
        <v>203</v>
      </c>
      <c r="G51" s="171" t="s">
        <v>245</v>
      </c>
      <c r="H51" s="171" t="s">
        <v>293</v>
      </c>
      <c r="I51" s="171" t="s">
        <v>29</v>
      </c>
      <c r="J51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RA-ToSIA04:RF-HeatSink-H06B:TUp-Mon</v>
      </c>
      <c r="K51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1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1" s="173"/>
      <c r="N51" s="174"/>
      <c r="O51" s="175">
        <v>0.1</v>
      </c>
      <c r="P51" s="173"/>
      <c r="Q51" s="175"/>
      <c r="R51" s="175"/>
      <c r="S51" s="175"/>
      <c r="T51" s="175"/>
      <c r="U51" s="176"/>
      <c r="V51" s="176" t="str">
        <f t="shared" si="0"/>
        <v/>
      </c>
      <c r="W51" s="176" t="str">
        <f t="shared" si="1"/>
        <v/>
      </c>
      <c r="X51" s="177" t="s">
        <v>583</v>
      </c>
      <c r="Y51" s="177" t="s">
        <v>183</v>
      </c>
      <c r="Z51" s="177" t="s">
        <v>33</v>
      </c>
      <c r="AA51" s="177"/>
      <c r="AB51" s="177"/>
      <c r="AC51" s="37"/>
    </row>
    <row r="52" spans="1:29" s="45" customFormat="1" ht="15" customHeight="1">
      <c r="A52" s="169">
        <v>51</v>
      </c>
      <c r="B52" s="170" t="s">
        <v>317</v>
      </c>
      <c r="C52" s="171" t="s">
        <v>175</v>
      </c>
      <c r="D52" s="171" t="s">
        <v>528</v>
      </c>
      <c r="E52" s="171" t="s">
        <v>177</v>
      </c>
      <c r="F52" s="171" t="s">
        <v>203</v>
      </c>
      <c r="G52" s="171" t="s">
        <v>248</v>
      </c>
      <c r="H52" s="171" t="s">
        <v>293</v>
      </c>
      <c r="I52" s="171" t="s">
        <v>29</v>
      </c>
      <c r="J52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RA-ToSIA04:RF-HeatSink-H07A:TUp-Mon</v>
      </c>
      <c r="K52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2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2" s="173"/>
      <c r="N52" s="174"/>
      <c r="O52" s="175">
        <v>0.1</v>
      </c>
      <c r="P52" s="173"/>
      <c r="Q52" s="175"/>
      <c r="R52" s="175"/>
      <c r="S52" s="175"/>
      <c r="T52" s="175"/>
      <c r="U52" s="176"/>
      <c r="V52" s="176" t="str">
        <f t="shared" si="0"/>
        <v/>
      </c>
      <c r="W52" s="176" t="str">
        <f t="shared" si="1"/>
        <v/>
      </c>
      <c r="X52" s="177" t="s">
        <v>584</v>
      </c>
      <c r="Y52" s="177" t="s">
        <v>183</v>
      </c>
      <c r="Z52" s="177" t="s">
        <v>33</v>
      </c>
      <c r="AA52" s="177"/>
      <c r="AB52" s="177"/>
      <c r="AC52" s="37"/>
    </row>
    <row r="53" spans="1:29" s="45" customFormat="1" ht="15" customHeight="1">
      <c r="A53" s="169">
        <v>52</v>
      </c>
      <c r="B53" s="170" t="s">
        <v>319</v>
      </c>
      <c r="C53" s="171" t="s">
        <v>175</v>
      </c>
      <c r="D53" s="180" t="s">
        <v>528</v>
      </c>
      <c r="E53" s="171" t="s">
        <v>177</v>
      </c>
      <c r="F53" s="171" t="s">
        <v>203</v>
      </c>
      <c r="G53" s="171" t="s">
        <v>251</v>
      </c>
      <c r="H53" s="171" t="s">
        <v>293</v>
      </c>
      <c r="I53" s="171" t="s">
        <v>29</v>
      </c>
      <c r="J53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RA-ToSIA04:RF-HeatSink-H07B:TUp-Mon</v>
      </c>
      <c r="K53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3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3" s="173"/>
      <c r="N53" s="174"/>
      <c r="O53" s="175">
        <v>0.1</v>
      </c>
      <c r="P53" s="173"/>
      <c r="Q53" s="175"/>
      <c r="R53" s="175"/>
      <c r="S53" s="175"/>
      <c r="T53" s="175"/>
      <c r="U53" s="176"/>
      <c r="V53" s="176" t="str">
        <f t="shared" si="0"/>
        <v/>
      </c>
      <c r="W53" s="176" t="str">
        <f t="shared" si="1"/>
        <v/>
      </c>
      <c r="X53" s="177" t="s">
        <v>585</v>
      </c>
      <c r="Y53" s="177" t="s">
        <v>183</v>
      </c>
      <c r="Z53" s="177" t="s">
        <v>33</v>
      </c>
      <c r="AA53" s="177"/>
      <c r="AB53" s="177"/>
      <c r="AC53" s="37"/>
    </row>
    <row r="54" spans="1:29" s="45" customFormat="1" ht="15" customHeight="1">
      <c r="A54" s="169">
        <v>53</v>
      </c>
      <c r="B54" s="170" t="s">
        <v>321</v>
      </c>
      <c r="C54" s="171" t="s">
        <v>175</v>
      </c>
      <c r="D54" s="171" t="s">
        <v>528</v>
      </c>
      <c r="E54" s="171" t="s">
        <v>177</v>
      </c>
      <c r="F54" s="171" t="s">
        <v>203</v>
      </c>
      <c r="G54" s="171" t="s">
        <v>254</v>
      </c>
      <c r="H54" s="171" t="s">
        <v>293</v>
      </c>
      <c r="I54" s="171" t="s">
        <v>29</v>
      </c>
      <c r="J54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RA-ToSIA04:RF-HeatSink-H08A:TUp-Mon</v>
      </c>
      <c r="K54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4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4" s="173"/>
      <c r="N54" s="174"/>
      <c r="O54" s="175">
        <v>0.1</v>
      </c>
      <c r="P54" s="173"/>
      <c r="Q54" s="175"/>
      <c r="R54" s="175"/>
      <c r="S54" s="175"/>
      <c r="T54" s="175"/>
      <c r="U54" s="176"/>
      <c r="V54" s="176" t="str">
        <f t="shared" si="0"/>
        <v/>
      </c>
      <c r="W54" s="176" t="str">
        <f t="shared" si="1"/>
        <v/>
      </c>
      <c r="X54" s="177" t="s">
        <v>586</v>
      </c>
      <c r="Y54" s="177" t="s">
        <v>183</v>
      </c>
      <c r="Z54" s="177" t="s">
        <v>33</v>
      </c>
      <c r="AA54" s="177"/>
      <c r="AB54" s="177"/>
      <c r="AC54" s="37"/>
    </row>
    <row r="55" spans="1:29" s="45" customFormat="1" ht="15" customHeight="1">
      <c r="A55" s="169">
        <v>54</v>
      </c>
      <c r="B55" s="170" t="s">
        <v>323</v>
      </c>
      <c r="C55" s="171" t="s">
        <v>175</v>
      </c>
      <c r="D55" s="180" t="s">
        <v>528</v>
      </c>
      <c r="E55" s="171" t="s">
        <v>177</v>
      </c>
      <c r="F55" s="171" t="s">
        <v>203</v>
      </c>
      <c r="G55" s="171" t="s">
        <v>257</v>
      </c>
      <c r="H55" s="171" t="s">
        <v>293</v>
      </c>
      <c r="I55" s="171" t="s">
        <v>29</v>
      </c>
      <c r="J55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RA-ToSIA04:RF-HeatSink-H08B:TUp-Mon</v>
      </c>
      <c r="K55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5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5" s="173"/>
      <c r="N55" s="174"/>
      <c r="O55" s="175">
        <v>0.1</v>
      </c>
      <c r="P55" s="173"/>
      <c r="Q55" s="175"/>
      <c r="R55" s="175"/>
      <c r="S55" s="175"/>
      <c r="T55" s="175"/>
      <c r="U55" s="176"/>
      <c r="V55" s="176" t="str">
        <f t="shared" si="0"/>
        <v/>
      </c>
      <c r="W55" s="176" t="str">
        <f t="shared" si="1"/>
        <v/>
      </c>
      <c r="X55" s="177" t="s">
        <v>587</v>
      </c>
      <c r="Y55" s="177" t="s">
        <v>183</v>
      </c>
      <c r="Z55" s="177" t="s">
        <v>33</v>
      </c>
      <c r="AA55" s="177"/>
      <c r="AB55" s="177"/>
      <c r="AC55" s="37"/>
    </row>
    <row r="56" spans="1:29" s="45" customFormat="1" ht="15" customHeight="1">
      <c r="A56" s="169">
        <v>55</v>
      </c>
      <c r="B56" s="170" t="s">
        <v>325</v>
      </c>
      <c r="C56" s="171" t="s">
        <v>175</v>
      </c>
      <c r="D56" s="171" t="s">
        <v>528</v>
      </c>
      <c r="E56" s="171" t="s">
        <v>177</v>
      </c>
      <c r="F56" s="171" t="s">
        <v>203</v>
      </c>
      <c r="G56" s="171" t="s">
        <v>204</v>
      </c>
      <c r="H56" s="171" t="s">
        <v>326</v>
      </c>
      <c r="I56" s="171" t="s">
        <v>29</v>
      </c>
      <c r="J56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RA-ToSIA04:RF-HeatSink-H01A:Tms-Mon</v>
      </c>
      <c r="K56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6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6" s="173"/>
      <c r="N56" s="174"/>
      <c r="O56" s="175">
        <v>0.1</v>
      </c>
      <c r="P56" s="173"/>
      <c r="Q56" s="175"/>
      <c r="R56" s="175"/>
      <c r="S56" s="175"/>
      <c r="T56" s="175"/>
      <c r="U56" s="176"/>
      <c r="V56" s="176" t="str">
        <f t="shared" si="0"/>
        <v/>
      </c>
      <c r="W56" s="176" t="str">
        <f t="shared" si="1"/>
        <v/>
      </c>
      <c r="X56" s="177" t="s">
        <v>588</v>
      </c>
      <c r="Y56" s="177" t="s">
        <v>183</v>
      </c>
      <c r="Z56" s="177" t="s">
        <v>33</v>
      </c>
      <c r="AA56" s="177"/>
      <c r="AB56" s="177"/>
      <c r="AC56" s="37"/>
    </row>
    <row r="57" spans="1:29" s="45" customFormat="1" ht="15" customHeight="1">
      <c r="A57" s="169">
        <v>56</v>
      </c>
      <c r="B57" s="170" t="s">
        <v>328</v>
      </c>
      <c r="C57" s="171" t="s">
        <v>175</v>
      </c>
      <c r="D57" s="180" t="s">
        <v>528</v>
      </c>
      <c r="E57" s="171" t="s">
        <v>177</v>
      </c>
      <c r="F57" s="171" t="s">
        <v>203</v>
      </c>
      <c r="G57" s="171" t="s">
        <v>215</v>
      </c>
      <c r="H57" s="171" t="s">
        <v>326</v>
      </c>
      <c r="I57" s="171" t="s">
        <v>29</v>
      </c>
      <c r="J57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RA-ToSIA04:RF-HeatSink-H01B:Tms-Mon</v>
      </c>
      <c r="K57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7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7" s="173"/>
      <c r="N57" s="174"/>
      <c r="O57" s="175">
        <v>0.1</v>
      </c>
      <c r="P57" s="173"/>
      <c r="Q57" s="175"/>
      <c r="R57" s="175"/>
      <c r="S57" s="175"/>
      <c r="T57" s="175"/>
      <c r="U57" s="176"/>
      <c r="V57" s="176" t="str">
        <f t="shared" si="0"/>
        <v/>
      </c>
      <c r="W57" s="176" t="str">
        <f t="shared" si="1"/>
        <v/>
      </c>
      <c r="X57" s="177" t="s">
        <v>589</v>
      </c>
      <c r="Y57" s="177" t="s">
        <v>183</v>
      </c>
      <c r="Z57" s="177" t="s">
        <v>33</v>
      </c>
      <c r="AA57" s="177"/>
      <c r="AB57" s="177"/>
      <c r="AC57" s="37"/>
    </row>
    <row r="58" spans="1:29" s="45" customFormat="1" ht="15" customHeight="1">
      <c r="A58" s="169">
        <v>57</v>
      </c>
      <c r="B58" s="170" t="s">
        <v>330</v>
      </c>
      <c r="C58" s="171" t="s">
        <v>175</v>
      </c>
      <c r="D58" s="171" t="s">
        <v>528</v>
      </c>
      <c r="E58" s="171" t="s">
        <v>177</v>
      </c>
      <c r="F58" s="171" t="s">
        <v>203</v>
      </c>
      <c r="G58" s="171" t="s">
        <v>218</v>
      </c>
      <c r="H58" s="171" t="s">
        <v>326</v>
      </c>
      <c r="I58" s="171" t="s">
        <v>29</v>
      </c>
      <c r="J58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RA-ToSIA04:RF-HeatSink-H02A:Tms-Mon</v>
      </c>
      <c r="K58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8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8" s="173"/>
      <c r="N58" s="174"/>
      <c r="O58" s="175">
        <v>0.1</v>
      </c>
      <c r="P58" s="173"/>
      <c r="Q58" s="175"/>
      <c r="R58" s="175"/>
      <c r="S58" s="175"/>
      <c r="T58" s="175"/>
      <c r="U58" s="176"/>
      <c r="V58" s="176" t="str">
        <f t="shared" si="0"/>
        <v/>
      </c>
      <c r="W58" s="176" t="str">
        <f t="shared" si="1"/>
        <v/>
      </c>
      <c r="X58" s="177" t="s">
        <v>590</v>
      </c>
      <c r="Y58" s="177" t="s">
        <v>183</v>
      </c>
      <c r="Z58" s="177" t="s">
        <v>33</v>
      </c>
      <c r="AA58" s="177"/>
      <c r="AB58" s="177"/>
      <c r="AC58" s="37"/>
    </row>
    <row r="59" spans="1:29" s="45" customFormat="1" ht="15" customHeight="1">
      <c r="A59" s="169">
        <v>58</v>
      </c>
      <c r="B59" s="170" t="s">
        <v>332</v>
      </c>
      <c r="C59" s="171" t="s">
        <v>175</v>
      </c>
      <c r="D59" s="180" t="s">
        <v>528</v>
      </c>
      <c r="E59" s="171" t="s">
        <v>177</v>
      </c>
      <c r="F59" s="171" t="s">
        <v>203</v>
      </c>
      <c r="G59" s="171" t="s">
        <v>221</v>
      </c>
      <c r="H59" s="171" t="s">
        <v>326</v>
      </c>
      <c r="I59" s="171" t="s">
        <v>29</v>
      </c>
      <c r="J59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RA-ToSIA04:RF-HeatSink-H02B:Tms-Mon</v>
      </c>
      <c r="K59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59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59" s="173"/>
      <c r="N59" s="174"/>
      <c r="O59" s="175">
        <v>0.1</v>
      </c>
      <c r="P59" s="173"/>
      <c r="Q59" s="175"/>
      <c r="R59" s="175"/>
      <c r="S59" s="175"/>
      <c r="T59" s="175"/>
      <c r="U59" s="176"/>
      <c r="V59" s="176" t="str">
        <f t="shared" si="0"/>
        <v/>
      </c>
      <c r="W59" s="176" t="str">
        <f t="shared" si="1"/>
        <v/>
      </c>
      <c r="X59" s="177" t="s">
        <v>591</v>
      </c>
      <c r="Y59" s="177" t="s">
        <v>183</v>
      </c>
      <c r="Z59" s="177" t="s">
        <v>33</v>
      </c>
      <c r="AA59" s="177"/>
      <c r="AB59" s="177"/>
      <c r="AC59" s="37"/>
    </row>
    <row r="60" spans="1:29" s="45" customFormat="1" ht="15" customHeight="1">
      <c r="A60" s="169">
        <v>59</v>
      </c>
      <c r="B60" s="170" t="s">
        <v>334</v>
      </c>
      <c r="C60" s="171" t="s">
        <v>175</v>
      </c>
      <c r="D60" s="171" t="s">
        <v>528</v>
      </c>
      <c r="E60" s="171" t="s">
        <v>177</v>
      </c>
      <c r="F60" s="171" t="s">
        <v>203</v>
      </c>
      <c r="G60" s="171" t="s">
        <v>224</v>
      </c>
      <c r="H60" s="171" t="s">
        <v>326</v>
      </c>
      <c r="I60" s="171" t="s">
        <v>29</v>
      </c>
      <c r="J60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RA-ToSIA04:RF-HeatSink-H03A:Tms-Mon</v>
      </c>
      <c r="K60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0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0" s="173"/>
      <c r="N60" s="174"/>
      <c r="O60" s="175">
        <v>0.1</v>
      </c>
      <c r="P60" s="173"/>
      <c r="Q60" s="175"/>
      <c r="R60" s="175"/>
      <c r="S60" s="175"/>
      <c r="T60" s="175"/>
      <c r="U60" s="176"/>
      <c r="V60" s="176" t="str">
        <f t="shared" si="0"/>
        <v/>
      </c>
      <c r="W60" s="176" t="str">
        <f t="shared" si="1"/>
        <v/>
      </c>
      <c r="X60" s="177" t="s">
        <v>592</v>
      </c>
      <c r="Y60" s="177" t="s">
        <v>183</v>
      </c>
      <c r="Z60" s="177" t="s">
        <v>33</v>
      </c>
      <c r="AA60" s="177"/>
      <c r="AB60" s="177"/>
      <c r="AC60" s="37"/>
    </row>
    <row r="61" spans="1:29" s="45" customFormat="1" ht="15" customHeight="1">
      <c r="A61" s="169">
        <v>60</v>
      </c>
      <c r="B61" s="170" t="s">
        <v>336</v>
      </c>
      <c r="C61" s="171" t="s">
        <v>175</v>
      </c>
      <c r="D61" s="180" t="s">
        <v>528</v>
      </c>
      <c r="E61" s="171" t="s">
        <v>177</v>
      </c>
      <c r="F61" s="171" t="s">
        <v>203</v>
      </c>
      <c r="G61" s="171" t="s">
        <v>227</v>
      </c>
      <c r="H61" s="171" t="s">
        <v>326</v>
      </c>
      <c r="I61" s="171" t="s">
        <v>29</v>
      </c>
      <c r="J61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RA-ToSIA04:RF-HeatSink-H03B:Tms-Mon</v>
      </c>
      <c r="K61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1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1" s="173"/>
      <c r="N61" s="174"/>
      <c r="O61" s="175">
        <v>0.1</v>
      </c>
      <c r="P61" s="173"/>
      <c r="Q61" s="175"/>
      <c r="R61" s="175"/>
      <c r="S61" s="175"/>
      <c r="T61" s="175"/>
      <c r="U61" s="176"/>
      <c r="V61" s="176" t="str">
        <f t="shared" si="0"/>
        <v/>
      </c>
      <c r="W61" s="176" t="str">
        <f t="shared" si="1"/>
        <v/>
      </c>
      <c r="X61" s="177" t="s">
        <v>593</v>
      </c>
      <c r="Y61" s="177" t="s">
        <v>183</v>
      </c>
      <c r="Z61" s="177" t="s">
        <v>33</v>
      </c>
      <c r="AA61" s="177"/>
      <c r="AB61" s="177"/>
      <c r="AC61" s="37"/>
    </row>
    <row r="62" spans="1:29" s="45" customFormat="1" ht="15" customHeight="1">
      <c r="A62" s="169">
        <v>61</v>
      </c>
      <c r="B62" s="170" t="s">
        <v>338</v>
      </c>
      <c r="C62" s="171" t="s">
        <v>175</v>
      </c>
      <c r="D62" s="171" t="s">
        <v>528</v>
      </c>
      <c r="E62" s="171" t="s">
        <v>177</v>
      </c>
      <c r="F62" s="171" t="s">
        <v>203</v>
      </c>
      <c r="G62" s="171" t="s">
        <v>230</v>
      </c>
      <c r="H62" s="171" t="s">
        <v>326</v>
      </c>
      <c r="I62" s="171" t="s">
        <v>29</v>
      </c>
      <c r="J62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RA-ToSIA04:RF-HeatSink-H04A:Tms-Mon</v>
      </c>
      <c r="K62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2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2" s="173"/>
      <c r="N62" s="174"/>
      <c r="O62" s="175">
        <v>0.1</v>
      </c>
      <c r="P62" s="173"/>
      <c r="Q62" s="175"/>
      <c r="R62" s="175"/>
      <c r="S62" s="175"/>
      <c r="T62" s="175"/>
      <c r="U62" s="176"/>
      <c r="V62" s="176" t="str">
        <f t="shared" si="0"/>
        <v/>
      </c>
      <c r="W62" s="176" t="str">
        <f t="shared" si="1"/>
        <v/>
      </c>
      <c r="X62" s="177" t="s">
        <v>594</v>
      </c>
      <c r="Y62" s="177" t="s">
        <v>183</v>
      </c>
      <c r="Z62" s="177" t="s">
        <v>33</v>
      </c>
      <c r="AA62" s="177"/>
      <c r="AB62" s="177"/>
      <c r="AC62" s="37"/>
    </row>
    <row r="63" spans="1:29" s="45" customFormat="1" ht="15" customHeight="1">
      <c r="A63" s="169">
        <v>62</v>
      </c>
      <c r="B63" s="170" t="s">
        <v>340</v>
      </c>
      <c r="C63" s="171" t="s">
        <v>175</v>
      </c>
      <c r="D63" s="180" t="s">
        <v>528</v>
      </c>
      <c r="E63" s="171" t="s">
        <v>177</v>
      </c>
      <c r="F63" s="171" t="s">
        <v>203</v>
      </c>
      <c r="G63" s="171" t="s">
        <v>233</v>
      </c>
      <c r="H63" s="171" t="s">
        <v>326</v>
      </c>
      <c r="I63" s="171" t="s">
        <v>29</v>
      </c>
      <c r="J63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RA-ToSIA04:RF-HeatSink-H04B:Tms-Mon</v>
      </c>
      <c r="K63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3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3" s="173"/>
      <c r="N63" s="174"/>
      <c r="O63" s="175">
        <v>0.1</v>
      </c>
      <c r="P63" s="173"/>
      <c r="Q63" s="175"/>
      <c r="R63" s="175"/>
      <c r="S63" s="175"/>
      <c r="T63" s="175"/>
      <c r="U63" s="176"/>
      <c r="V63" s="176" t="str">
        <f t="shared" si="0"/>
        <v/>
      </c>
      <c r="W63" s="176" t="str">
        <f t="shared" si="1"/>
        <v/>
      </c>
      <c r="X63" s="177" t="s">
        <v>595</v>
      </c>
      <c r="Y63" s="177" t="s">
        <v>183</v>
      </c>
      <c r="Z63" s="177" t="s">
        <v>33</v>
      </c>
      <c r="AA63" s="177"/>
      <c r="AB63" s="177"/>
      <c r="AC63" s="37"/>
    </row>
    <row r="64" spans="1:29" s="45" customFormat="1" ht="15" customHeight="1">
      <c r="A64" s="169">
        <v>63</v>
      </c>
      <c r="B64" s="170" t="s">
        <v>342</v>
      </c>
      <c r="C64" s="171" t="s">
        <v>175</v>
      </c>
      <c r="D64" s="171" t="s">
        <v>528</v>
      </c>
      <c r="E64" s="171" t="s">
        <v>177</v>
      </c>
      <c r="F64" s="171" t="s">
        <v>203</v>
      </c>
      <c r="G64" s="171" t="s">
        <v>236</v>
      </c>
      <c r="H64" s="171" t="s">
        <v>326</v>
      </c>
      <c r="I64" s="171" t="s">
        <v>29</v>
      </c>
      <c r="J64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RA-ToSIA04:RF-HeatSink-H05A:Tms-Mon</v>
      </c>
      <c r="K64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4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4" s="173"/>
      <c r="N64" s="174"/>
      <c r="O64" s="175">
        <v>0.1</v>
      </c>
      <c r="P64" s="173"/>
      <c r="Q64" s="175"/>
      <c r="R64" s="175"/>
      <c r="S64" s="175"/>
      <c r="T64" s="175"/>
      <c r="U64" s="176"/>
      <c r="V64" s="176" t="str">
        <f t="shared" si="0"/>
        <v/>
      </c>
      <c r="W64" s="176" t="str">
        <f t="shared" si="1"/>
        <v/>
      </c>
      <c r="X64" s="177" t="s">
        <v>596</v>
      </c>
      <c r="Y64" s="177" t="s">
        <v>183</v>
      </c>
      <c r="Z64" s="177" t="s">
        <v>33</v>
      </c>
      <c r="AA64" s="177"/>
      <c r="AB64" s="177"/>
      <c r="AC64" s="37"/>
    </row>
    <row r="65" spans="1:29" s="45" customFormat="1" ht="15" customHeight="1">
      <c r="A65" s="169">
        <v>64</v>
      </c>
      <c r="B65" s="170" t="s">
        <v>344</v>
      </c>
      <c r="C65" s="171" t="s">
        <v>175</v>
      </c>
      <c r="D65" s="180" t="s">
        <v>528</v>
      </c>
      <c r="E65" s="171" t="s">
        <v>177</v>
      </c>
      <c r="F65" s="171" t="s">
        <v>203</v>
      </c>
      <c r="G65" s="171" t="s">
        <v>239</v>
      </c>
      <c r="H65" s="171" t="s">
        <v>326</v>
      </c>
      <c r="I65" s="171" t="s">
        <v>29</v>
      </c>
      <c r="J65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RA-ToSIA04:RF-HeatSink-H05B:Tms-Mon</v>
      </c>
      <c r="K65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5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5" s="173"/>
      <c r="N65" s="174"/>
      <c r="O65" s="175">
        <v>0.1</v>
      </c>
      <c r="P65" s="173"/>
      <c r="Q65" s="175"/>
      <c r="R65" s="175"/>
      <c r="S65" s="175"/>
      <c r="T65" s="175"/>
      <c r="U65" s="176"/>
      <c r="V65" s="176" t="str">
        <f t="shared" si="0"/>
        <v/>
      </c>
      <c r="W65" s="176" t="str">
        <f t="shared" si="1"/>
        <v/>
      </c>
      <c r="X65" s="177" t="s">
        <v>597</v>
      </c>
      <c r="Y65" s="177" t="s">
        <v>183</v>
      </c>
      <c r="Z65" s="177" t="s">
        <v>33</v>
      </c>
      <c r="AA65" s="177"/>
      <c r="AB65" s="177"/>
      <c r="AC65" s="37"/>
    </row>
    <row r="66" spans="1:29" s="45" customFormat="1" ht="15" customHeight="1">
      <c r="A66" s="169">
        <v>65</v>
      </c>
      <c r="B66" s="170" t="s">
        <v>346</v>
      </c>
      <c r="C66" s="171" t="s">
        <v>175</v>
      </c>
      <c r="D66" s="171" t="s">
        <v>528</v>
      </c>
      <c r="E66" s="171" t="s">
        <v>177</v>
      </c>
      <c r="F66" s="171" t="s">
        <v>203</v>
      </c>
      <c r="G66" s="171" t="s">
        <v>242</v>
      </c>
      <c r="H66" s="171" t="s">
        <v>326</v>
      </c>
      <c r="I66" s="171" t="s">
        <v>29</v>
      </c>
      <c r="J66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RA-ToSIA04:RF-HeatSink-H06A:Tms-Mon</v>
      </c>
      <c r="K66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6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6" s="173"/>
      <c r="N66" s="174"/>
      <c r="O66" s="175">
        <v>0.1</v>
      </c>
      <c r="P66" s="173"/>
      <c r="Q66" s="175"/>
      <c r="R66" s="175"/>
      <c r="S66" s="175"/>
      <c r="T66" s="175"/>
      <c r="U66" s="176"/>
      <c r="V66" s="176" t="str">
        <f t="shared" ref="V66:V98" si="2">IF(U66=0,"",U66)</f>
        <v/>
      </c>
      <c r="W66" s="176" t="str">
        <f t="shared" ref="W66:W98" si="3">IF(U66=0,"",U66)</f>
        <v/>
      </c>
      <c r="X66" s="177" t="s">
        <v>598</v>
      </c>
      <c r="Y66" s="177" t="s">
        <v>183</v>
      </c>
      <c r="Z66" s="177" t="s">
        <v>33</v>
      </c>
      <c r="AA66" s="177"/>
      <c r="AB66" s="177"/>
      <c r="AC66" s="37"/>
    </row>
    <row r="67" spans="1:29" s="45" customFormat="1" ht="15" customHeight="1">
      <c r="A67" s="169">
        <v>66</v>
      </c>
      <c r="B67" s="170" t="s">
        <v>348</v>
      </c>
      <c r="C67" s="171" t="s">
        <v>175</v>
      </c>
      <c r="D67" s="180" t="s">
        <v>528</v>
      </c>
      <c r="E67" s="171" t="s">
        <v>177</v>
      </c>
      <c r="F67" s="171" t="s">
        <v>203</v>
      </c>
      <c r="G67" s="171" t="s">
        <v>245</v>
      </c>
      <c r="H67" s="171" t="s">
        <v>326</v>
      </c>
      <c r="I67" s="171" t="s">
        <v>29</v>
      </c>
      <c r="J67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RA-ToSIA04:RF-HeatSink-H06B:Tms-Mon</v>
      </c>
      <c r="K67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7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7" s="173"/>
      <c r="N67" s="174"/>
      <c r="O67" s="175">
        <v>0.1</v>
      </c>
      <c r="P67" s="173"/>
      <c r="Q67" s="175"/>
      <c r="R67" s="175"/>
      <c r="S67" s="175"/>
      <c r="T67" s="175"/>
      <c r="U67" s="176"/>
      <c r="V67" s="176" t="str">
        <f t="shared" si="2"/>
        <v/>
      </c>
      <c r="W67" s="176" t="str">
        <f t="shared" si="3"/>
        <v/>
      </c>
      <c r="X67" s="177" t="s">
        <v>599</v>
      </c>
      <c r="Y67" s="177" t="s">
        <v>183</v>
      </c>
      <c r="Z67" s="177" t="s">
        <v>33</v>
      </c>
      <c r="AA67" s="177"/>
      <c r="AB67" s="177"/>
      <c r="AC67" s="37"/>
    </row>
    <row r="68" spans="1:29" s="45" customFormat="1" ht="15" customHeight="1">
      <c r="A68" s="169">
        <v>67</v>
      </c>
      <c r="B68" s="170" t="s">
        <v>350</v>
      </c>
      <c r="C68" s="171" t="s">
        <v>175</v>
      </c>
      <c r="D68" s="171" t="s">
        <v>528</v>
      </c>
      <c r="E68" s="171" t="s">
        <v>177</v>
      </c>
      <c r="F68" s="171" t="s">
        <v>203</v>
      </c>
      <c r="G68" s="171" t="s">
        <v>248</v>
      </c>
      <c r="H68" s="171" t="s">
        <v>326</v>
      </c>
      <c r="I68" s="171" t="s">
        <v>29</v>
      </c>
      <c r="J68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RA-ToSIA04:RF-HeatSink-H07A:Tms-Mon</v>
      </c>
      <c r="K68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8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8" s="173"/>
      <c r="N68" s="174"/>
      <c r="O68" s="175">
        <v>0.1</v>
      </c>
      <c r="P68" s="173"/>
      <c r="Q68" s="175"/>
      <c r="R68" s="175"/>
      <c r="S68" s="175"/>
      <c r="T68" s="175"/>
      <c r="U68" s="176"/>
      <c r="V68" s="176" t="str">
        <f t="shared" si="2"/>
        <v/>
      </c>
      <c r="W68" s="176" t="str">
        <f t="shared" si="3"/>
        <v/>
      </c>
      <c r="X68" s="177" t="s">
        <v>600</v>
      </c>
      <c r="Y68" s="177" t="s">
        <v>183</v>
      </c>
      <c r="Z68" s="177" t="s">
        <v>33</v>
      </c>
      <c r="AA68" s="177"/>
      <c r="AB68" s="177"/>
      <c r="AC68" s="37"/>
    </row>
    <row r="69" spans="1:29" s="45" customFormat="1" ht="15" customHeight="1">
      <c r="A69" s="169">
        <v>68</v>
      </c>
      <c r="B69" s="170" t="s">
        <v>352</v>
      </c>
      <c r="C69" s="171" t="s">
        <v>175</v>
      </c>
      <c r="D69" s="180" t="s">
        <v>528</v>
      </c>
      <c r="E69" s="171" t="s">
        <v>177</v>
      </c>
      <c r="F69" s="171" t="s">
        <v>203</v>
      </c>
      <c r="G69" s="171" t="s">
        <v>251</v>
      </c>
      <c r="H69" s="171" t="s">
        <v>326</v>
      </c>
      <c r="I69" s="171" t="s">
        <v>29</v>
      </c>
      <c r="J69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RA-ToSIA04:RF-HeatSink-H07B:Tms-Mon</v>
      </c>
      <c r="K69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69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69" s="173"/>
      <c r="N69" s="174"/>
      <c r="O69" s="175">
        <v>0.1</v>
      </c>
      <c r="P69" s="173"/>
      <c r="Q69" s="175"/>
      <c r="R69" s="175"/>
      <c r="S69" s="175"/>
      <c r="T69" s="175"/>
      <c r="U69" s="176"/>
      <c r="V69" s="176" t="str">
        <f t="shared" si="2"/>
        <v/>
      </c>
      <c r="W69" s="176" t="str">
        <f t="shared" si="3"/>
        <v/>
      </c>
      <c r="X69" s="177" t="s">
        <v>601</v>
      </c>
      <c r="Y69" s="177" t="s">
        <v>183</v>
      </c>
      <c r="Z69" s="177" t="s">
        <v>33</v>
      </c>
      <c r="AA69" s="177"/>
      <c r="AB69" s="177"/>
      <c r="AC69" s="37"/>
    </row>
    <row r="70" spans="1:29" s="45" customFormat="1" ht="15" customHeight="1">
      <c r="A70" s="169">
        <v>69</v>
      </c>
      <c r="B70" s="170" t="s">
        <v>354</v>
      </c>
      <c r="C70" s="171" t="s">
        <v>175</v>
      </c>
      <c r="D70" s="171" t="s">
        <v>528</v>
      </c>
      <c r="E70" s="171" t="s">
        <v>177</v>
      </c>
      <c r="F70" s="171" t="s">
        <v>203</v>
      </c>
      <c r="G70" s="171" t="s">
        <v>254</v>
      </c>
      <c r="H70" s="171" t="s">
        <v>326</v>
      </c>
      <c r="I70" s="171" t="s">
        <v>29</v>
      </c>
      <c r="J70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RA-ToSIA04:RF-HeatSink-H08A:Tms-Mon</v>
      </c>
      <c r="K70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0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0" s="173"/>
      <c r="N70" s="174"/>
      <c r="O70" s="175">
        <v>0.1</v>
      </c>
      <c r="P70" s="173"/>
      <c r="Q70" s="175"/>
      <c r="R70" s="175"/>
      <c r="S70" s="175"/>
      <c r="T70" s="175"/>
      <c r="U70" s="176"/>
      <c r="V70" s="176" t="str">
        <f t="shared" si="2"/>
        <v/>
      </c>
      <c r="W70" s="176" t="str">
        <f t="shared" si="3"/>
        <v/>
      </c>
      <c r="X70" s="177" t="s">
        <v>602</v>
      </c>
      <c r="Y70" s="177" t="s">
        <v>183</v>
      </c>
      <c r="Z70" s="177" t="s">
        <v>33</v>
      </c>
      <c r="AA70" s="177"/>
      <c r="AB70" s="177"/>
      <c r="AC70" s="37"/>
    </row>
    <row r="71" spans="1:29" s="45" customFormat="1" ht="15" customHeight="1">
      <c r="A71" s="169">
        <v>70</v>
      </c>
      <c r="B71" s="170" t="s">
        <v>356</v>
      </c>
      <c r="C71" s="171" t="s">
        <v>175</v>
      </c>
      <c r="D71" s="180" t="s">
        <v>528</v>
      </c>
      <c r="E71" s="171" t="s">
        <v>177</v>
      </c>
      <c r="F71" s="171" t="s">
        <v>203</v>
      </c>
      <c r="G71" s="171" t="s">
        <v>257</v>
      </c>
      <c r="H71" s="171" t="s">
        <v>326</v>
      </c>
      <c r="I71" s="171" t="s">
        <v>29</v>
      </c>
      <c r="J71" s="242" t="str">
        <f>_xlfn.TEXTJOIN(":",TRUE,_xlfn.TEXTJOIN("-",TRUE,ToSIA04_CLP[[#This Row],[SEC]:[SUB]]),_xlfn.TEXTJOIN("-",TRUE,ToSIA04_CLP[[#This Row],[DIS]:[IDX]]),_xlfn.TEXTJOIN("-",TRUE,ToSIA04_CLP[[#This Row],[PROP]:[TYPE]]))</f>
        <v>RA-ToSIA04:RF-HeatSink-H08B:Tms-Mon</v>
      </c>
      <c r="K71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1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1" s="173"/>
      <c r="N71" s="174"/>
      <c r="O71" s="175">
        <v>0.1</v>
      </c>
      <c r="P71" s="173"/>
      <c r="Q71" s="175"/>
      <c r="R71" s="175"/>
      <c r="S71" s="175"/>
      <c r="T71" s="175"/>
      <c r="U71" s="176"/>
      <c r="V71" s="176" t="str">
        <f t="shared" si="2"/>
        <v/>
      </c>
      <c r="W71" s="176" t="str">
        <f t="shared" si="3"/>
        <v/>
      </c>
      <c r="X71" s="177" t="s">
        <v>603</v>
      </c>
      <c r="Y71" s="177" t="s">
        <v>183</v>
      </c>
      <c r="Z71" s="177" t="s">
        <v>33</v>
      </c>
      <c r="AA71" s="177"/>
      <c r="AB71" s="177"/>
      <c r="AC71" s="37"/>
    </row>
    <row r="72" spans="1:29" s="45" customFormat="1" ht="15" customHeight="1">
      <c r="A72" s="169">
        <v>71</v>
      </c>
      <c r="B72" s="170" t="s">
        <v>358</v>
      </c>
      <c r="C72" s="171" t="s">
        <v>175</v>
      </c>
      <c r="D72" s="171" t="s">
        <v>528</v>
      </c>
      <c r="E72" s="171" t="s">
        <v>177</v>
      </c>
      <c r="F72" s="171" t="s">
        <v>359</v>
      </c>
      <c r="G72" s="171"/>
      <c r="H72" s="171" t="s">
        <v>360</v>
      </c>
      <c r="I72" s="171" t="s">
        <v>29</v>
      </c>
      <c r="J72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RA-ToSIA04:RF-SSAmpTower:Sts-Mon</v>
      </c>
      <c r="K72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2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2" s="173"/>
      <c r="N72" s="174"/>
      <c r="O72" s="175">
        <v>0.1</v>
      </c>
      <c r="P72" s="173"/>
      <c r="Q72" s="175"/>
      <c r="R72" s="175"/>
      <c r="S72" s="175"/>
      <c r="T72" s="175"/>
      <c r="U72" s="176"/>
      <c r="V72" s="176" t="str">
        <f t="shared" si="2"/>
        <v/>
      </c>
      <c r="W72" s="176" t="str">
        <f t="shared" si="3"/>
        <v/>
      </c>
      <c r="X72" s="177" t="s">
        <v>605</v>
      </c>
      <c r="Y72" s="177" t="s">
        <v>183</v>
      </c>
      <c r="Z72" s="177" t="s">
        <v>33</v>
      </c>
      <c r="AA72" s="177"/>
      <c r="AB72" s="177"/>
      <c r="AC72" s="37"/>
    </row>
    <row r="73" spans="1:29" s="45" customFormat="1" ht="15" customHeight="1">
      <c r="A73" s="169">
        <v>72</v>
      </c>
      <c r="B73" s="170" t="s">
        <v>606</v>
      </c>
      <c r="C73" s="171" t="s">
        <v>175</v>
      </c>
      <c r="D73" s="180" t="s">
        <v>528</v>
      </c>
      <c r="E73" s="171" t="s">
        <v>177</v>
      </c>
      <c r="F73" s="171" t="s">
        <v>359</v>
      </c>
      <c r="G73" s="171"/>
      <c r="H73" s="171" t="s">
        <v>363</v>
      </c>
      <c r="I73" s="171" t="s">
        <v>29</v>
      </c>
      <c r="J73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RA-ToSIA04:RF-SSAmpTower:HdFlwRt-Mon</v>
      </c>
      <c r="K73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3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3" s="173"/>
      <c r="N73" s="174"/>
      <c r="O73" s="175">
        <v>0.1</v>
      </c>
      <c r="P73" s="173"/>
      <c r="Q73" s="175"/>
      <c r="R73" s="175"/>
      <c r="S73" s="175"/>
      <c r="T73" s="175"/>
      <c r="U73" s="176"/>
      <c r="V73" s="176" t="str">
        <f t="shared" si="2"/>
        <v/>
      </c>
      <c r="W73" s="176" t="str">
        <f t="shared" si="3"/>
        <v/>
      </c>
      <c r="X73" s="177" t="s">
        <v>607</v>
      </c>
      <c r="Y73" s="177" t="s">
        <v>183</v>
      </c>
      <c r="Z73" s="177" t="s">
        <v>33</v>
      </c>
      <c r="AA73" s="177"/>
      <c r="AB73" s="177"/>
      <c r="AC73" s="37"/>
    </row>
    <row r="74" spans="1:29" s="45" customFormat="1" ht="15" customHeight="1">
      <c r="A74" s="169">
        <v>73</v>
      </c>
      <c r="B74" s="170" t="s">
        <v>608</v>
      </c>
      <c r="C74" s="171" t="s">
        <v>175</v>
      </c>
      <c r="D74" s="171" t="s">
        <v>528</v>
      </c>
      <c r="E74" s="171" t="s">
        <v>177</v>
      </c>
      <c r="F74" s="171" t="s">
        <v>366</v>
      </c>
      <c r="G74" s="171"/>
      <c r="H74" s="171" t="s">
        <v>367</v>
      </c>
      <c r="I74" s="171" t="s">
        <v>186</v>
      </c>
      <c r="J74" s="242" t="str">
        <f>_xlfn.TEXTJOIN(":",TRUE,_xlfn.TEXTJOIN("-",TRUE,ToSIA04_CLP[[#This Row],[SEC]:[SUB]]),_xlfn.TEXTJOIN("-",TRUE,ToSIA04_CLP[[#This Row],[DIS]:[IDX]]),_xlfn.TEXTJOIN("-",TRUE,ToSIA04_CLP[[#This Row],[PROP]:[TYPE]]))</f>
        <v>RA-ToSIA04:RF-TDKSource:PwrDCDsbl-Cmd</v>
      </c>
      <c r="K74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4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4" s="173"/>
      <c r="N74" s="174"/>
      <c r="O74" s="175">
        <v>0.1</v>
      </c>
      <c r="P74" s="173">
        <v>0.5</v>
      </c>
      <c r="Q74" s="175"/>
      <c r="R74" s="175"/>
      <c r="S74" s="175"/>
      <c r="T74" s="175"/>
      <c r="U74" s="176"/>
      <c r="V74" s="176" t="str">
        <f t="shared" si="2"/>
        <v/>
      </c>
      <c r="W74" s="176" t="str">
        <f t="shared" si="3"/>
        <v/>
      </c>
      <c r="X74" s="177" t="s">
        <v>533</v>
      </c>
      <c r="Y74" s="177" t="s">
        <v>183</v>
      </c>
      <c r="Z74" s="177" t="s">
        <v>189</v>
      </c>
      <c r="AA74" s="177"/>
      <c r="AB74" s="177"/>
      <c r="AC74" s="37"/>
    </row>
    <row r="75" spans="1:29" s="45" customFormat="1" ht="15" customHeight="1">
      <c r="A75" s="169">
        <v>74</v>
      </c>
      <c r="B75" s="170" t="s">
        <v>609</v>
      </c>
      <c r="C75" s="171" t="s">
        <v>175</v>
      </c>
      <c r="D75" s="180" t="s">
        <v>528</v>
      </c>
      <c r="E75" s="171" t="s">
        <v>177</v>
      </c>
      <c r="F75" s="171" t="s">
        <v>366</v>
      </c>
      <c r="G75" s="171"/>
      <c r="H75" s="171" t="s">
        <v>370</v>
      </c>
      <c r="I75" s="171" t="s">
        <v>186</v>
      </c>
      <c r="J75" s="242" t="str">
        <f>_xlfn.TEXTJOIN(":",TRUE,_xlfn.TEXTJOIN("-",TRUE,ToSIA04_CLP[[#This Row],[SEC]:[SUB]]),_xlfn.TEXTJOIN("-",TRUE,ToSIA04_CLP[[#This Row],[DIS]:[IDX]]),_xlfn.TEXTJOIN("-",TRUE,ToSIA04_CLP[[#This Row],[PROP]:[TYPE]]))</f>
        <v>RA-ToSIA04:RF-TDKSource:PwrDCEnbl-Cmd</v>
      </c>
      <c r="K75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5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5" s="173"/>
      <c r="N75" s="174"/>
      <c r="O75" s="175">
        <v>0.1</v>
      </c>
      <c r="P75" s="173">
        <v>0.5</v>
      </c>
      <c r="Q75" s="175"/>
      <c r="R75" s="175"/>
      <c r="S75" s="175"/>
      <c r="T75" s="175"/>
      <c r="U75" s="176"/>
      <c r="V75" s="176" t="str">
        <f t="shared" si="2"/>
        <v/>
      </c>
      <c r="W75" s="176" t="str">
        <f t="shared" si="3"/>
        <v/>
      </c>
      <c r="X75" s="177" t="s">
        <v>610</v>
      </c>
      <c r="Y75" s="177" t="s">
        <v>183</v>
      </c>
      <c r="Z75" s="177" t="s">
        <v>189</v>
      </c>
      <c r="AA75" s="177"/>
      <c r="AB75" s="177"/>
      <c r="AC75" s="37"/>
    </row>
    <row r="76" spans="1:29" s="45" customFormat="1" ht="15" customHeight="1">
      <c r="A76" s="178">
        <v>75</v>
      </c>
      <c r="B76" s="179" t="s">
        <v>611</v>
      </c>
      <c r="C76" s="180" t="s">
        <v>175</v>
      </c>
      <c r="D76" s="171" t="s">
        <v>528</v>
      </c>
      <c r="E76" s="180" t="s">
        <v>177</v>
      </c>
      <c r="F76" s="180" t="s">
        <v>366</v>
      </c>
      <c r="G76" s="180"/>
      <c r="H76" s="180" t="s">
        <v>373</v>
      </c>
      <c r="I76" s="180" t="s">
        <v>29</v>
      </c>
      <c r="J76" s="243" t="str">
        <f>_xlfn.TEXTJOIN(":",TRUE,_xlfn.TEXTJOIN("-",TRUE,ToSIA04_CLP[[#This Row],[SEC]:[SUB]]),_xlfn.TEXTJOIN("-",TRUE,ToSIA04_CLP[[#This Row],[DIS]:[IDX]]),_xlfn.TEXTJOIN("-",TRUE,ToSIA04_CLP[[#This Row],[PROP]:[TYPE]]))</f>
        <v>RA-ToSIA04:RF-TDKSource:PwrDC-Mon</v>
      </c>
      <c r="K76" s="181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6" s="181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6" s="182"/>
      <c r="N76" s="183"/>
      <c r="O76" s="184">
        <v>0.1</v>
      </c>
      <c r="P76" s="173"/>
      <c r="Q76" s="175"/>
      <c r="R76" s="175"/>
      <c r="S76" s="175"/>
      <c r="T76" s="175"/>
      <c r="U76" s="176"/>
      <c r="V76" s="176" t="str">
        <f t="shared" si="2"/>
        <v/>
      </c>
      <c r="W76" s="176" t="str">
        <f t="shared" si="3"/>
        <v/>
      </c>
      <c r="X76" s="185" t="s">
        <v>612</v>
      </c>
      <c r="Y76" s="185" t="s">
        <v>183</v>
      </c>
      <c r="Z76" s="185" t="s">
        <v>33</v>
      </c>
      <c r="AA76" s="177"/>
      <c r="AB76" s="177"/>
      <c r="AC76" s="43"/>
    </row>
    <row r="77" spans="1:29" s="45" customFormat="1" ht="15" customHeight="1">
      <c r="A77" s="169">
        <v>76</v>
      </c>
      <c r="B77" s="170" t="s">
        <v>613</v>
      </c>
      <c r="C77" s="171" t="s">
        <v>175</v>
      </c>
      <c r="D77" s="180" t="s">
        <v>528</v>
      </c>
      <c r="E77" s="171" t="s">
        <v>177</v>
      </c>
      <c r="F77" s="171" t="s">
        <v>366</v>
      </c>
      <c r="G77" s="171" t="s">
        <v>376</v>
      </c>
      <c r="H77" s="171" t="s">
        <v>377</v>
      </c>
      <c r="I77" s="171" t="s">
        <v>29</v>
      </c>
      <c r="J77" s="242" t="str">
        <f>_xlfn.TEXTJOIN(":",TRUE,_xlfn.TEXTJOIN("-",TRUE,ToSIA04_CLP[[#This Row],[SEC]:[SUB]]),_xlfn.TEXTJOIN("-",TRUE,ToSIA04_CLP[[#This Row],[DIS]:[IDX]]),_xlfn.TEXTJOIN("-",TRUE,ToSIA04_CLP[[#This Row],[PROP]:[TYPE]]))</f>
        <v>RA-ToSIA04:RF-TDKSource-R1:StsAC-Mon</v>
      </c>
      <c r="K77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7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7" s="173"/>
      <c r="N77" s="174"/>
      <c r="O77" s="175">
        <v>0.1</v>
      </c>
      <c r="P77" s="173"/>
      <c r="Q77" s="175"/>
      <c r="R77" s="175"/>
      <c r="S77" s="175"/>
      <c r="T77" s="175"/>
      <c r="U77" s="176"/>
      <c r="V77" s="176" t="str">
        <f t="shared" si="2"/>
        <v/>
      </c>
      <c r="W77" s="176" t="str">
        <f t="shared" si="3"/>
        <v/>
      </c>
      <c r="X77" s="177" t="s">
        <v>614</v>
      </c>
      <c r="Y77" s="177" t="s">
        <v>183</v>
      </c>
      <c r="Z77" s="177" t="s">
        <v>33</v>
      </c>
      <c r="AA77" s="177"/>
      <c r="AB77" s="177"/>
      <c r="AC77" s="37"/>
    </row>
    <row r="78" spans="1:29" s="45" customFormat="1" ht="15" customHeight="1">
      <c r="A78" s="178">
        <v>77</v>
      </c>
      <c r="B78" s="170" t="s">
        <v>615</v>
      </c>
      <c r="C78" s="171" t="s">
        <v>175</v>
      </c>
      <c r="D78" s="171" t="s">
        <v>528</v>
      </c>
      <c r="E78" s="171" t="s">
        <v>177</v>
      </c>
      <c r="F78" s="171" t="s">
        <v>366</v>
      </c>
      <c r="G78" s="171" t="s">
        <v>380</v>
      </c>
      <c r="H78" s="171" t="s">
        <v>377</v>
      </c>
      <c r="I78" s="171" t="s">
        <v>29</v>
      </c>
      <c r="J78" s="242" t="str">
        <f>_xlfn.TEXTJOIN(":",TRUE,_xlfn.TEXTJOIN("-",TRUE,ToSIA04_CLP[[#This Row],[SEC]:[SUB]]),_xlfn.TEXTJOIN("-",TRUE,ToSIA04_CLP[[#This Row],[DIS]:[IDX]]),_xlfn.TEXTJOIN("-",TRUE,ToSIA04_CLP[[#This Row],[PROP]:[TYPE]]))</f>
        <v>RA-ToSIA04:RF-TDKSource-R2:StsAC-Mon</v>
      </c>
      <c r="K78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8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8" s="173"/>
      <c r="N78" s="174"/>
      <c r="O78" s="175">
        <v>0.1</v>
      </c>
      <c r="P78" s="173"/>
      <c r="Q78" s="175"/>
      <c r="R78" s="175"/>
      <c r="S78" s="175"/>
      <c r="T78" s="175"/>
      <c r="U78" s="176"/>
      <c r="V78" s="176" t="str">
        <f t="shared" si="2"/>
        <v/>
      </c>
      <c r="W78" s="176" t="str">
        <f t="shared" si="3"/>
        <v/>
      </c>
      <c r="X78" s="177" t="s">
        <v>616</v>
      </c>
      <c r="Y78" s="177" t="s">
        <v>183</v>
      </c>
      <c r="Z78" s="177" t="s">
        <v>33</v>
      </c>
      <c r="AA78" s="177"/>
      <c r="AB78" s="177"/>
      <c r="AC78" s="37"/>
    </row>
    <row r="79" spans="1:29" s="45" customFormat="1" ht="14.45">
      <c r="A79" s="169">
        <v>78</v>
      </c>
      <c r="B79" s="170" t="s">
        <v>382</v>
      </c>
      <c r="C79" s="171" t="s">
        <v>175</v>
      </c>
      <c r="D79" s="180" t="s">
        <v>528</v>
      </c>
      <c r="E79" s="171" t="s">
        <v>177</v>
      </c>
      <c r="F79" s="171" t="s">
        <v>366</v>
      </c>
      <c r="G79" s="171" t="s">
        <v>383</v>
      </c>
      <c r="H79" s="171" t="s">
        <v>377</v>
      </c>
      <c r="I79" s="171" t="s">
        <v>29</v>
      </c>
      <c r="J79" s="242" t="str">
        <f>_xlfn.TEXTJOIN(":",TRUE,_xlfn.TEXTJOIN("-",TRUE,ToSIA04_CLP[[#This Row],[SEC]:[SUB]]),_xlfn.TEXTJOIN("-",TRUE,ToSIA04_CLP[[#This Row],[DIS]:[IDX]]),_xlfn.TEXTJOIN("-",TRUE,ToSIA04_CLP[[#This Row],[PROP]:[TYPE]]))</f>
        <v>RA-ToSIA04:RF-TDKSource-R3:StsAC-Mon</v>
      </c>
      <c r="K79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79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79" s="173"/>
      <c r="N79" s="174"/>
      <c r="O79" s="175">
        <v>0.1</v>
      </c>
      <c r="P79" s="173"/>
      <c r="Q79" s="175"/>
      <c r="R79" s="175"/>
      <c r="S79" s="175"/>
      <c r="T79" s="175"/>
      <c r="U79" s="176"/>
      <c r="V79" s="176" t="str">
        <f t="shared" si="2"/>
        <v/>
      </c>
      <c r="W79" s="176" t="str">
        <f t="shared" si="3"/>
        <v/>
      </c>
      <c r="X79" s="177" t="s">
        <v>618</v>
      </c>
      <c r="Y79" s="177" t="s">
        <v>183</v>
      </c>
      <c r="Z79" s="177" t="s">
        <v>33</v>
      </c>
      <c r="AA79" s="177"/>
      <c r="AB79" s="177"/>
      <c r="AC79" s="37"/>
    </row>
    <row r="80" spans="1:29" s="45" customFormat="1" ht="14.45">
      <c r="A80" s="178">
        <v>79</v>
      </c>
      <c r="B80" s="170" t="s">
        <v>385</v>
      </c>
      <c r="C80" s="171" t="s">
        <v>175</v>
      </c>
      <c r="D80" s="171" t="s">
        <v>528</v>
      </c>
      <c r="E80" s="171" t="s">
        <v>177</v>
      </c>
      <c r="F80" s="171" t="s">
        <v>366</v>
      </c>
      <c r="G80" s="171" t="s">
        <v>386</v>
      </c>
      <c r="H80" s="171" t="s">
        <v>377</v>
      </c>
      <c r="I80" s="171" t="s">
        <v>29</v>
      </c>
      <c r="J80" s="242" t="str">
        <f>_xlfn.TEXTJOIN(":",TRUE,_xlfn.TEXTJOIN("-",TRUE,ToSIA04_CLP[[#This Row],[SEC]:[SUB]]),_xlfn.TEXTJOIN("-",TRUE,ToSIA04_CLP[[#This Row],[DIS]:[IDX]]),_xlfn.TEXTJOIN("-",TRUE,ToSIA04_CLP[[#This Row],[PROP]:[TYPE]]))</f>
        <v>RA-ToSIA04:RF-TDKSource-R4:StsAC-Mon</v>
      </c>
      <c r="K80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80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0" s="173"/>
      <c r="N80" s="174"/>
      <c r="O80" s="175">
        <v>0.1</v>
      </c>
      <c r="P80" s="173"/>
      <c r="Q80" s="175"/>
      <c r="R80" s="175"/>
      <c r="S80" s="175"/>
      <c r="T80" s="175"/>
      <c r="U80" s="176"/>
      <c r="V80" s="176" t="str">
        <f t="shared" si="2"/>
        <v/>
      </c>
      <c r="W80" s="176" t="str">
        <f t="shared" si="3"/>
        <v/>
      </c>
      <c r="X80" s="177" t="s">
        <v>620</v>
      </c>
      <c r="Y80" s="177" t="s">
        <v>183</v>
      </c>
      <c r="Z80" s="177" t="s">
        <v>33</v>
      </c>
      <c r="AA80" s="177"/>
      <c r="AB80" s="177"/>
      <c r="AC80" s="37"/>
    </row>
    <row r="81" spans="1:29" s="45" customFormat="1" ht="14.45">
      <c r="A81" s="189">
        <v>80</v>
      </c>
      <c r="B81" s="190" t="s">
        <v>621</v>
      </c>
      <c r="C81" s="171" t="s">
        <v>175</v>
      </c>
      <c r="D81" s="180" t="s">
        <v>528</v>
      </c>
      <c r="E81" s="171" t="s">
        <v>177</v>
      </c>
      <c r="F81" s="171" t="s">
        <v>200</v>
      </c>
      <c r="G81" s="171"/>
      <c r="H81" s="171" t="s">
        <v>389</v>
      </c>
      <c r="I81" s="171" t="s">
        <v>29</v>
      </c>
      <c r="J81" s="242" t="str">
        <f>_xlfn.TEXTJOIN(":",TRUE,_xlfn.TEXTJOIN("-",TRUE,ToSIA04_CLP[[#This Row],[SEC]:[SUB]]),_xlfn.TEXTJOIN("-",TRUE,ToSIA04_CLP[[#This Row],[DIS]:[IDX]]),_xlfn.TEXTJOIN("-",TRUE,ToSIA04_CLP[[#This Row],[PROP]:[TYPE]]))</f>
        <v>RA-ToSIA04:RF-Intlk:IntlkACPanel-Mon</v>
      </c>
      <c r="K81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81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1" s="173"/>
      <c r="N81" s="174"/>
      <c r="O81" s="175">
        <v>0.1</v>
      </c>
      <c r="P81" s="173"/>
      <c r="Q81" s="175"/>
      <c r="R81" s="175"/>
      <c r="S81" s="175"/>
      <c r="T81" s="175"/>
      <c r="U81" s="176"/>
      <c r="V81" s="176" t="str">
        <f t="shared" si="2"/>
        <v/>
      </c>
      <c r="W81" s="176" t="str">
        <f t="shared" si="3"/>
        <v/>
      </c>
      <c r="X81" s="177" t="s">
        <v>622</v>
      </c>
      <c r="Y81" s="177" t="s">
        <v>183</v>
      </c>
      <c r="Z81" s="177" t="s">
        <v>33</v>
      </c>
      <c r="AA81" s="177"/>
      <c r="AB81" s="177"/>
      <c r="AC81" s="37"/>
    </row>
    <row r="82" spans="1:29" s="45" customFormat="1" ht="14.45">
      <c r="A82" s="169">
        <v>81</v>
      </c>
      <c r="B82" s="170" t="s">
        <v>623</v>
      </c>
      <c r="C82" s="171" t="s">
        <v>175</v>
      </c>
      <c r="D82" s="171" t="s">
        <v>528</v>
      </c>
      <c r="E82" s="171" t="s">
        <v>177</v>
      </c>
      <c r="F82" s="171" t="s">
        <v>359</v>
      </c>
      <c r="G82" s="171"/>
      <c r="H82" s="171" t="s">
        <v>392</v>
      </c>
      <c r="I82" s="171" t="s">
        <v>624</v>
      </c>
      <c r="J82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RA-ToSIA04:RF-SSAmpTower:Enbl-Sel</v>
      </c>
      <c r="K82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82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2" s="173"/>
      <c r="N82" s="174"/>
      <c r="O82" s="175">
        <v>0.1</v>
      </c>
      <c r="P82" s="173"/>
      <c r="Q82" s="175"/>
      <c r="R82" s="175"/>
      <c r="S82" s="175"/>
      <c r="T82" s="175"/>
      <c r="U82" s="176"/>
      <c r="V82" s="176" t="str">
        <f t="shared" si="2"/>
        <v/>
      </c>
      <c r="W82" s="176" t="str">
        <f t="shared" si="3"/>
        <v/>
      </c>
      <c r="X82" s="177" t="s">
        <v>659</v>
      </c>
      <c r="Y82" s="177" t="s">
        <v>183</v>
      </c>
      <c r="Z82" s="177" t="s">
        <v>189</v>
      </c>
      <c r="AA82" s="177"/>
      <c r="AB82" s="177"/>
      <c r="AC82" s="37"/>
    </row>
    <row r="83" spans="1:29" s="45" customFormat="1" ht="14.45">
      <c r="A83" s="169">
        <v>82</v>
      </c>
      <c r="B83" s="170" t="s">
        <v>626</v>
      </c>
      <c r="C83" s="171" t="s">
        <v>175</v>
      </c>
      <c r="D83" s="180" t="s">
        <v>528</v>
      </c>
      <c r="E83" s="171" t="s">
        <v>177</v>
      </c>
      <c r="F83" s="171" t="s">
        <v>359</v>
      </c>
      <c r="G83" s="171"/>
      <c r="H83" s="171" t="s">
        <v>392</v>
      </c>
      <c r="I83" s="171" t="s">
        <v>360</v>
      </c>
      <c r="J83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RA-ToSIA04:RF-SSAmpTower:Enbl-Sts</v>
      </c>
      <c r="K83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83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3" s="173"/>
      <c r="N83" s="174"/>
      <c r="O83" s="175">
        <v>0.1</v>
      </c>
      <c r="P83" s="173"/>
      <c r="Q83" s="175"/>
      <c r="R83" s="175"/>
      <c r="S83" s="175"/>
      <c r="T83" s="175"/>
      <c r="U83" s="176"/>
      <c r="V83" s="176" t="str">
        <f t="shared" si="2"/>
        <v/>
      </c>
      <c r="W83" s="176" t="str">
        <f t="shared" si="3"/>
        <v/>
      </c>
      <c r="X83" s="177" t="s">
        <v>660</v>
      </c>
      <c r="Y83" s="177" t="s">
        <v>183</v>
      </c>
      <c r="Z83" s="177" t="s">
        <v>33</v>
      </c>
      <c r="AA83" s="177"/>
      <c r="AB83" s="177"/>
      <c r="AC83" s="37"/>
    </row>
    <row r="84" spans="1:29" s="45" customFormat="1" ht="14.45">
      <c r="A84" s="169">
        <v>83</v>
      </c>
      <c r="B84" s="170" t="s">
        <v>397</v>
      </c>
      <c r="C84" s="171" t="s">
        <v>175</v>
      </c>
      <c r="D84" s="171" t="s">
        <v>528</v>
      </c>
      <c r="E84" s="171" t="s">
        <v>177</v>
      </c>
      <c r="F84" s="171" t="s">
        <v>398</v>
      </c>
      <c r="G84" s="171"/>
      <c r="H84" s="171" t="s">
        <v>399</v>
      </c>
      <c r="I84" s="171" t="s">
        <v>29</v>
      </c>
      <c r="J84" s="242" t="str">
        <f>_xlfn.TEXTJOIN(":",TRUE,_xlfn.TEXTJOIN("-",TRUE,ToSIA04_CLP[[#This Row],[SEC]:[SUB]]),_xlfn.TEXTJOIN("-",TRUE,ToSIA04_CLP[[#This Row],[DIS]:[IDX]]),_xlfn.TEXTJOIN("-",TRUE,ToSIA04_CLP[[#This Row],[PROP]:[TYPE]]))</f>
        <v>RA-ToSIA04:RF-CtrlPanel:PwrSts-Mon</v>
      </c>
      <c r="K84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84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4" s="173"/>
      <c r="N84" s="174"/>
      <c r="O84" s="175">
        <v>0.1</v>
      </c>
      <c r="P84" s="173"/>
      <c r="Q84" s="175"/>
      <c r="R84" s="175"/>
      <c r="S84" s="175"/>
      <c r="T84" s="175"/>
      <c r="U84" s="176"/>
      <c r="V84" s="176" t="str">
        <f t="shared" si="2"/>
        <v/>
      </c>
      <c r="W84" s="176" t="str">
        <f t="shared" si="3"/>
        <v/>
      </c>
      <c r="X84" s="177" t="s">
        <v>628</v>
      </c>
      <c r="Y84" s="177" t="s">
        <v>183</v>
      </c>
      <c r="Z84" s="177" t="s">
        <v>33</v>
      </c>
      <c r="AA84" s="177"/>
      <c r="AB84" s="177"/>
      <c r="AC84" s="37"/>
    </row>
    <row r="85" spans="1:29" s="45" customFormat="1" ht="14.45">
      <c r="A85" s="169">
        <v>84</v>
      </c>
      <c r="B85" s="170" t="s">
        <v>401</v>
      </c>
      <c r="C85" s="171" t="s">
        <v>175</v>
      </c>
      <c r="D85" s="180" t="s">
        <v>528</v>
      </c>
      <c r="E85" s="171" t="s">
        <v>177</v>
      </c>
      <c r="F85" s="171" t="s">
        <v>178</v>
      </c>
      <c r="G85" s="171"/>
      <c r="H85" s="171" t="s">
        <v>402</v>
      </c>
      <c r="I85" s="171" t="s">
        <v>29</v>
      </c>
      <c r="J85" s="242" t="str">
        <f>_xlfn.TEXTJOIN(":",TRUE,_xlfn.TEXTJOIN("-",TRUE,ToSIA04_CLP[[#This Row],[SEC]:[SUB]]),_xlfn.TEXTJOIN("-",TRUE,ToSIA04_CLP[[#This Row],[DIS]:[IDX]]),_xlfn.TEXTJOIN("-",TRUE,ToSIA04_CLP[[#This Row],[PROP]:[TYPE]]))</f>
        <v>RA-ToSIA04:RF-ACPanel:StsPos24V-Mon</v>
      </c>
      <c r="K85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85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5" s="173"/>
      <c r="N85" s="174"/>
      <c r="O85" s="175">
        <v>0.1</v>
      </c>
      <c r="P85" s="173"/>
      <c r="Q85" s="175"/>
      <c r="R85" s="175"/>
      <c r="S85" s="175"/>
      <c r="T85" s="175"/>
      <c r="U85" s="176"/>
      <c r="V85" s="176" t="str">
        <f t="shared" si="2"/>
        <v/>
      </c>
      <c r="W85" s="176" t="str">
        <f t="shared" si="3"/>
        <v/>
      </c>
      <c r="X85" s="177" t="s">
        <v>629</v>
      </c>
      <c r="Y85" s="177" t="s">
        <v>183</v>
      </c>
      <c r="Z85" s="177" t="s">
        <v>33</v>
      </c>
      <c r="AA85" s="177"/>
      <c r="AB85" s="177"/>
      <c r="AC85" s="37"/>
    </row>
    <row r="86" spans="1:29" s="45" customFormat="1" ht="14.45">
      <c r="A86" s="169">
        <v>85</v>
      </c>
      <c r="B86" s="170" t="s">
        <v>464</v>
      </c>
      <c r="C86" s="171" t="s">
        <v>175</v>
      </c>
      <c r="D86" s="171" t="s">
        <v>528</v>
      </c>
      <c r="E86" s="171" t="s">
        <v>177</v>
      </c>
      <c r="F86" s="171" t="s">
        <v>359</v>
      </c>
      <c r="G86" s="171"/>
      <c r="H86" s="171" t="s">
        <v>465</v>
      </c>
      <c r="I86" s="171" t="s">
        <v>29</v>
      </c>
      <c r="J86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RA-ToSIA04:RF-SSAmpTower:PwrFwdIn-Mon</v>
      </c>
      <c r="K86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RA-ToSIA04:RF-SSAmpTower:TUpperLimit-Cte</v>
      </c>
      <c r="L86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6" s="173"/>
      <c r="N86" s="174">
        <v>2</v>
      </c>
      <c r="O86" s="175">
        <v>0.1</v>
      </c>
      <c r="P86" s="173"/>
      <c r="Q86" s="175"/>
      <c r="R86" s="175"/>
      <c r="S86" s="175"/>
      <c r="T86" s="175"/>
      <c r="U86" s="176" t="s">
        <v>661</v>
      </c>
      <c r="V86" s="176" t="str">
        <f t="shared" si="2"/>
        <v>0*pv^4 + 0*pv^3 + 0*pv^2 + 1*pv + 0</v>
      </c>
      <c r="W86" s="176" t="str">
        <f t="shared" si="3"/>
        <v>0*pv^4 + 0*pv^3 + 0*pv^2 + 1*pv + 0</v>
      </c>
      <c r="X86" s="177" t="s">
        <v>630</v>
      </c>
      <c r="Y86" s="177" t="s">
        <v>32</v>
      </c>
      <c r="Z86" s="177" t="s">
        <v>33</v>
      </c>
      <c r="AA86" s="177" t="s">
        <v>410</v>
      </c>
      <c r="AB86" s="177"/>
      <c r="AC86" s="37"/>
    </row>
    <row r="87" spans="1:29" s="45" customFormat="1" ht="14.45">
      <c r="A87" s="169">
        <v>86</v>
      </c>
      <c r="B87" s="170" t="s">
        <v>467</v>
      </c>
      <c r="C87" s="171" t="s">
        <v>175</v>
      </c>
      <c r="D87" s="180" t="s">
        <v>528</v>
      </c>
      <c r="E87" s="171" t="s">
        <v>177</v>
      </c>
      <c r="F87" s="171" t="s">
        <v>359</v>
      </c>
      <c r="G87" s="171"/>
      <c r="H87" s="171" t="s">
        <v>468</v>
      </c>
      <c r="I87" s="171" t="s">
        <v>29</v>
      </c>
      <c r="J87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RA-ToSIA04:RF-SSAmpTower:PwrRevIn-Mon</v>
      </c>
      <c r="K87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RA-ToSIA04:RF-SSAmpTower:TUpperLimit-Cte</v>
      </c>
      <c r="L87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7" s="173"/>
      <c r="N87" s="174">
        <v>2</v>
      </c>
      <c r="O87" s="175">
        <v>0.1</v>
      </c>
      <c r="P87" s="173"/>
      <c r="Q87" s="175"/>
      <c r="R87" s="175"/>
      <c r="S87" s="175"/>
      <c r="T87" s="175"/>
      <c r="U87" s="176" t="s">
        <v>661</v>
      </c>
      <c r="V87" s="176" t="str">
        <f t="shared" si="2"/>
        <v>0*pv^4 + 0*pv^3 + 0*pv^2 + 1*pv + 0</v>
      </c>
      <c r="W87" s="176" t="str">
        <f t="shared" si="3"/>
        <v>0*pv^4 + 0*pv^3 + 0*pv^2 + 1*pv + 0</v>
      </c>
      <c r="X87" s="177" t="s">
        <v>631</v>
      </c>
      <c r="Y87" s="177" t="s">
        <v>32</v>
      </c>
      <c r="Z87" s="177" t="s">
        <v>33</v>
      </c>
      <c r="AA87" s="177" t="s">
        <v>414</v>
      </c>
      <c r="AB87" s="177"/>
      <c r="AC87" s="37"/>
    </row>
    <row r="88" spans="1:29" s="45" customFormat="1" ht="14.45">
      <c r="A88" s="169">
        <v>87</v>
      </c>
      <c r="B88" s="170" t="s">
        <v>469</v>
      </c>
      <c r="C88" s="171" t="s">
        <v>175</v>
      </c>
      <c r="D88" s="171" t="s">
        <v>528</v>
      </c>
      <c r="E88" s="171" t="s">
        <v>177</v>
      </c>
      <c r="F88" s="171" t="s">
        <v>359</v>
      </c>
      <c r="G88" s="171"/>
      <c r="H88" s="171" t="s">
        <v>470</v>
      </c>
      <c r="I88" s="171" t="s">
        <v>29</v>
      </c>
      <c r="J88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RA-ToSIA04:RF-SSAmpTower:PwrFwdOut-Mon</v>
      </c>
      <c r="K88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RA-ToSIA04:RF-SSAmpTower:TUpperLimit-Cte</v>
      </c>
      <c r="L88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8" s="173"/>
      <c r="N88" s="174">
        <v>2</v>
      </c>
      <c r="O88" s="175">
        <v>0.1</v>
      </c>
      <c r="P88" s="173"/>
      <c r="Q88" s="175"/>
      <c r="R88" s="175"/>
      <c r="S88" s="175"/>
      <c r="T88" s="175"/>
      <c r="U88" s="176" t="s">
        <v>661</v>
      </c>
      <c r="V88" s="176" t="str">
        <f t="shared" si="2"/>
        <v>0*pv^4 + 0*pv^3 + 0*pv^2 + 1*pv + 0</v>
      </c>
      <c r="W88" s="176" t="str">
        <f t="shared" si="3"/>
        <v>0*pv^4 + 0*pv^3 + 0*pv^2 + 1*pv + 0</v>
      </c>
      <c r="X88" s="177" t="s">
        <v>632</v>
      </c>
      <c r="Y88" s="177" t="s">
        <v>32</v>
      </c>
      <c r="Z88" s="177" t="s">
        <v>33</v>
      </c>
      <c r="AA88" s="177" t="s">
        <v>418</v>
      </c>
      <c r="AB88" s="177"/>
      <c r="AC88" s="37"/>
    </row>
    <row r="89" spans="1:29" s="45" customFormat="1" ht="14.45">
      <c r="A89" s="169">
        <v>88</v>
      </c>
      <c r="B89" s="170" t="s">
        <v>471</v>
      </c>
      <c r="C89" s="171" t="s">
        <v>175</v>
      </c>
      <c r="D89" s="180" t="s">
        <v>528</v>
      </c>
      <c r="E89" s="171" t="s">
        <v>177</v>
      </c>
      <c r="F89" s="171" t="s">
        <v>359</v>
      </c>
      <c r="G89" s="171"/>
      <c r="H89" s="171" t="s">
        <v>472</v>
      </c>
      <c r="I89" s="171" t="s">
        <v>29</v>
      </c>
      <c r="J89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RA-ToSIA04:RF-SSAmpTower:PwrRevOut-Mon</v>
      </c>
      <c r="K89" s="172" t="str">
        <f>IF(ToSIA04_CLP[[#This Row],[Upper Limit]]&lt;&gt;"",_xlfn.TEXTJOIN(":",TRUE,_xlfn.TEXTJOIN("-",TRUE,ToSIA04_CLP[[#This Row],[SEC]:[SUB]]),_xlfn.TEXTJOIN("-",TRUE,ToSIA04_CLP[[#This Row],[DIS]:[IDX]]),"TUpperLimit-Cte"),"")</f>
        <v>RA-ToSIA04:RF-SSAmpTower:TUpperLimit-Cte</v>
      </c>
      <c r="L89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89" s="173"/>
      <c r="N89" s="174">
        <v>2</v>
      </c>
      <c r="O89" s="175">
        <v>0.1</v>
      </c>
      <c r="P89" s="173"/>
      <c r="Q89" s="175"/>
      <c r="R89" s="175"/>
      <c r="S89" s="175"/>
      <c r="T89" s="175"/>
      <c r="U89" s="176" t="s">
        <v>661</v>
      </c>
      <c r="V89" s="176" t="str">
        <f t="shared" si="2"/>
        <v>0*pv^4 + 0*pv^3 + 0*pv^2 + 1*pv + 0</v>
      </c>
      <c r="W89" s="176" t="str">
        <f t="shared" si="3"/>
        <v>0*pv^4 + 0*pv^3 + 0*pv^2 + 1*pv + 0</v>
      </c>
      <c r="X89" s="177" t="s">
        <v>633</v>
      </c>
      <c r="Y89" s="177" t="s">
        <v>32</v>
      </c>
      <c r="Z89" s="177" t="s">
        <v>33</v>
      </c>
      <c r="AA89" s="177" t="s">
        <v>422</v>
      </c>
      <c r="AB89" s="177"/>
      <c r="AC89" s="37"/>
    </row>
    <row r="90" spans="1:29" s="45" customFormat="1" ht="14.45">
      <c r="A90" s="169">
        <v>89</v>
      </c>
      <c r="B90" s="170" t="s">
        <v>423</v>
      </c>
      <c r="C90" s="171" t="s">
        <v>175</v>
      </c>
      <c r="D90" s="171" t="s">
        <v>528</v>
      </c>
      <c r="E90" s="171" t="s">
        <v>177</v>
      </c>
      <c r="F90" s="171" t="s">
        <v>359</v>
      </c>
      <c r="G90" s="171"/>
      <c r="H90" s="171" t="s">
        <v>424</v>
      </c>
      <c r="I90" s="171" t="s">
        <v>29</v>
      </c>
      <c r="J90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RA-ToSIA04:RF-SSAmpTower:PwrFwdInSts-Mon</v>
      </c>
      <c r="K90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0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0" s="173"/>
      <c r="N90" s="174"/>
      <c r="O90" s="175">
        <v>0.1</v>
      </c>
      <c r="P90" s="173"/>
      <c r="Q90" s="175"/>
      <c r="R90" s="175"/>
      <c r="S90" s="175"/>
      <c r="T90" s="175"/>
      <c r="U90" s="176"/>
      <c r="V90" s="176" t="str">
        <f t="shared" si="2"/>
        <v/>
      </c>
      <c r="W90" s="176" t="str">
        <f t="shared" si="3"/>
        <v/>
      </c>
      <c r="X90" s="177" t="s">
        <v>634</v>
      </c>
      <c r="Y90" s="177" t="s">
        <v>183</v>
      </c>
      <c r="Z90" s="177" t="s">
        <v>33</v>
      </c>
      <c r="AA90" s="177"/>
      <c r="AB90" s="177"/>
      <c r="AC90" s="37"/>
    </row>
    <row r="91" spans="1:29" s="45" customFormat="1" ht="14.45">
      <c r="A91" s="169">
        <v>90</v>
      </c>
      <c r="B91" s="170" t="s">
        <v>426</v>
      </c>
      <c r="C91" s="171" t="s">
        <v>175</v>
      </c>
      <c r="D91" s="180" t="s">
        <v>528</v>
      </c>
      <c r="E91" s="171" t="s">
        <v>177</v>
      </c>
      <c r="F91" s="171" t="s">
        <v>359</v>
      </c>
      <c r="G91" s="171"/>
      <c r="H91" s="171" t="s">
        <v>427</v>
      </c>
      <c r="I91" s="171" t="s">
        <v>29</v>
      </c>
      <c r="J91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RA-ToSIA04:RF-SSAmpTower:PwrRevInSts-Mon</v>
      </c>
      <c r="K91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1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1" s="173"/>
      <c r="N91" s="174"/>
      <c r="O91" s="175">
        <v>0.1</v>
      </c>
      <c r="P91" s="173"/>
      <c r="Q91" s="175"/>
      <c r="R91" s="175"/>
      <c r="S91" s="175"/>
      <c r="T91" s="175"/>
      <c r="U91" s="176"/>
      <c r="V91" s="176" t="str">
        <f t="shared" si="2"/>
        <v/>
      </c>
      <c r="W91" s="176" t="str">
        <f t="shared" si="3"/>
        <v/>
      </c>
      <c r="X91" s="177" t="s">
        <v>635</v>
      </c>
      <c r="Y91" s="177" t="s">
        <v>183</v>
      </c>
      <c r="Z91" s="177" t="s">
        <v>33</v>
      </c>
      <c r="AA91" s="177"/>
      <c r="AB91" s="177"/>
      <c r="AC91" s="37"/>
    </row>
    <row r="92" spans="1:29" s="45" customFormat="1" ht="14.45">
      <c r="A92" s="169">
        <v>91</v>
      </c>
      <c r="B92" s="170" t="s">
        <v>429</v>
      </c>
      <c r="C92" s="171" t="s">
        <v>175</v>
      </c>
      <c r="D92" s="171" t="s">
        <v>528</v>
      </c>
      <c r="E92" s="171" t="s">
        <v>177</v>
      </c>
      <c r="F92" s="171" t="s">
        <v>359</v>
      </c>
      <c r="G92" s="171"/>
      <c r="H92" s="171" t="s">
        <v>430</v>
      </c>
      <c r="I92" s="171" t="s">
        <v>29</v>
      </c>
      <c r="J92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RA-ToSIA04:RF-SSAmpTower:PwrFwdOutSts-Mon</v>
      </c>
      <c r="K92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2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2" s="173"/>
      <c r="N92" s="174"/>
      <c r="O92" s="175">
        <v>0.1</v>
      </c>
      <c r="P92" s="173"/>
      <c r="Q92" s="175"/>
      <c r="R92" s="175"/>
      <c r="S92" s="175"/>
      <c r="T92" s="175"/>
      <c r="U92" s="176"/>
      <c r="V92" s="176" t="str">
        <f t="shared" si="2"/>
        <v/>
      </c>
      <c r="W92" s="176" t="str">
        <f t="shared" si="3"/>
        <v/>
      </c>
      <c r="X92" s="177" t="s">
        <v>636</v>
      </c>
      <c r="Y92" s="177" t="s">
        <v>183</v>
      </c>
      <c r="Z92" s="177" t="s">
        <v>33</v>
      </c>
      <c r="AA92" s="177"/>
      <c r="AB92" s="177"/>
      <c r="AC92" s="37"/>
    </row>
    <row r="93" spans="1:29" s="45" customFormat="1" ht="14.45">
      <c r="A93" s="169">
        <v>92</v>
      </c>
      <c r="B93" s="170" t="s">
        <v>432</v>
      </c>
      <c r="C93" s="171" t="s">
        <v>175</v>
      </c>
      <c r="D93" s="180" t="s">
        <v>528</v>
      </c>
      <c r="E93" s="171" t="s">
        <v>177</v>
      </c>
      <c r="F93" s="171" t="s">
        <v>359</v>
      </c>
      <c r="G93" s="171"/>
      <c r="H93" s="171" t="s">
        <v>433</v>
      </c>
      <c r="I93" s="171" t="s">
        <v>29</v>
      </c>
      <c r="J93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RA-ToSIA04:RF-SSAmpTower:PwrRevOutSts-Mon</v>
      </c>
      <c r="K93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3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3" s="173"/>
      <c r="N93" s="174"/>
      <c r="O93" s="175">
        <v>0.1</v>
      </c>
      <c r="P93" s="173"/>
      <c r="Q93" s="175"/>
      <c r="R93" s="175"/>
      <c r="S93" s="175"/>
      <c r="T93" s="175"/>
      <c r="U93" s="176"/>
      <c r="V93" s="176" t="str">
        <f t="shared" si="2"/>
        <v/>
      </c>
      <c r="W93" s="176" t="str">
        <f t="shared" si="3"/>
        <v/>
      </c>
      <c r="X93" s="177" t="s">
        <v>637</v>
      </c>
      <c r="Y93" s="177" t="s">
        <v>183</v>
      </c>
      <c r="Z93" s="177" t="s">
        <v>33</v>
      </c>
      <c r="AA93" s="177"/>
      <c r="AB93" s="177"/>
      <c r="AC93" s="37"/>
    </row>
    <row r="94" spans="1:29" s="45" customFormat="1" ht="14.45">
      <c r="A94" s="169">
        <v>93</v>
      </c>
      <c r="B94" s="170" t="s">
        <v>638</v>
      </c>
      <c r="C94" s="171" t="s">
        <v>175</v>
      </c>
      <c r="D94" s="171" t="s">
        <v>528</v>
      </c>
      <c r="E94" s="171" t="s">
        <v>177</v>
      </c>
      <c r="F94" s="171" t="s">
        <v>359</v>
      </c>
      <c r="G94" s="171"/>
      <c r="H94" s="171" t="s">
        <v>436</v>
      </c>
      <c r="I94" s="171" t="s">
        <v>29</v>
      </c>
      <c r="J94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RA-ToSIA04:RF-SSAmpTower:RFPwrSts-Mon</v>
      </c>
      <c r="K94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4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4" s="173"/>
      <c r="N94" s="174"/>
      <c r="O94" s="175">
        <v>0.1</v>
      </c>
      <c r="P94" s="173"/>
      <c r="Q94" s="175"/>
      <c r="R94" s="175"/>
      <c r="S94" s="175"/>
      <c r="T94" s="175"/>
      <c r="U94" s="176"/>
      <c r="V94" s="176" t="str">
        <f t="shared" si="2"/>
        <v/>
      </c>
      <c r="W94" s="176" t="str">
        <f t="shared" si="3"/>
        <v/>
      </c>
      <c r="X94" s="177" t="s">
        <v>639</v>
      </c>
      <c r="Y94" s="177" t="s">
        <v>183</v>
      </c>
      <c r="Z94" s="177" t="s">
        <v>33</v>
      </c>
      <c r="AA94" s="177"/>
      <c r="AB94" s="177"/>
      <c r="AC94" s="37"/>
    </row>
    <row r="95" spans="1:29" s="45" customFormat="1" ht="14.45">
      <c r="A95" s="169">
        <v>94</v>
      </c>
      <c r="B95" s="194" t="s">
        <v>640</v>
      </c>
      <c r="C95" s="171" t="s">
        <v>175</v>
      </c>
      <c r="D95" s="180" t="s">
        <v>528</v>
      </c>
      <c r="E95" s="171" t="s">
        <v>177</v>
      </c>
      <c r="F95" s="171" t="s">
        <v>398</v>
      </c>
      <c r="G95" s="171"/>
      <c r="H95" s="194" t="s">
        <v>439</v>
      </c>
      <c r="I95" s="171" t="s">
        <v>186</v>
      </c>
      <c r="J95" s="242" t="str">
        <f>_xlfn.TEXTJOIN(":",TRUE,_xlfn.TEXTJOIN("-",TRUE,ToSIA04_CLP[[#This Row],[SEC]:[SUB]]),_xlfn.TEXTJOIN("-",TRUE,ToSIA04_CLP[[#This Row],[DIS]:[IDX]]),_xlfn.TEXTJOIN("-",TRUE,ToSIA04_CLP[[#This Row],[PROP]:[TYPE]]))</f>
        <v>RA-ToSIA04:RF-CtrlPanel:PINSwEnbl-Cmd</v>
      </c>
      <c r="K95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5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5" s="173"/>
      <c r="N95" s="174"/>
      <c r="O95" s="175">
        <v>0.1</v>
      </c>
      <c r="P95" s="173">
        <v>0.5</v>
      </c>
      <c r="Q95" s="175"/>
      <c r="R95" s="175"/>
      <c r="S95" s="175"/>
      <c r="T95" s="175"/>
      <c r="U95" s="176"/>
      <c r="V95" s="176" t="str">
        <f t="shared" si="2"/>
        <v/>
      </c>
      <c r="W95" s="176" t="str">
        <f t="shared" si="3"/>
        <v/>
      </c>
      <c r="X95" s="177" t="s">
        <v>641</v>
      </c>
      <c r="Y95" s="177" t="s">
        <v>183</v>
      </c>
      <c r="Z95" s="177" t="s">
        <v>189</v>
      </c>
      <c r="AA95" s="177"/>
      <c r="AB95" s="177"/>
      <c r="AC95" s="37"/>
    </row>
    <row r="96" spans="1:29" s="45" customFormat="1" ht="14.45">
      <c r="A96" s="169">
        <v>95</v>
      </c>
      <c r="B96" s="194" t="s">
        <v>642</v>
      </c>
      <c r="C96" s="171" t="s">
        <v>175</v>
      </c>
      <c r="D96" s="171" t="s">
        <v>528</v>
      </c>
      <c r="E96" s="171" t="s">
        <v>177</v>
      </c>
      <c r="F96" s="171" t="s">
        <v>398</v>
      </c>
      <c r="G96" s="171"/>
      <c r="H96" s="194" t="s">
        <v>442</v>
      </c>
      <c r="I96" s="171" t="s">
        <v>186</v>
      </c>
      <c r="J96" s="242" t="str">
        <f>_xlfn.TEXTJOIN(":",TRUE,_xlfn.TEXTJOIN("-",TRUE,ToSIA04_CLP[[#This Row],[SEC]:[SUB]]),_xlfn.TEXTJOIN("-",TRUE,ToSIA04_CLP[[#This Row],[DIS]:[IDX]]),_xlfn.TEXTJOIN("-",TRUE,ToSIA04_CLP[[#This Row],[PROP]:[TYPE]]))</f>
        <v>RA-ToSIA04:RF-CtrlPanel:PINSwDsbl-Cmd</v>
      </c>
      <c r="K96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6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6" s="173"/>
      <c r="N96" s="174"/>
      <c r="O96" s="175">
        <v>0.1</v>
      </c>
      <c r="P96" s="173">
        <v>0.5</v>
      </c>
      <c r="Q96" s="175"/>
      <c r="R96" s="175"/>
      <c r="S96" s="175"/>
      <c r="T96" s="175"/>
      <c r="U96" s="176"/>
      <c r="V96" s="176" t="str">
        <f t="shared" si="2"/>
        <v/>
      </c>
      <c r="W96" s="176" t="str">
        <f t="shared" si="3"/>
        <v/>
      </c>
      <c r="X96" s="177" t="s">
        <v>643</v>
      </c>
      <c r="Y96" s="177" t="s">
        <v>183</v>
      </c>
      <c r="Z96" s="177" t="s">
        <v>189</v>
      </c>
      <c r="AA96" s="177"/>
      <c r="AB96" s="177"/>
      <c r="AC96" s="37"/>
    </row>
    <row r="97" spans="1:29" s="45" customFormat="1" ht="14.45">
      <c r="A97" s="169">
        <v>96</v>
      </c>
      <c r="B97" s="194" t="s">
        <v>644</v>
      </c>
      <c r="C97" s="171" t="s">
        <v>175</v>
      </c>
      <c r="D97" s="180" t="s">
        <v>528</v>
      </c>
      <c r="E97" s="171" t="s">
        <v>177</v>
      </c>
      <c r="F97" s="171" t="s">
        <v>398</v>
      </c>
      <c r="G97" s="171"/>
      <c r="H97" s="194" t="s">
        <v>445</v>
      </c>
      <c r="I97" s="171" t="s">
        <v>29</v>
      </c>
      <c r="J97" s="242" t="str">
        <f>_xlfn.TEXTJOIN(":",TRUE,_xlfn.TEXTJOIN("-",TRUE,ToSIA04_CLP[[#This Row],[SEC]:[SUB]]),_xlfn.TEXTJOIN("-",TRUE,ToSIA04_CLP[[#This Row],[DIS]:[IDX]]),_xlfn.TEXTJOIN("-",TRUE,ToSIA04_CLP[[#This Row],[PROP]:[TYPE]]))</f>
        <v>RA-ToSIA04:RF-CtrlPanel:PINSwSts-Mon</v>
      </c>
      <c r="K97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7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7" s="173"/>
      <c r="N97" s="174"/>
      <c r="O97" s="175">
        <v>0.1</v>
      </c>
      <c r="P97" s="173"/>
      <c r="Q97" s="175"/>
      <c r="R97" s="175"/>
      <c r="S97" s="175"/>
      <c r="T97" s="175"/>
      <c r="U97" s="176"/>
      <c r="V97" s="176" t="str">
        <f t="shared" si="2"/>
        <v/>
      </c>
      <c r="W97" s="176" t="str">
        <f t="shared" si="3"/>
        <v/>
      </c>
      <c r="X97" s="177" t="s">
        <v>645</v>
      </c>
      <c r="Y97" s="177" t="s">
        <v>183</v>
      </c>
      <c r="Z97" s="177" t="s">
        <v>51</v>
      </c>
      <c r="AA97" s="177"/>
      <c r="AB97" s="177"/>
      <c r="AC97" s="37"/>
    </row>
    <row r="98" spans="1:29" s="45" customFormat="1" ht="14.45">
      <c r="A98" s="189">
        <v>97</v>
      </c>
      <c r="B98" s="170" t="s">
        <v>646</v>
      </c>
      <c r="C98" s="171" t="s">
        <v>175</v>
      </c>
      <c r="D98" s="171" t="s">
        <v>528</v>
      </c>
      <c r="E98" s="171" t="s">
        <v>177</v>
      </c>
      <c r="F98" s="171" t="s">
        <v>359</v>
      </c>
      <c r="G98" s="171"/>
      <c r="H98" s="171" t="s">
        <v>448</v>
      </c>
      <c r="I98" s="171" t="s">
        <v>29</v>
      </c>
      <c r="J98" s="242" t="str">
        <f>_xlfn.TEXTJOIN(":",TRUE,_xlfn.TEXTJOIN("-",TRUE,ToSIA04_CLP[[#This Row],[SEC]:[SUB]]),_xlfn.TEXTJOIN("-",TRUE,ToSIA04_CLP[[#This Row],[DIS]:[IDX]]),_xlfn.TEXTJOIN("-",TRUE,ToSIA04_CLP[[#This Row],[PROP]:[TYPE]]))</f>
        <v>RA-ToSIA04:RF-SSAmpTower:RunHour-Mon</v>
      </c>
      <c r="K98" s="172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8" s="172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8" s="173" t="s">
        <v>449</v>
      </c>
      <c r="N98" s="174"/>
      <c r="O98" s="175">
        <v>0.1</v>
      </c>
      <c r="P98" s="182"/>
      <c r="Q98" s="184"/>
      <c r="R98" s="184"/>
      <c r="S98" s="184"/>
      <c r="T98" s="184"/>
      <c r="U98" s="195"/>
      <c r="V98" s="176" t="str">
        <f t="shared" si="2"/>
        <v/>
      </c>
      <c r="W98" s="176" t="str">
        <f t="shared" si="3"/>
        <v/>
      </c>
      <c r="X98" s="177" t="s">
        <v>647</v>
      </c>
      <c r="Y98" s="177" t="s">
        <v>32</v>
      </c>
      <c r="Z98" s="177" t="s">
        <v>33</v>
      </c>
      <c r="AA98" s="177"/>
      <c r="AB98" s="177"/>
      <c r="AC98" s="37"/>
    </row>
    <row r="99" spans="1:29" s="45" customFormat="1" ht="14.45">
      <c r="A99" s="169">
        <v>98</v>
      </c>
      <c r="B99" s="196" t="s">
        <v>451</v>
      </c>
      <c r="C99" s="171" t="s">
        <v>175</v>
      </c>
      <c r="D99" s="180" t="s">
        <v>528</v>
      </c>
      <c r="E99" s="171" t="s">
        <v>177</v>
      </c>
      <c r="F99" s="171" t="s">
        <v>452</v>
      </c>
      <c r="G99" s="171"/>
      <c r="H99" s="180" t="s">
        <v>363</v>
      </c>
      <c r="I99" s="180" t="s">
        <v>29</v>
      </c>
      <c r="J99" s="243" t="str">
        <f>_xlfn.TEXTJOIN(":",TRUE,_xlfn.TEXTJOIN("-",TRUE,ToSIA04_CLP[[#This Row],[SEC]:[SUB]]),_xlfn.TEXTJOIN("-",TRUE,ToSIA04_CLP[[#This Row],[DIS]:[IDX]]),_xlfn.TEXTJOIN("-",TRUE,ToSIA04_CLP[[#This Row],[PROP]:[TYPE]]))</f>
        <v>RA-ToSIA04:RF-WaterLoad:HdFlwRt-Mon</v>
      </c>
      <c r="K99" s="181" t="str">
        <f>IF(ToSIA04_CLP[[#This Row],[Upper Limit]]&lt;&gt;"",_xlfn.TEXTJOIN(":",TRUE,_xlfn.TEXTJOIN("-",TRUE,ToSIA04_CLP[[#This Row],[SEC]:[SUB]]),_xlfn.TEXTJOIN("-",TRUE,ToSIA04_CLP[[#This Row],[DIS]:[IDX]]),"TUpperLimit-Cte"),"")</f>
        <v/>
      </c>
      <c r="L99" s="181" t="str">
        <f>IF(ToSIA04_CLP[[#This Row],[Lower Limit]]&lt;&gt;"",_xlfn.TEXTJOIN(":",TRUE,_xlfn.TEXTJOIN("-",TRUE,ToSIA04_CLP[[#This Row],[SEC]:[SUB]]),_xlfn.TEXTJOIN("-",TRUE,ToSIA04_CLP[[#This Row],[DIS]:[IDX]]),"TLowerLimit-Cte"),"")</f>
        <v/>
      </c>
      <c r="M99" s="182"/>
      <c r="N99" s="183"/>
      <c r="O99" s="184">
        <v>0.1</v>
      </c>
      <c r="P99" s="182"/>
      <c r="Q99" s="184"/>
      <c r="R99" s="184"/>
      <c r="S99" s="184"/>
      <c r="T99" s="184"/>
      <c r="U99" s="195"/>
      <c r="V99" s="195"/>
      <c r="W99" s="195"/>
      <c r="X99" s="185" t="s">
        <v>648</v>
      </c>
      <c r="Y99" s="185" t="s">
        <v>183</v>
      </c>
      <c r="Z99" s="185" t="s">
        <v>33</v>
      </c>
      <c r="AA99" s="185"/>
      <c r="AB99" s="185"/>
      <c r="AC99" s="43"/>
    </row>
  </sheetData>
  <phoneticPr fontId="9" type="noConversion"/>
  <dataValidations disablePrompts="1" count="3">
    <dataValidation type="list" allowBlank="1" showInputMessage="1" showErrorMessage="1" sqref="O2:O99" xr:uid="{4D7B8307-0592-4BC1-9E13-856EC0CD9B89}">
      <formula1>"0.1,0.5,1.0,2.0"</formula1>
    </dataValidation>
    <dataValidation type="list" allowBlank="1" showInputMessage="1" showErrorMessage="1" sqref="Z2:Z99" xr:uid="{E2C9F9F7-A138-46D9-8111-29F26947B2E1}">
      <formula1>"Input,Control,Output"</formula1>
    </dataValidation>
    <dataValidation type="list" allowBlank="1" showInputMessage="1" showErrorMessage="1" sqref="Y2:Y99" xr:uid="{9C7A52E0-B499-4122-AE60-D944EDFD7D2F}">
      <formula1>"Analog,Digital"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3D64-C07B-4F81-8B97-61425F157B0F}">
  <sheetPr>
    <tabColor theme="9" tint="0.39997558519241921"/>
  </sheetPr>
  <dimension ref="A1:Q19"/>
  <sheetViews>
    <sheetView tabSelected="1" topLeftCell="D1" workbookViewId="0">
      <selection activeCell="M1" sqref="M1:Q19"/>
    </sheetView>
  </sheetViews>
  <sheetFormatPr defaultRowHeight="14.45"/>
  <cols>
    <col min="1" max="1" width="8" bestFit="1" customWidth="1"/>
    <col min="2" max="2" width="48.140625" bestFit="1" customWidth="1"/>
    <col min="3" max="3" width="8.85546875" bestFit="1" customWidth="1"/>
    <col min="4" max="4" width="9.140625" bestFit="1" customWidth="1"/>
    <col min="5" max="5" width="8.42578125" bestFit="1" customWidth="1"/>
    <col min="6" max="6" width="12.85546875" bestFit="1" customWidth="1"/>
    <col min="7" max="7" width="8.5703125" bestFit="1" customWidth="1"/>
    <col min="8" max="8" width="13.85546875" bestFit="1" customWidth="1"/>
    <col min="9" max="9" width="9.85546875" bestFit="1" customWidth="1"/>
    <col min="10" max="10" width="40.85546875" bestFit="1" customWidth="1"/>
    <col min="11" max="12" width="49.42578125" bestFit="1" customWidth="1"/>
  </cols>
  <sheetData>
    <row r="1" spans="1:17" s="25" customFormat="1" ht="1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287" t="s">
        <v>479</v>
      </c>
      <c r="N1" s="287" t="s">
        <v>480</v>
      </c>
      <c r="O1" s="287" t="s">
        <v>481</v>
      </c>
      <c r="P1" s="287" t="s">
        <v>482</v>
      </c>
      <c r="Q1" s="287" t="s">
        <v>483</v>
      </c>
    </row>
    <row r="2" spans="1:17" s="5" customFormat="1" ht="15">
      <c r="A2" s="27">
        <v>17</v>
      </c>
      <c r="B2" s="34" t="s">
        <v>484</v>
      </c>
      <c r="C2" s="35" t="s">
        <v>175</v>
      </c>
      <c r="D2" s="35" t="s">
        <v>528</v>
      </c>
      <c r="E2" s="35" t="s">
        <v>177</v>
      </c>
      <c r="F2" s="35" t="s">
        <v>178</v>
      </c>
      <c r="G2" s="35" t="s">
        <v>662</v>
      </c>
      <c r="H2" s="35" t="s">
        <v>485</v>
      </c>
      <c r="I2" s="35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RA-ToSIA04:RF-ACPanel:CurrentN-Mon</v>
      </c>
      <c r="K2" s="30" t="e">
        <f>IF(OR(#REF!="",#REF!="N/A"),"N/A",IF(G2="-",C2&amp;"-"&amp;D2&amp;":"&amp;E2&amp;"-"&amp;F2&amp;":"&amp;H2&amp;"UpperLimit-Cte",C2&amp;"-"&amp;D2&amp;":"&amp;E2&amp;"-"&amp;F2&amp;"-"&amp;G2&amp;":"&amp;H2&amp;"UpperLimit-Cte"))</f>
        <v>#REF!</v>
      </c>
      <c r="L2" s="30" t="e">
        <f>IF(OR(#REF!="",#REF!="N/A"),"N/A",IF(G2="-",C2&amp;"-"&amp;D2&amp;":"&amp;E2&amp;"-"&amp;F2&amp;":"&amp;H2&amp;"LowerLimit-Cte",C2&amp;"-"&amp;D2&amp;":"&amp;E2&amp;"-"&amp;F2&amp;"-"&amp;G2&amp;":"&amp;H2&amp;"LowerLimit-Cte"))</f>
        <v>#REF!</v>
      </c>
      <c r="M2" s="288" t="s">
        <v>486</v>
      </c>
      <c r="N2" s="288">
        <v>0.01</v>
      </c>
      <c r="O2" s="288" t="s">
        <v>487</v>
      </c>
      <c r="P2" s="289">
        <v>23318</v>
      </c>
      <c r="Q2" s="288">
        <v>2</v>
      </c>
    </row>
    <row r="3" spans="1:17" s="5" customFormat="1" ht="15">
      <c r="A3" s="27">
        <v>18</v>
      </c>
      <c r="B3" s="34" t="s">
        <v>488</v>
      </c>
      <c r="C3" s="35" t="s">
        <v>175</v>
      </c>
      <c r="D3" s="35" t="s">
        <v>528</v>
      </c>
      <c r="E3" s="35" t="s">
        <v>177</v>
      </c>
      <c r="F3" s="35" t="s">
        <v>178</v>
      </c>
      <c r="G3" s="35" t="s">
        <v>662</v>
      </c>
      <c r="H3" s="35" t="s">
        <v>489</v>
      </c>
      <c r="I3" s="35" t="s">
        <v>29</v>
      </c>
      <c r="J3" s="30" t="str">
        <f>IF(G3="-",C3&amp;"-"&amp;D3&amp;":"&amp;E3&amp;"-"&amp;F3&amp;":"&amp;H3&amp;"-"&amp;I3,C3&amp;"-"&amp;D3&amp;":"&amp;E3&amp;"-"&amp;F3&amp;"-"&amp;G3&amp;":"&amp;H3&amp;"-"&amp;I3)</f>
        <v>RA-ToSIA04:RF-ACPanel:Freq-Mon</v>
      </c>
      <c r="K3" s="30" t="e">
        <f>IF(OR(#REF!="",#REF!="N/A"),"N/A",IF(G3="-",C3&amp;"-"&amp;D3&amp;":"&amp;E3&amp;"-"&amp;F3&amp;":"&amp;H3&amp;"UpperLimit-Cte",C3&amp;"-"&amp;D3&amp;":"&amp;E3&amp;"-"&amp;F3&amp;"-"&amp;G3&amp;":"&amp;H3&amp;"UpperLimit-Cte"))</f>
        <v>#REF!</v>
      </c>
      <c r="L3" s="30" t="e">
        <f>IF(OR(#REF!="",#REF!="N/A"),"N/A",IF(G3="-",C3&amp;"-"&amp;D3&amp;":"&amp;E3&amp;"-"&amp;F3&amp;":"&amp;H3&amp;"LowerLimit-Cte",C3&amp;"-"&amp;D3&amp;":"&amp;E3&amp;"-"&amp;F3&amp;"-"&amp;G3&amp;":"&amp;H3&amp;"LowerLimit-Cte"))</f>
        <v>#REF!</v>
      </c>
      <c r="M3" s="290" t="s">
        <v>490</v>
      </c>
      <c r="N3" s="290">
        <v>0.01</v>
      </c>
      <c r="O3" s="290" t="s">
        <v>487</v>
      </c>
      <c r="P3" s="291">
        <v>23346</v>
      </c>
      <c r="Q3" s="290">
        <v>1</v>
      </c>
    </row>
    <row r="4" spans="1:17" s="5" customFormat="1" ht="15">
      <c r="A4" s="27">
        <v>7</v>
      </c>
      <c r="B4" s="34" t="s">
        <v>491</v>
      </c>
      <c r="C4" s="35" t="s">
        <v>175</v>
      </c>
      <c r="D4" s="35" t="s">
        <v>528</v>
      </c>
      <c r="E4" s="35" t="s">
        <v>177</v>
      </c>
      <c r="F4" s="35" t="s">
        <v>178</v>
      </c>
      <c r="G4" s="35" t="s">
        <v>662</v>
      </c>
      <c r="H4" s="35" t="s">
        <v>492</v>
      </c>
      <c r="I4" s="35" t="s">
        <v>29</v>
      </c>
      <c r="J4" s="30" t="str">
        <f>IF(G4="-",C4&amp;"-"&amp;D4&amp;":"&amp;E4&amp;"-"&amp;F4&amp;":"&amp;H4&amp;"-"&amp;I4,C4&amp;"-"&amp;D4&amp;":"&amp;E4&amp;"-"&amp;F4&amp;"-"&amp;G4&amp;":"&amp;H4&amp;"-"&amp;I4)</f>
        <v>RA-ToSIA04:RF-ACPanel:LineVoltage12-Mon</v>
      </c>
      <c r="K4" s="30" t="e">
        <f>IF(OR(#REF!="",#REF!="N/A"),"N/A",IF(G4="-",C4&amp;"-"&amp;D4&amp;":"&amp;E4&amp;"-"&amp;F4&amp;":"&amp;H4&amp;"UpperLimit-Cte",C4&amp;"-"&amp;D4&amp;":"&amp;E4&amp;"-"&amp;F4&amp;"-"&amp;G4&amp;":"&amp;H4&amp;"UpperLimit-Cte"))</f>
        <v>#REF!</v>
      </c>
      <c r="L4" s="30" t="e">
        <f>IF(OR(#REF!="",#REF!="N/A"),"N/A",IF(G4="-",C4&amp;"-"&amp;D4&amp;":"&amp;E4&amp;"-"&amp;F4&amp;":"&amp;H4&amp;"LowerLimit-Cte",C4&amp;"-"&amp;D4&amp;":"&amp;E4&amp;"-"&amp;F4&amp;"-"&amp;G4&amp;":"&amp;H4&amp;"LowerLimit-Cte"))</f>
        <v>#REF!</v>
      </c>
      <c r="M4" s="290" t="s">
        <v>406</v>
      </c>
      <c r="N4" s="290">
        <v>0.1</v>
      </c>
      <c r="O4" s="290" t="s">
        <v>487</v>
      </c>
      <c r="P4" s="291">
        <v>23304</v>
      </c>
      <c r="Q4" s="290">
        <v>2</v>
      </c>
    </row>
    <row r="5" spans="1:17" s="5" customFormat="1" ht="15">
      <c r="A5" s="27">
        <v>8</v>
      </c>
      <c r="B5" s="34" t="s">
        <v>493</v>
      </c>
      <c r="C5" s="35" t="s">
        <v>175</v>
      </c>
      <c r="D5" s="35" t="s">
        <v>528</v>
      </c>
      <c r="E5" s="35" t="s">
        <v>177</v>
      </c>
      <c r="F5" s="35" t="s">
        <v>178</v>
      </c>
      <c r="G5" s="35" t="s">
        <v>662</v>
      </c>
      <c r="H5" s="35" t="s">
        <v>494</v>
      </c>
      <c r="I5" s="35" t="s">
        <v>29</v>
      </c>
      <c r="J5" s="30" t="str">
        <f>IF(G5="-",C5&amp;"-"&amp;D5&amp;":"&amp;E5&amp;"-"&amp;F5&amp;":"&amp;H5&amp;"-"&amp;I5,C5&amp;"-"&amp;D5&amp;":"&amp;E5&amp;"-"&amp;F5&amp;"-"&amp;G5&amp;":"&amp;H5&amp;"-"&amp;I5)</f>
        <v>RA-ToSIA04:RF-ACPanel:LineVoltage13-Mon</v>
      </c>
      <c r="K5" s="30" t="e">
        <f>IF(OR(#REF!="",#REF!="N/A"),"N/A",IF(G5="-",C5&amp;"-"&amp;D5&amp;":"&amp;E5&amp;"-"&amp;F5&amp;":"&amp;H5&amp;"UpperLimit-Cte",C5&amp;"-"&amp;D5&amp;":"&amp;E5&amp;"-"&amp;F5&amp;"-"&amp;G5&amp;":"&amp;H5&amp;"UpperLimit-Cte"))</f>
        <v>#REF!</v>
      </c>
      <c r="L5" s="30" t="e">
        <f>IF(OR(#REF!="",#REF!="N/A"),"N/A",IF(G5="-",C5&amp;"-"&amp;D5&amp;":"&amp;E5&amp;"-"&amp;F5&amp;":"&amp;H5&amp;"LowerLimit-Cte",C5&amp;"-"&amp;D5&amp;":"&amp;E5&amp;"-"&amp;F5&amp;"-"&amp;G5&amp;":"&amp;H5&amp;"LowerLimit-Cte"))</f>
        <v>#REF!</v>
      </c>
      <c r="M5" s="290" t="s">
        <v>406</v>
      </c>
      <c r="N5" s="290">
        <v>0.1</v>
      </c>
      <c r="O5" s="290" t="s">
        <v>487</v>
      </c>
      <c r="P5" s="291">
        <v>23308</v>
      </c>
      <c r="Q5" s="290">
        <v>2</v>
      </c>
    </row>
    <row r="6" spans="1:17" s="5" customFormat="1" ht="15">
      <c r="A6" s="27">
        <v>9</v>
      </c>
      <c r="B6" s="34" t="s">
        <v>495</v>
      </c>
      <c r="C6" s="35" t="s">
        <v>175</v>
      </c>
      <c r="D6" s="35" t="s">
        <v>528</v>
      </c>
      <c r="E6" s="35" t="s">
        <v>177</v>
      </c>
      <c r="F6" s="35" t="s">
        <v>178</v>
      </c>
      <c r="G6" s="35" t="s">
        <v>662</v>
      </c>
      <c r="H6" s="35" t="s">
        <v>496</v>
      </c>
      <c r="I6" s="35" t="s">
        <v>29</v>
      </c>
      <c r="J6" s="30" t="str">
        <f>IF(G6="-",C6&amp;"-"&amp;D6&amp;":"&amp;E6&amp;"-"&amp;F6&amp;":"&amp;H6&amp;"-"&amp;I6,C6&amp;"-"&amp;D6&amp;":"&amp;E6&amp;"-"&amp;F6&amp;"-"&amp;G6&amp;":"&amp;H6&amp;"-"&amp;I6)</f>
        <v>RA-ToSIA04:RF-ACPanel:LineVoltage23-Mon</v>
      </c>
      <c r="K6" s="30" t="e">
        <f>IF(OR(#REF!="",#REF!="N/A"),"N/A",IF(G6="-",C6&amp;"-"&amp;D6&amp;":"&amp;E6&amp;"-"&amp;F6&amp;":"&amp;H6&amp;"UpperLimit-Cte",C6&amp;"-"&amp;D6&amp;":"&amp;E6&amp;"-"&amp;F6&amp;"-"&amp;G6&amp;":"&amp;H6&amp;"UpperLimit-Cte"))</f>
        <v>#REF!</v>
      </c>
      <c r="L6" s="30" t="e">
        <f>IF(OR(#REF!="",#REF!="N/A"),"N/A",IF(G6="-",C6&amp;"-"&amp;D6&amp;":"&amp;E6&amp;"-"&amp;F6&amp;":"&amp;H6&amp;"LowerLimit-Cte",C6&amp;"-"&amp;D6&amp;":"&amp;E6&amp;"-"&amp;F6&amp;"-"&amp;G6&amp;":"&amp;H6&amp;"LowerLimit-Cte"))</f>
        <v>#REF!</v>
      </c>
      <c r="M6" s="290" t="s">
        <v>406</v>
      </c>
      <c r="N6" s="290">
        <v>0.1</v>
      </c>
      <c r="O6" s="290" t="s">
        <v>487</v>
      </c>
      <c r="P6" s="291">
        <v>23306</v>
      </c>
      <c r="Q6" s="290">
        <v>2</v>
      </c>
    </row>
    <row r="7" spans="1:17" s="5" customFormat="1" ht="15">
      <c r="A7" s="27">
        <v>1</v>
      </c>
      <c r="B7" s="34" t="s">
        <v>497</v>
      </c>
      <c r="C7" s="35" t="s">
        <v>175</v>
      </c>
      <c r="D7" s="35" t="s">
        <v>528</v>
      </c>
      <c r="E7" s="35" t="s">
        <v>177</v>
      </c>
      <c r="F7" s="35" t="s">
        <v>178</v>
      </c>
      <c r="G7" s="35" t="s">
        <v>662</v>
      </c>
      <c r="H7" s="35" t="s">
        <v>498</v>
      </c>
      <c r="I7" s="35" t="s">
        <v>29</v>
      </c>
      <c r="J7" s="30" t="str">
        <f>IF(G7="-",C7&amp;"-"&amp;D7&amp;":"&amp;E7&amp;"-"&amp;F7&amp;":"&amp;H7&amp;"-"&amp;I7,C7&amp;"-"&amp;D7&amp;":"&amp;E7&amp;"-"&amp;F7&amp;"-"&amp;G7&amp;":"&amp;H7&amp;"-"&amp;I7)</f>
        <v>RA-ToSIA04:RF-ACPanel:PhsCurrent1-Mon</v>
      </c>
      <c r="K7" s="30" t="e">
        <f>IF(OR(#REF!="",#REF!="N/A"),"N/A",IF(G7="-",C7&amp;"-"&amp;D7&amp;":"&amp;E7&amp;"-"&amp;F7&amp;":"&amp;H7&amp;"UpperLimit-Cte",C7&amp;"-"&amp;D7&amp;":"&amp;E7&amp;"-"&amp;F7&amp;"-"&amp;G7&amp;":"&amp;H7&amp;"UpperLimit-Cte"))</f>
        <v>#REF!</v>
      </c>
      <c r="L7" s="30" t="e">
        <f>IF(OR(#REF!="",#REF!="N/A"),"N/A",IF(G7="-",C7&amp;"-"&amp;D7&amp;":"&amp;E7&amp;"-"&amp;F7&amp;":"&amp;H7&amp;"LowerLimit-Cte",C7&amp;"-"&amp;D7&amp;":"&amp;E7&amp;"-"&amp;F7&amp;"-"&amp;G7&amp;":"&amp;H7&amp;"LowerLimit-Cte"))</f>
        <v>#REF!</v>
      </c>
      <c r="M7" s="290" t="s">
        <v>486</v>
      </c>
      <c r="N7" s="290">
        <v>0.01</v>
      </c>
      <c r="O7" s="290" t="s">
        <v>487</v>
      </c>
      <c r="P7" s="291">
        <v>23312</v>
      </c>
      <c r="Q7" s="290">
        <v>2</v>
      </c>
    </row>
    <row r="8" spans="1:17" s="5" customFormat="1" ht="15">
      <c r="A8" s="27">
        <v>2</v>
      </c>
      <c r="B8" s="34" t="s">
        <v>499</v>
      </c>
      <c r="C8" s="35" t="s">
        <v>175</v>
      </c>
      <c r="D8" s="35" t="s">
        <v>528</v>
      </c>
      <c r="E8" s="35" t="s">
        <v>177</v>
      </c>
      <c r="F8" s="35" t="s">
        <v>178</v>
      </c>
      <c r="G8" s="35" t="s">
        <v>662</v>
      </c>
      <c r="H8" s="35" t="s">
        <v>500</v>
      </c>
      <c r="I8" s="35" t="s">
        <v>29</v>
      </c>
      <c r="J8" s="30" t="str">
        <f>IF(G8="-",C8&amp;"-"&amp;D8&amp;":"&amp;E8&amp;"-"&amp;F8&amp;":"&amp;H8&amp;"-"&amp;I8,C8&amp;"-"&amp;D8&amp;":"&amp;E8&amp;"-"&amp;F8&amp;"-"&amp;G8&amp;":"&amp;H8&amp;"-"&amp;I8)</f>
        <v>RA-ToSIA04:RF-ACPanel:PhsCurrent2-Mon</v>
      </c>
      <c r="K8" s="30" t="e">
        <f>IF(OR(#REF!="",#REF!="N/A"),"N/A",IF(G8="-",C8&amp;"-"&amp;D8&amp;":"&amp;E8&amp;"-"&amp;F8&amp;":"&amp;H8&amp;"UpperLimit-Cte",C8&amp;"-"&amp;D8&amp;":"&amp;E8&amp;"-"&amp;F8&amp;"-"&amp;G8&amp;":"&amp;H8&amp;"UpperLimit-Cte"))</f>
        <v>#REF!</v>
      </c>
      <c r="L8" s="30" t="e">
        <f>IF(OR(#REF!="",#REF!="N/A"),"N/A",IF(G8="-",C8&amp;"-"&amp;D8&amp;":"&amp;E8&amp;"-"&amp;F8&amp;":"&amp;H8&amp;"LowerLimit-Cte",C8&amp;"-"&amp;D8&amp;":"&amp;E8&amp;"-"&amp;F8&amp;"-"&amp;G8&amp;":"&amp;H8&amp;"LowerLimit-Cte"))</f>
        <v>#REF!</v>
      </c>
      <c r="M8" s="290" t="s">
        <v>486</v>
      </c>
      <c r="N8" s="290">
        <v>0.01</v>
      </c>
      <c r="O8" s="290" t="s">
        <v>487</v>
      </c>
      <c r="P8" s="291">
        <v>23314</v>
      </c>
      <c r="Q8" s="290">
        <v>2</v>
      </c>
    </row>
    <row r="9" spans="1:17" s="5" customFormat="1" ht="15">
      <c r="A9" s="27">
        <v>3</v>
      </c>
      <c r="B9" s="34" t="s">
        <v>501</v>
      </c>
      <c r="C9" s="35" t="s">
        <v>175</v>
      </c>
      <c r="D9" s="35" t="s">
        <v>528</v>
      </c>
      <c r="E9" s="35" t="s">
        <v>177</v>
      </c>
      <c r="F9" s="35" t="s">
        <v>178</v>
      </c>
      <c r="G9" s="35" t="s">
        <v>662</v>
      </c>
      <c r="H9" s="35" t="s">
        <v>502</v>
      </c>
      <c r="I9" s="35" t="s">
        <v>29</v>
      </c>
      <c r="J9" s="30" t="str">
        <f>IF(G9="-",C9&amp;"-"&amp;D9&amp;":"&amp;E9&amp;"-"&amp;F9&amp;":"&amp;H9&amp;"-"&amp;I9,C9&amp;"-"&amp;D9&amp;":"&amp;E9&amp;"-"&amp;F9&amp;"-"&amp;G9&amp;":"&amp;H9&amp;"-"&amp;I9)</f>
        <v>RA-ToSIA04:RF-ACPanel:PhsCurrent3-Mon</v>
      </c>
      <c r="K9" s="30" t="e">
        <f>IF(OR(#REF!="",#REF!="N/A"),"N/A",IF(G9="-",C9&amp;"-"&amp;D9&amp;":"&amp;E9&amp;"-"&amp;F9&amp;":"&amp;H9&amp;"UpperLimit-Cte",C9&amp;"-"&amp;D9&amp;":"&amp;E9&amp;"-"&amp;F9&amp;"-"&amp;G9&amp;":"&amp;H9&amp;"UpperLimit-Cte"))</f>
        <v>#REF!</v>
      </c>
      <c r="L9" s="30" t="e">
        <f>IF(OR(#REF!="",#REF!="N/A"),"N/A",IF(G9="-",C9&amp;"-"&amp;D9&amp;":"&amp;E9&amp;"-"&amp;F9&amp;":"&amp;H9&amp;"LowerLimit-Cte",C9&amp;"-"&amp;D9&amp;":"&amp;E9&amp;"-"&amp;F9&amp;"-"&amp;G9&amp;":"&amp;H9&amp;"LowerLimit-Cte"))</f>
        <v>#REF!</v>
      </c>
      <c r="M9" s="290" t="s">
        <v>486</v>
      </c>
      <c r="N9" s="290">
        <v>0.01</v>
      </c>
      <c r="O9" s="290" t="s">
        <v>487</v>
      </c>
      <c r="P9" s="291">
        <v>23316</v>
      </c>
      <c r="Q9" s="290">
        <v>2</v>
      </c>
    </row>
    <row r="10" spans="1:17" s="5" customFormat="1" ht="15">
      <c r="A10" s="27">
        <v>4</v>
      </c>
      <c r="B10" s="34" t="s">
        <v>503</v>
      </c>
      <c r="C10" s="35" t="s">
        <v>175</v>
      </c>
      <c r="D10" s="35" t="s">
        <v>528</v>
      </c>
      <c r="E10" s="35" t="s">
        <v>177</v>
      </c>
      <c r="F10" s="35" t="s">
        <v>178</v>
      </c>
      <c r="G10" s="35" t="s">
        <v>662</v>
      </c>
      <c r="H10" s="35" t="s">
        <v>504</v>
      </c>
      <c r="I10" s="35" t="s">
        <v>29</v>
      </c>
      <c r="J10" s="30" t="str">
        <f>IF(G10="-",C10&amp;"-"&amp;D10&amp;":"&amp;E10&amp;"-"&amp;F10&amp;":"&amp;H10&amp;"-"&amp;I10,C10&amp;"-"&amp;D10&amp;":"&amp;E10&amp;"-"&amp;F10&amp;"-"&amp;G10&amp;":"&amp;H10&amp;"-"&amp;I10)</f>
        <v>RA-ToSIA04:RF-ACPanel:PhsVoltage1-Mon</v>
      </c>
      <c r="K10" s="30" t="e">
        <f>IF(OR(#REF!="",#REF!="N/A"),"N/A",IF(G10="-",C10&amp;"-"&amp;D10&amp;":"&amp;E10&amp;"-"&amp;F10&amp;":"&amp;H10&amp;"UpperLimit-Cte",C10&amp;"-"&amp;D10&amp;":"&amp;E10&amp;"-"&amp;F10&amp;"-"&amp;G10&amp;":"&amp;H10&amp;"UpperLimit-Cte"))</f>
        <v>#REF!</v>
      </c>
      <c r="L10" s="30" t="e">
        <f>IF(OR(#REF!="",#REF!="N/A"),"N/A",IF(G10="-",C10&amp;"-"&amp;D10&amp;":"&amp;E10&amp;"-"&amp;F10&amp;":"&amp;H10&amp;"LowerLimit-Cte",C10&amp;"-"&amp;D10&amp;":"&amp;E10&amp;"-"&amp;F10&amp;"-"&amp;G10&amp;":"&amp;H10&amp;"LowerLimit-Cte"))</f>
        <v>#REF!</v>
      </c>
      <c r="M10" s="290" t="s">
        <v>406</v>
      </c>
      <c r="N10" s="290">
        <v>0.1</v>
      </c>
      <c r="O10" s="290" t="s">
        <v>487</v>
      </c>
      <c r="P10" s="291">
        <v>23298</v>
      </c>
      <c r="Q10" s="290">
        <v>2</v>
      </c>
    </row>
    <row r="11" spans="1:17" s="5" customFormat="1" ht="15">
      <c r="A11" s="27">
        <v>5</v>
      </c>
      <c r="B11" s="34" t="s">
        <v>505</v>
      </c>
      <c r="C11" s="35" t="s">
        <v>175</v>
      </c>
      <c r="D11" s="35" t="s">
        <v>528</v>
      </c>
      <c r="E11" s="35" t="s">
        <v>177</v>
      </c>
      <c r="F11" s="35" t="s">
        <v>178</v>
      </c>
      <c r="G11" s="35" t="s">
        <v>662</v>
      </c>
      <c r="H11" s="35" t="s">
        <v>506</v>
      </c>
      <c r="I11" s="35" t="s">
        <v>29</v>
      </c>
      <c r="J11" s="30" t="str">
        <f>IF(G11="-",C11&amp;"-"&amp;D11&amp;":"&amp;E11&amp;"-"&amp;F11&amp;":"&amp;H11&amp;"-"&amp;I11,C11&amp;"-"&amp;D11&amp;":"&amp;E11&amp;"-"&amp;F11&amp;"-"&amp;G11&amp;":"&amp;H11&amp;"-"&amp;I11)</f>
        <v>RA-ToSIA04:RF-ACPanel:PhsVoltage2-Mon</v>
      </c>
      <c r="K11" s="30" t="e">
        <f>IF(OR(#REF!="",#REF!="N/A"),"N/A",IF(G11="-",C11&amp;"-"&amp;D11&amp;":"&amp;E11&amp;"-"&amp;F11&amp;":"&amp;H11&amp;"UpperLimit-Cte",C11&amp;"-"&amp;D11&amp;":"&amp;E11&amp;"-"&amp;F11&amp;"-"&amp;G11&amp;":"&amp;H11&amp;"UpperLimit-Cte"))</f>
        <v>#REF!</v>
      </c>
      <c r="L11" s="30" t="e">
        <f>IF(OR(#REF!="",#REF!="N/A"),"N/A",IF(G11="-",C11&amp;"-"&amp;D11&amp;":"&amp;E11&amp;"-"&amp;F11&amp;":"&amp;H11&amp;"LowerLimit-Cte",C11&amp;"-"&amp;D11&amp;":"&amp;E11&amp;"-"&amp;F11&amp;"-"&amp;G11&amp;":"&amp;H11&amp;"LowerLimit-Cte"))</f>
        <v>#REF!</v>
      </c>
      <c r="M11" s="290" t="s">
        <v>406</v>
      </c>
      <c r="N11" s="290">
        <v>0.1</v>
      </c>
      <c r="O11" s="290" t="s">
        <v>487</v>
      </c>
      <c r="P11" s="291">
        <v>23300</v>
      </c>
      <c r="Q11" s="290">
        <v>2</v>
      </c>
    </row>
    <row r="12" spans="1:17" s="5" customFormat="1" ht="15">
      <c r="A12" s="27">
        <v>6</v>
      </c>
      <c r="B12" s="34" t="s">
        <v>507</v>
      </c>
      <c r="C12" s="35" t="s">
        <v>175</v>
      </c>
      <c r="D12" s="35" t="s">
        <v>528</v>
      </c>
      <c r="E12" s="35" t="s">
        <v>177</v>
      </c>
      <c r="F12" s="35" t="s">
        <v>178</v>
      </c>
      <c r="G12" s="35" t="s">
        <v>662</v>
      </c>
      <c r="H12" s="35" t="s">
        <v>508</v>
      </c>
      <c r="I12" s="35" t="s">
        <v>29</v>
      </c>
      <c r="J12" s="30" t="str">
        <f>IF(G12="-",C12&amp;"-"&amp;D12&amp;":"&amp;E12&amp;"-"&amp;F12&amp;":"&amp;H12&amp;"-"&amp;I12,C12&amp;"-"&amp;D12&amp;":"&amp;E12&amp;"-"&amp;F12&amp;"-"&amp;G12&amp;":"&amp;H12&amp;"-"&amp;I12)</f>
        <v>RA-ToSIA04:RF-ACPanel:PhsVoltage3-Mon</v>
      </c>
      <c r="K12" s="30" t="e">
        <f>IF(OR(#REF!="",#REF!="N/A"),"N/A",IF(G12="-",C12&amp;"-"&amp;D12&amp;":"&amp;E12&amp;"-"&amp;F12&amp;":"&amp;H12&amp;"UpperLimit-Cte",C12&amp;"-"&amp;D12&amp;":"&amp;E12&amp;"-"&amp;F12&amp;"-"&amp;G12&amp;":"&amp;H12&amp;"UpperLimit-Cte"))</f>
        <v>#REF!</v>
      </c>
      <c r="L12" s="30" t="e">
        <f>IF(OR(#REF!="",#REF!="N/A"),"N/A",IF(G12="-",C12&amp;"-"&amp;D12&amp;":"&amp;E12&amp;"-"&amp;F12&amp;":"&amp;H12&amp;"LowerLimit-Cte",C12&amp;"-"&amp;D12&amp;":"&amp;E12&amp;"-"&amp;F12&amp;"-"&amp;G12&amp;":"&amp;H12&amp;"LowerLimit-Cte"))</f>
        <v>#REF!</v>
      </c>
      <c r="M12" s="290" t="s">
        <v>406</v>
      </c>
      <c r="N12" s="290">
        <v>0.1</v>
      </c>
      <c r="O12" s="290" t="s">
        <v>487</v>
      </c>
      <c r="P12" s="291">
        <v>23302</v>
      </c>
      <c r="Q12" s="290">
        <v>2</v>
      </c>
    </row>
    <row r="13" spans="1:17" s="5" customFormat="1" ht="15">
      <c r="A13" s="27">
        <v>13</v>
      </c>
      <c r="B13" s="34" t="s">
        <v>509</v>
      </c>
      <c r="C13" s="35" t="s">
        <v>175</v>
      </c>
      <c r="D13" s="35" t="s">
        <v>528</v>
      </c>
      <c r="E13" s="35" t="s">
        <v>177</v>
      </c>
      <c r="F13" s="35" t="s">
        <v>178</v>
      </c>
      <c r="G13" s="35" t="s">
        <v>662</v>
      </c>
      <c r="H13" s="35" t="s">
        <v>510</v>
      </c>
      <c r="I13" s="35" t="s">
        <v>29</v>
      </c>
      <c r="J13" s="30" t="str">
        <f>IF(G13="-",C13&amp;"-"&amp;D13&amp;":"&amp;E13&amp;"-"&amp;F13&amp;":"&amp;H13&amp;"-"&amp;I13,C13&amp;"-"&amp;D13&amp;":"&amp;E13&amp;"-"&amp;F13&amp;"-"&amp;G13&amp;":"&amp;H13&amp;"-"&amp;I13)</f>
        <v>RA-ToSIA04:RF-ACPanel:PwrFactor-Mon</v>
      </c>
      <c r="K13" s="30" t="e">
        <f>IF(OR(#REF!="",#REF!="N/A"),"N/A",IF(G13="-",C13&amp;"-"&amp;D13&amp;":"&amp;E13&amp;"-"&amp;F13&amp;":"&amp;H13&amp;"UpperLimit-Cte",C13&amp;"-"&amp;D13&amp;":"&amp;E13&amp;"-"&amp;F13&amp;"-"&amp;G13&amp;":"&amp;H13&amp;"UpperLimit-Cte"))</f>
        <v>#REF!</v>
      </c>
      <c r="L13" s="30" t="e">
        <f>IF(OR(#REF!="",#REF!="N/A"),"N/A",IF(G13="-",C13&amp;"-"&amp;D13&amp;":"&amp;E13&amp;"-"&amp;F13&amp;":"&amp;H13&amp;"LowerLimit-Cte",C13&amp;"-"&amp;D13&amp;":"&amp;E13&amp;"-"&amp;F13&amp;"-"&amp;G13&amp;":"&amp;H13&amp;"LowerLimit-Cte"))</f>
        <v>#REF!</v>
      </c>
      <c r="M13" s="290"/>
      <c r="N13" s="290">
        <v>1E-3</v>
      </c>
      <c r="O13" s="290" t="s">
        <v>511</v>
      </c>
      <c r="P13" s="291">
        <v>23360</v>
      </c>
      <c r="Q13" s="290">
        <v>1</v>
      </c>
    </row>
    <row r="14" spans="1:17" s="5" customFormat="1" ht="15">
      <c r="A14" s="27">
        <v>11</v>
      </c>
      <c r="B14" s="34" t="s">
        <v>512</v>
      </c>
      <c r="C14" s="35" t="s">
        <v>175</v>
      </c>
      <c r="D14" s="35" t="s">
        <v>528</v>
      </c>
      <c r="E14" s="35" t="s">
        <v>177</v>
      </c>
      <c r="F14" s="35" t="s">
        <v>178</v>
      </c>
      <c r="G14" s="35" t="s">
        <v>662</v>
      </c>
      <c r="H14" s="35" t="s">
        <v>513</v>
      </c>
      <c r="I14" s="35" t="s">
        <v>29</v>
      </c>
      <c r="J14" s="30" t="str">
        <f>IF(G14="-",C14&amp;"-"&amp;D14&amp;":"&amp;E14&amp;"-"&amp;F14&amp;":"&amp;H14&amp;"-"&amp;I14,C14&amp;"-"&amp;D14&amp;":"&amp;E14&amp;"-"&amp;F14&amp;"-"&amp;G14&amp;":"&amp;H14&amp;"-"&amp;I14)</f>
        <v>RA-ToSIA04:RF-ACPanel:PwrP-Mon</v>
      </c>
      <c r="K14" s="30" t="e">
        <f>IF(OR(#REF!="",#REF!="N/A"),"N/A",IF(G14="-",C14&amp;"-"&amp;D14&amp;":"&amp;E14&amp;"-"&amp;F14&amp;":"&amp;H14&amp;"UpperLimit-Cte",C14&amp;"-"&amp;D14&amp;":"&amp;E14&amp;"-"&amp;F14&amp;"-"&amp;G14&amp;":"&amp;H14&amp;"UpperLimit-Cte"))</f>
        <v>#REF!</v>
      </c>
      <c r="L14" s="30" t="e">
        <f>IF(OR(#REF!="",#REF!="N/A"),"N/A",IF(G14="-",C14&amp;"-"&amp;D14&amp;":"&amp;E14&amp;"-"&amp;F14&amp;":"&amp;H14&amp;"LowerLimit-Cte",C14&amp;"-"&amp;D14&amp;":"&amp;E14&amp;"-"&amp;F14&amp;"-"&amp;G14&amp;":"&amp;H14&amp;"LowerLimit-Cte"))</f>
        <v>#REF!</v>
      </c>
      <c r="M14" s="290" t="s">
        <v>514</v>
      </c>
      <c r="N14" s="290">
        <v>0.01</v>
      </c>
      <c r="O14" s="290" t="s">
        <v>511</v>
      </c>
      <c r="P14" s="291">
        <v>23322</v>
      </c>
      <c r="Q14" s="290">
        <v>2</v>
      </c>
    </row>
    <row r="15" spans="1:17" s="5" customFormat="1" ht="15">
      <c r="A15" s="27">
        <v>12</v>
      </c>
      <c r="B15" s="34" t="s">
        <v>515</v>
      </c>
      <c r="C15" s="35" t="s">
        <v>175</v>
      </c>
      <c r="D15" s="35" t="s">
        <v>528</v>
      </c>
      <c r="E15" s="35" t="s">
        <v>177</v>
      </c>
      <c r="F15" s="35" t="s">
        <v>178</v>
      </c>
      <c r="G15" s="35" t="s">
        <v>662</v>
      </c>
      <c r="H15" s="35" t="s">
        <v>516</v>
      </c>
      <c r="I15" s="35" t="s">
        <v>29</v>
      </c>
      <c r="J15" s="30" t="str">
        <f>IF(G15="-",C15&amp;"-"&amp;D15&amp;":"&amp;E15&amp;"-"&amp;F15&amp;":"&amp;H15&amp;"-"&amp;I15,C15&amp;"-"&amp;D15&amp;":"&amp;E15&amp;"-"&amp;F15&amp;"-"&amp;G15&amp;":"&amp;H15&amp;"-"&amp;I15)</f>
        <v>RA-ToSIA04:RF-ACPanel:PwrQ-Mon</v>
      </c>
      <c r="K15" s="30" t="e">
        <f>IF(OR(#REF!="",#REF!="N/A"),"N/A",IF(G15="-",C15&amp;"-"&amp;D15&amp;":"&amp;E15&amp;"-"&amp;F15&amp;":"&amp;H15&amp;"UpperLimit-Cte",C15&amp;"-"&amp;D15&amp;":"&amp;E15&amp;"-"&amp;F15&amp;"-"&amp;G15&amp;":"&amp;H15&amp;"UpperLimit-Cte"))</f>
        <v>#REF!</v>
      </c>
      <c r="L15" s="30" t="e">
        <f>IF(OR(#REF!="",#REF!="N/A"),"N/A",IF(G15="-",C15&amp;"-"&amp;D15&amp;":"&amp;E15&amp;"-"&amp;F15&amp;":"&amp;H15&amp;"LowerLimit-Cte",C15&amp;"-"&amp;D15&amp;":"&amp;E15&amp;"-"&amp;F15&amp;"-"&amp;G15&amp;":"&amp;H15&amp;"LowerLimit-Cte"))</f>
        <v>#REF!</v>
      </c>
      <c r="M15" s="290" t="s">
        <v>517</v>
      </c>
      <c r="N15" s="290">
        <v>0.01</v>
      </c>
      <c r="O15" s="290" t="s">
        <v>511</v>
      </c>
      <c r="P15" s="291">
        <v>23330</v>
      </c>
      <c r="Q15" s="290">
        <v>2</v>
      </c>
    </row>
    <row r="16" spans="1:17" s="5" customFormat="1" ht="15">
      <c r="A16" s="27">
        <v>10</v>
      </c>
      <c r="B16" s="34" t="s">
        <v>518</v>
      </c>
      <c r="C16" s="35" t="s">
        <v>175</v>
      </c>
      <c r="D16" s="35" t="s">
        <v>528</v>
      </c>
      <c r="E16" s="35" t="s">
        <v>177</v>
      </c>
      <c r="F16" s="35" t="s">
        <v>178</v>
      </c>
      <c r="G16" s="35" t="s">
        <v>662</v>
      </c>
      <c r="H16" s="35" t="s">
        <v>519</v>
      </c>
      <c r="I16" s="35" t="s">
        <v>29</v>
      </c>
      <c r="J16" s="30" t="str">
        <f>IF(G16="-",C16&amp;"-"&amp;D16&amp;":"&amp;E16&amp;"-"&amp;F16&amp;":"&amp;H16&amp;"-"&amp;I16,C16&amp;"-"&amp;D16&amp;":"&amp;E16&amp;"-"&amp;F16&amp;"-"&amp;G16&amp;":"&amp;H16&amp;"-"&amp;I16)</f>
        <v>RA-ToSIA04:RF-ACPanel:PwrS-Mon</v>
      </c>
      <c r="K16" s="30" t="e">
        <f>IF(OR(#REF!="",#REF!="N/A"),"N/A",IF(G16="-",C16&amp;"-"&amp;D16&amp;":"&amp;E16&amp;"-"&amp;F16&amp;":"&amp;H16&amp;"UpperLimit-Cte",C16&amp;"-"&amp;D16&amp;":"&amp;E16&amp;"-"&amp;F16&amp;"-"&amp;G16&amp;":"&amp;H16&amp;"UpperLimit-Cte"))</f>
        <v>#REF!</v>
      </c>
      <c r="L16" s="30" t="e">
        <f>IF(OR(#REF!="",#REF!="N/A"),"N/A",IF(G16="-",C16&amp;"-"&amp;D16&amp;":"&amp;E16&amp;"-"&amp;F16&amp;":"&amp;H16&amp;"LowerLimit-Cte",C16&amp;"-"&amp;D16&amp;":"&amp;E16&amp;"-"&amp;F16&amp;"-"&amp;G16&amp;":"&amp;H16&amp;"LowerLimit-Cte"))</f>
        <v>#REF!</v>
      </c>
      <c r="M16" s="290" t="s">
        <v>520</v>
      </c>
      <c r="N16" s="290">
        <v>0.01</v>
      </c>
      <c r="O16" s="290" t="s">
        <v>511</v>
      </c>
      <c r="P16" s="291">
        <v>23338</v>
      </c>
      <c r="Q16" s="290">
        <v>2</v>
      </c>
    </row>
    <row r="17" spans="1:17" s="5" customFormat="1" ht="15">
      <c r="A17" s="27">
        <v>14</v>
      </c>
      <c r="B17" s="34" t="s">
        <v>521</v>
      </c>
      <c r="C17" s="35" t="s">
        <v>175</v>
      </c>
      <c r="D17" s="35" t="s">
        <v>528</v>
      </c>
      <c r="E17" s="35" t="s">
        <v>177</v>
      </c>
      <c r="F17" s="35" t="s">
        <v>178</v>
      </c>
      <c r="G17" s="35" t="s">
        <v>662</v>
      </c>
      <c r="H17" s="35" t="s">
        <v>522</v>
      </c>
      <c r="I17" s="35" t="s">
        <v>29</v>
      </c>
      <c r="J17" s="30" t="str">
        <f>IF(G17="-",C17&amp;"-"&amp;D17&amp;":"&amp;E17&amp;"-"&amp;F17&amp;":"&amp;H17&amp;"-"&amp;I17,C17&amp;"-"&amp;D17&amp;":"&amp;E17&amp;"-"&amp;F17&amp;"-"&amp;G17&amp;":"&amp;H17&amp;"-"&amp;I17)</f>
        <v>RA-ToSIA04:RF-ACPanel:THD1-Mon</v>
      </c>
      <c r="K17" s="30" t="e">
        <f>IF(OR(#REF!="",#REF!="N/A"),"N/A",IF(G17="-",C17&amp;"-"&amp;D17&amp;":"&amp;E17&amp;"-"&amp;F17&amp;":"&amp;H17&amp;"UpperLimit-Cte",C17&amp;"-"&amp;D17&amp;":"&amp;E17&amp;"-"&amp;F17&amp;"-"&amp;G17&amp;":"&amp;H17&amp;"UpperLimit-Cte"))</f>
        <v>#REF!</v>
      </c>
      <c r="L17" s="30" t="e">
        <f>IF(OR(#REF!="",#REF!="N/A"),"N/A",IF(G17="-",C17&amp;"-"&amp;D17&amp;":"&amp;E17&amp;"-"&amp;F17&amp;":"&amp;H17&amp;"LowerLimit-Cte",C17&amp;"-"&amp;D17&amp;":"&amp;E17&amp;"-"&amp;F17&amp;"-"&amp;G17&amp;":"&amp;H17&amp;"LowerLimit-Cte"))</f>
        <v>#REF!</v>
      </c>
      <c r="M17" s="290" t="s">
        <v>34</v>
      </c>
      <c r="N17" s="290">
        <v>0.1</v>
      </c>
      <c r="O17" s="290" t="s">
        <v>487</v>
      </c>
      <c r="P17" s="291">
        <v>23808</v>
      </c>
      <c r="Q17" s="290">
        <v>1</v>
      </c>
    </row>
    <row r="18" spans="1:17" s="5" customFormat="1" ht="15">
      <c r="A18" s="27">
        <v>15</v>
      </c>
      <c r="B18" s="34" t="s">
        <v>523</v>
      </c>
      <c r="C18" s="35" t="s">
        <v>175</v>
      </c>
      <c r="D18" s="35" t="s">
        <v>528</v>
      </c>
      <c r="E18" s="35" t="s">
        <v>177</v>
      </c>
      <c r="F18" s="35" t="s">
        <v>178</v>
      </c>
      <c r="G18" s="35" t="s">
        <v>662</v>
      </c>
      <c r="H18" s="35" t="s">
        <v>524</v>
      </c>
      <c r="I18" s="35" t="s">
        <v>29</v>
      </c>
      <c r="J18" s="30" t="str">
        <f>IF(G18="-",C18&amp;"-"&amp;D18&amp;":"&amp;E18&amp;"-"&amp;F18&amp;":"&amp;H18&amp;"-"&amp;I18,C18&amp;"-"&amp;D18&amp;":"&amp;E18&amp;"-"&amp;F18&amp;"-"&amp;G18&amp;":"&amp;H18&amp;"-"&amp;I18)</f>
        <v>RA-ToSIA04:RF-ACPanel:THD2-Mon</v>
      </c>
      <c r="K18" s="30" t="e">
        <f>IF(OR(#REF!="",#REF!="N/A"),"N/A",IF(G18="-",C18&amp;"-"&amp;D18&amp;":"&amp;E18&amp;"-"&amp;F18&amp;":"&amp;H18&amp;"UpperLimit-Cte",C18&amp;"-"&amp;D18&amp;":"&amp;E18&amp;"-"&amp;F18&amp;"-"&amp;G18&amp;":"&amp;H18&amp;"UpperLimit-Cte"))</f>
        <v>#REF!</v>
      </c>
      <c r="L18" s="30" t="e">
        <f>IF(OR(#REF!="",#REF!="N/A"),"N/A",IF(G18="-",C18&amp;"-"&amp;D18&amp;":"&amp;E18&amp;"-"&amp;F18&amp;":"&amp;H18&amp;"LowerLimit-Cte",C18&amp;"-"&amp;D18&amp;":"&amp;E18&amp;"-"&amp;F18&amp;"-"&amp;G18&amp;":"&amp;H18&amp;"LowerLimit-Cte"))</f>
        <v>#REF!</v>
      </c>
      <c r="M18" s="290" t="s">
        <v>34</v>
      </c>
      <c r="N18" s="290">
        <v>0.1</v>
      </c>
      <c r="O18" s="290" t="s">
        <v>487</v>
      </c>
      <c r="P18" s="291">
        <v>23936</v>
      </c>
      <c r="Q18" s="290">
        <v>1</v>
      </c>
    </row>
    <row r="19" spans="1:17" s="5" customFormat="1" ht="15">
      <c r="A19" s="27">
        <v>16</v>
      </c>
      <c r="B19" s="40" t="s">
        <v>525</v>
      </c>
      <c r="C19" s="41" t="s">
        <v>175</v>
      </c>
      <c r="D19" s="35" t="s">
        <v>528</v>
      </c>
      <c r="E19" s="41" t="s">
        <v>177</v>
      </c>
      <c r="F19" s="41" t="s">
        <v>178</v>
      </c>
      <c r="G19" s="41" t="s">
        <v>662</v>
      </c>
      <c r="H19" s="41" t="s">
        <v>526</v>
      </c>
      <c r="I19" s="41" t="s">
        <v>29</v>
      </c>
      <c r="J19" s="64" t="str">
        <f>IF(G19="-",C19&amp;"-"&amp;D19&amp;":"&amp;E19&amp;"-"&amp;F19&amp;":"&amp;H19&amp;"-"&amp;I19,C19&amp;"-"&amp;D19&amp;":"&amp;E19&amp;"-"&amp;F19&amp;"-"&amp;G19&amp;":"&amp;H19&amp;"-"&amp;I19)</f>
        <v>RA-ToSIA04:RF-ACPanel:THD3-Mon</v>
      </c>
      <c r="K19" s="64" t="e">
        <f>IF(OR(#REF!="",#REF!="N/A"),"N/A",IF(G19="-",C19&amp;"-"&amp;D19&amp;":"&amp;E19&amp;"-"&amp;F19&amp;":"&amp;H19&amp;"UpperLimit-Cte",C19&amp;"-"&amp;D19&amp;":"&amp;E19&amp;"-"&amp;F19&amp;"-"&amp;G19&amp;":"&amp;H19&amp;"UpperLimit-Cte"))</f>
        <v>#REF!</v>
      </c>
      <c r="L19" s="64" t="e">
        <f>IF(OR(#REF!="",#REF!="N/A"),"N/A",IF(G19="-",C19&amp;"-"&amp;D19&amp;":"&amp;E19&amp;"-"&amp;F19&amp;":"&amp;H19&amp;"LowerLimit-Cte",C19&amp;"-"&amp;D19&amp;":"&amp;E19&amp;"-"&amp;F19&amp;"-"&amp;G19&amp;":"&amp;H19&amp;"LowerLimit-Cte"))</f>
        <v>#REF!</v>
      </c>
      <c r="M19" s="292" t="s">
        <v>34</v>
      </c>
      <c r="N19" s="292">
        <v>0.1</v>
      </c>
      <c r="O19" s="292" t="s">
        <v>487</v>
      </c>
      <c r="P19" s="293">
        <v>24064</v>
      </c>
      <c r="Q19" s="292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J1" workbookViewId="0">
      <selection activeCell="M5" sqref="M5"/>
    </sheetView>
  </sheetViews>
  <sheetFormatPr defaultRowHeight="14.45"/>
  <cols>
    <col min="2" max="2" width="48.140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85546875" bestFit="1" customWidth="1"/>
    <col min="9" max="9" width="10.85546875" customWidth="1"/>
    <col min="10" max="10" width="40.140625" bestFit="1" customWidth="1"/>
    <col min="11" max="11" width="44.140625" customWidth="1"/>
    <col min="12" max="12" width="48.85546875" bestFit="1" customWidth="1"/>
    <col min="13" max="13" width="41.140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663</v>
      </c>
      <c r="C2" s="14" t="s">
        <v>175</v>
      </c>
      <c r="D2" s="14" t="s">
        <v>664</v>
      </c>
      <c r="E2" s="14" t="s">
        <v>177</v>
      </c>
      <c r="F2" s="14" t="s">
        <v>178</v>
      </c>
      <c r="G2" s="14" t="s">
        <v>662</v>
      </c>
      <c r="H2" s="14" t="s">
        <v>179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183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665</v>
      </c>
      <c r="U2" s="18"/>
    </row>
    <row r="3" spans="1:21" s="6" customFormat="1">
      <c r="A3" s="19">
        <v>2</v>
      </c>
      <c r="B3" s="20" t="s">
        <v>666</v>
      </c>
      <c r="C3" s="21" t="s">
        <v>175</v>
      </c>
      <c r="D3" s="21" t="s">
        <v>664</v>
      </c>
      <c r="E3" s="21" t="s">
        <v>177</v>
      </c>
      <c r="F3" s="21" t="s">
        <v>178</v>
      </c>
      <c r="G3" s="21" t="s">
        <v>662</v>
      </c>
      <c r="H3" s="21" t="s">
        <v>185</v>
      </c>
      <c r="I3" s="21" t="s">
        <v>624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183</v>
      </c>
      <c r="O3" s="23" t="s">
        <v>189</v>
      </c>
      <c r="P3" s="23"/>
      <c r="Q3" s="23"/>
      <c r="R3" s="23"/>
      <c r="S3" s="23" t="str">
        <f t="shared" ref="S3:S66" si="4">M3</f>
        <v>RA_ToSIA02_RF_ACPanel_PwrACDsblSel</v>
      </c>
      <c r="T3" s="23" t="s">
        <v>665</v>
      </c>
      <c r="U3" s="24"/>
    </row>
    <row r="4" spans="1:21">
      <c r="A4" s="17">
        <v>3</v>
      </c>
      <c r="B4" s="13" t="s">
        <v>667</v>
      </c>
      <c r="C4" s="14" t="s">
        <v>175</v>
      </c>
      <c r="D4" s="14" t="s">
        <v>664</v>
      </c>
      <c r="E4" s="14" t="s">
        <v>177</v>
      </c>
      <c r="F4" s="14" t="s">
        <v>178</v>
      </c>
      <c r="G4" s="14" t="s">
        <v>662</v>
      </c>
      <c r="H4" s="14" t="s">
        <v>191</v>
      </c>
      <c r="I4" s="14" t="s">
        <v>624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183</v>
      </c>
      <c r="O4" s="16" t="s">
        <v>189</v>
      </c>
      <c r="P4" s="16"/>
      <c r="Q4" s="16"/>
      <c r="R4" s="16"/>
      <c r="S4" s="16" t="str">
        <f t="shared" si="4"/>
        <v>RA_ToSIA02_RF_ACPanel_PwrACEnblSel</v>
      </c>
      <c r="T4" s="16" t="s">
        <v>665</v>
      </c>
      <c r="U4" s="18"/>
    </row>
    <row r="5" spans="1:21">
      <c r="A5" s="17">
        <v>4</v>
      </c>
      <c r="B5" s="13" t="s">
        <v>668</v>
      </c>
      <c r="C5" s="14" t="s">
        <v>175</v>
      </c>
      <c r="D5" s="14" t="s">
        <v>664</v>
      </c>
      <c r="E5" s="14" t="s">
        <v>177</v>
      </c>
      <c r="F5" s="14" t="s">
        <v>178</v>
      </c>
      <c r="G5" s="14" t="s">
        <v>662</v>
      </c>
      <c r="H5" s="14" t="s">
        <v>194</v>
      </c>
      <c r="I5" s="14" t="s">
        <v>360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183</v>
      </c>
      <c r="O5" s="16" t="s">
        <v>51</v>
      </c>
      <c r="P5" s="16"/>
      <c r="Q5" s="16"/>
      <c r="R5" s="16"/>
      <c r="S5" s="16" t="str">
        <f t="shared" si="4"/>
        <v>RA_ToSIA02_RF_ACPanel_PwrACSts</v>
      </c>
      <c r="T5" s="16" t="s">
        <v>665</v>
      </c>
      <c r="U5" s="18"/>
    </row>
    <row r="6" spans="1:21">
      <c r="A6" s="17">
        <v>5</v>
      </c>
      <c r="B6" s="13" t="s">
        <v>669</v>
      </c>
      <c r="C6" s="14" t="s">
        <v>175</v>
      </c>
      <c r="D6" s="14" t="s">
        <v>664</v>
      </c>
      <c r="E6" s="14" t="s">
        <v>177</v>
      </c>
      <c r="F6" s="14" t="s">
        <v>178</v>
      </c>
      <c r="G6" s="14" t="s">
        <v>662</v>
      </c>
      <c r="H6" s="14" t="s">
        <v>197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183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665</v>
      </c>
      <c r="U6" s="18"/>
    </row>
    <row r="7" spans="1:21">
      <c r="A7" s="17">
        <v>6</v>
      </c>
      <c r="B7" s="13" t="s">
        <v>670</v>
      </c>
      <c r="C7" s="14" t="s">
        <v>175</v>
      </c>
      <c r="D7" s="14" t="s">
        <v>664</v>
      </c>
      <c r="E7" s="14" t="s">
        <v>177</v>
      </c>
      <c r="F7" s="14" t="s">
        <v>178</v>
      </c>
      <c r="G7" s="14" t="s">
        <v>662</v>
      </c>
      <c r="H7" s="14" t="s">
        <v>200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183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665</v>
      </c>
      <c r="U7" s="18"/>
    </row>
    <row r="8" spans="1:21" s="5" customFormat="1">
      <c r="A8" s="27">
        <v>7</v>
      </c>
      <c r="B8" s="28" t="s">
        <v>202</v>
      </c>
      <c r="C8" s="29" t="s">
        <v>175</v>
      </c>
      <c r="D8" s="29" t="s">
        <v>664</v>
      </c>
      <c r="E8" s="29" t="s">
        <v>177</v>
      </c>
      <c r="F8" s="29" t="s">
        <v>203</v>
      </c>
      <c r="G8" s="29" t="s">
        <v>204</v>
      </c>
      <c r="H8" s="29" t="s">
        <v>205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671</v>
      </c>
      <c r="Q8" s="31" t="s">
        <v>672</v>
      </c>
      <c r="R8" s="31" t="s">
        <v>44</v>
      </c>
      <c r="S8" s="31" t="str">
        <f t="shared" si="4"/>
        <v>RA_ToSIA02_RF_HeatSink_H01A_TMon</v>
      </c>
      <c r="T8" s="31" t="s">
        <v>673</v>
      </c>
      <c r="U8" s="32">
        <v>2</v>
      </c>
    </row>
    <row r="9" spans="1:21" s="5" customFormat="1">
      <c r="A9" s="27">
        <v>8</v>
      </c>
      <c r="B9" s="28" t="s">
        <v>214</v>
      </c>
      <c r="C9" s="29" t="s">
        <v>175</v>
      </c>
      <c r="D9" s="29" t="s">
        <v>664</v>
      </c>
      <c r="E9" s="29" t="s">
        <v>177</v>
      </c>
      <c r="F9" s="29" t="s">
        <v>203</v>
      </c>
      <c r="G9" s="29" t="s">
        <v>215</v>
      </c>
      <c r="H9" s="29" t="s">
        <v>205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671</v>
      </c>
      <c r="Q9" s="31" t="s">
        <v>672</v>
      </c>
      <c r="R9" s="31" t="s">
        <v>44</v>
      </c>
      <c r="S9" s="31" t="str">
        <f t="shared" si="4"/>
        <v>RA_ToSIA02_RF_HeatSink_H01B_TMon</v>
      </c>
      <c r="T9" s="31" t="s">
        <v>673</v>
      </c>
      <c r="U9" s="32">
        <v>2</v>
      </c>
    </row>
    <row r="10" spans="1:21" s="5" customFormat="1">
      <c r="A10" s="27">
        <v>9</v>
      </c>
      <c r="B10" s="28" t="s">
        <v>217</v>
      </c>
      <c r="C10" s="29" t="s">
        <v>175</v>
      </c>
      <c r="D10" s="29" t="s">
        <v>664</v>
      </c>
      <c r="E10" s="29" t="s">
        <v>177</v>
      </c>
      <c r="F10" s="29" t="s">
        <v>203</v>
      </c>
      <c r="G10" s="29" t="s">
        <v>218</v>
      </c>
      <c r="H10" s="29" t="s">
        <v>205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671</v>
      </c>
      <c r="Q10" s="31" t="s">
        <v>672</v>
      </c>
      <c r="R10" s="31" t="s">
        <v>44</v>
      </c>
      <c r="S10" s="31" t="str">
        <f t="shared" si="4"/>
        <v>RA_ToSIA02_RF_HeatSink_H02A_TMon</v>
      </c>
      <c r="T10" s="31" t="s">
        <v>673</v>
      </c>
      <c r="U10" s="32">
        <v>2</v>
      </c>
    </row>
    <row r="11" spans="1:21" s="5" customFormat="1">
      <c r="A11" s="27">
        <v>10</v>
      </c>
      <c r="B11" s="28" t="s">
        <v>220</v>
      </c>
      <c r="C11" s="29" t="s">
        <v>175</v>
      </c>
      <c r="D11" s="29" t="s">
        <v>664</v>
      </c>
      <c r="E11" s="29" t="s">
        <v>177</v>
      </c>
      <c r="F11" s="29" t="s">
        <v>203</v>
      </c>
      <c r="G11" s="29" t="s">
        <v>221</v>
      </c>
      <c r="H11" s="29" t="s">
        <v>205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671</v>
      </c>
      <c r="Q11" s="31" t="s">
        <v>672</v>
      </c>
      <c r="R11" s="31" t="s">
        <v>44</v>
      </c>
      <c r="S11" s="31" t="str">
        <f t="shared" si="4"/>
        <v>RA_ToSIA02_RF_HeatSink_H02B_TMon</v>
      </c>
      <c r="T11" s="31" t="s">
        <v>673</v>
      </c>
      <c r="U11" s="32">
        <v>2</v>
      </c>
    </row>
    <row r="12" spans="1:21" s="5" customFormat="1">
      <c r="A12" s="27">
        <v>11</v>
      </c>
      <c r="B12" s="28" t="s">
        <v>223</v>
      </c>
      <c r="C12" s="29" t="s">
        <v>175</v>
      </c>
      <c r="D12" s="29" t="s">
        <v>664</v>
      </c>
      <c r="E12" s="29" t="s">
        <v>177</v>
      </c>
      <c r="F12" s="29" t="s">
        <v>203</v>
      </c>
      <c r="G12" s="29" t="s">
        <v>224</v>
      </c>
      <c r="H12" s="29" t="s">
        <v>205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671</v>
      </c>
      <c r="Q12" s="31" t="s">
        <v>672</v>
      </c>
      <c r="R12" s="31" t="s">
        <v>44</v>
      </c>
      <c r="S12" s="31" t="str">
        <f t="shared" si="4"/>
        <v>RA_ToSIA02_RF_HeatSink_H03A_TMon</v>
      </c>
      <c r="T12" s="31" t="s">
        <v>673</v>
      </c>
      <c r="U12" s="32">
        <v>2</v>
      </c>
    </row>
    <row r="13" spans="1:21" s="5" customFormat="1">
      <c r="A13" s="27">
        <v>12</v>
      </c>
      <c r="B13" s="28" t="s">
        <v>226</v>
      </c>
      <c r="C13" s="29" t="s">
        <v>175</v>
      </c>
      <c r="D13" s="29" t="s">
        <v>664</v>
      </c>
      <c r="E13" s="29" t="s">
        <v>177</v>
      </c>
      <c r="F13" s="29" t="s">
        <v>203</v>
      </c>
      <c r="G13" s="29" t="s">
        <v>227</v>
      </c>
      <c r="H13" s="29" t="s">
        <v>205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671</v>
      </c>
      <c r="Q13" s="31" t="s">
        <v>672</v>
      </c>
      <c r="R13" s="31" t="s">
        <v>44</v>
      </c>
      <c r="S13" s="31" t="str">
        <f t="shared" si="4"/>
        <v>RA_ToSIA02_RF_HeatSink_H03B_TMon</v>
      </c>
      <c r="T13" s="31" t="s">
        <v>673</v>
      </c>
      <c r="U13" s="32">
        <v>2</v>
      </c>
    </row>
    <row r="14" spans="1:21" s="5" customFormat="1">
      <c r="A14" s="27">
        <v>13</v>
      </c>
      <c r="B14" s="28" t="s">
        <v>229</v>
      </c>
      <c r="C14" s="29" t="s">
        <v>175</v>
      </c>
      <c r="D14" s="29" t="s">
        <v>664</v>
      </c>
      <c r="E14" s="29" t="s">
        <v>177</v>
      </c>
      <c r="F14" s="29" t="s">
        <v>203</v>
      </c>
      <c r="G14" s="29" t="s">
        <v>230</v>
      </c>
      <c r="H14" s="29" t="s">
        <v>205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671</v>
      </c>
      <c r="Q14" s="31" t="s">
        <v>672</v>
      </c>
      <c r="R14" s="31" t="s">
        <v>44</v>
      </c>
      <c r="S14" s="31" t="str">
        <f t="shared" si="4"/>
        <v>RA_ToSIA02_RF_HeatSink_H04A_TMon</v>
      </c>
      <c r="T14" s="31" t="s">
        <v>673</v>
      </c>
      <c r="U14" s="32">
        <v>2</v>
      </c>
    </row>
    <row r="15" spans="1:21" s="5" customFormat="1">
      <c r="A15" s="27">
        <v>14</v>
      </c>
      <c r="B15" s="28" t="s">
        <v>232</v>
      </c>
      <c r="C15" s="29" t="s">
        <v>175</v>
      </c>
      <c r="D15" s="29" t="s">
        <v>664</v>
      </c>
      <c r="E15" s="29" t="s">
        <v>177</v>
      </c>
      <c r="F15" s="29" t="s">
        <v>203</v>
      </c>
      <c r="G15" s="29" t="s">
        <v>233</v>
      </c>
      <c r="H15" s="29" t="s">
        <v>205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671</v>
      </c>
      <c r="Q15" s="31" t="s">
        <v>672</v>
      </c>
      <c r="R15" s="31" t="s">
        <v>44</v>
      </c>
      <c r="S15" s="31" t="str">
        <f t="shared" si="4"/>
        <v>RA_ToSIA02_RF_HeatSink_H04B_TMon</v>
      </c>
      <c r="T15" s="31" t="s">
        <v>673</v>
      </c>
      <c r="U15" s="32">
        <v>2</v>
      </c>
    </row>
    <row r="16" spans="1:21" s="5" customFormat="1">
      <c r="A16" s="27">
        <v>15</v>
      </c>
      <c r="B16" s="28" t="s">
        <v>235</v>
      </c>
      <c r="C16" s="29" t="s">
        <v>175</v>
      </c>
      <c r="D16" s="29" t="s">
        <v>664</v>
      </c>
      <c r="E16" s="29" t="s">
        <v>177</v>
      </c>
      <c r="F16" s="29" t="s">
        <v>203</v>
      </c>
      <c r="G16" s="29" t="s">
        <v>236</v>
      </c>
      <c r="H16" s="29" t="s">
        <v>205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671</v>
      </c>
      <c r="Q16" s="31" t="s">
        <v>672</v>
      </c>
      <c r="R16" s="31" t="s">
        <v>44</v>
      </c>
      <c r="S16" s="31" t="str">
        <f t="shared" si="4"/>
        <v>RA_ToSIA02_RF_HeatSink_H05A_TMon</v>
      </c>
      <c r="T16" s="31" t="s">
        <v>673</v>
      </c>
      <c r="U16" s="32">
        <v>2</v>
      </c>
    </row>
    <row r="17" spans="1:21" s="5" customFormat="1">
      <c r="A17" s="27">
        <v>16</v>
      </c>
      <c r="B17" s="28" t="s">
        <v>238</v>
      </c>
      <c r="C17" s="29" t="s">
        <v>175</v>
      </c>
      <c r="D17" s="29" t="s">
        <v>664</v>
      </c>
      <c r="E17" s="29" t="s">
        <v>177</v>
      </c>
      <c r="F17" s="29" t="s">
        <v>203</v>
      </c>
      <c r="G17" s="29" t="s">
        <v>239</v>
      </c>
      <c r="H17" s="29" t="s">
        <v>205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671</v>
      </c>
      <c r="Q17" s="31" t="s">
        <v>672</v>
      </c>
      <c r="R17" s="31" t="s">
        <v>44</v>
      </c>
      <c r="S17" s="31" t="str">
        <f t="shared" si="4"/>
        <v>RA_ToSIA02_RF_HeatSink_H05B_TMon</v>
      </c>
      <c r="T17" s="31" t="s">
        <v>673</v>
      </c>
      <c r="U17" s="32">
        <v>2</v>
      </c>
    </row>
    <row r="18" spans="1:21" s="5" customFormat="1">
      <c r="A18" s="27">
        <v>17</v>
      </c>
      <c r="B18" s="28" t="s">
        <v>241</v>
      </c>
      <c r="C18" s="29" t="s">
        <v>175</v>
      </c>
      <c r="D18" s="29" t="s">
        <v>664</v>
      </c>
      <c r="E18" s="29" t="s">
        <v>177</v>
      </c>
      <c r="F18" s="29" t="s">
        <v>203</v>
      </c>
      <c r="G18" s="29" t="s">
        <v>242</v>
      </c>
      <c r="H18" s="29" t="s">
        <v>205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671</v>
      </c>
      <c r="Q18" s="31" t="s">
        <v>672</v>
      </c>
      <c r="R18" s="31" t="s">
        <v>44</v>
      </c>
      <c r="S18" s="31" t="str">
        <f t="shared" si="4"/>
        <v>RA_ToSIA02_RF_HeatSink_H06A_TMon</v>
      </c>
      <c r="T18" s="31" t="s">
        <v>673</v>
      </c>
      <c r="U18" s="32">
        <v>2</v>
      </c>
    </row>
    <row r="19" spans="1:21" s="5" customFormat="1">
      <c r="A19" s="27">
        <v>18</v>
      </c>
      <c r="B19" s="28" t="s">
        <v>244</v>
      </c>
      <c r="C19" s="29" t="s">
        <v>175</v>
      </c>
      <c r="D19" s="29" t="s">
        <v>664</v>
      </c>
      <c r="E19" s="29" t="s">
        <v>177</v>
      </c>
      <c r="F19" s="29" t="s">
        <v>203</v>
      </c>
      <c r="G19" s="29" t="s">
        <v>245</v>
      </c>
      <c r="H19" s="29" t="s">
        <v>205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671</v>
      </c>
      <c r="Q19" s="31" t="s">
        <v>672</v>
      </c>
      <c r="R19" s="31" t="s">
        <v>44</v>
      </c>
      <c r="S19" s="31" t="str">
        <f t="shared" si="4"/>
        <v>RA_ToSIA02_RF_HeatSink_H06B_TMon</v>
      </c>
      <c r="T19" s="31" t="s">
        <v>673</v>
      </c>
      <c r="U19" s="32">
        <v>2</v>
      </c>
    </row>
    <row r="20" spans="1:21" s="5" customFormat="1">
      <c r="A20" s="27">
        <v>19</v>
      </c>
      <c r="B20" s="28" t="s">
        <v>247</v>
      </c>
      <c r="C20" s="29" t="s">
        <v>175</v>
      </c>
      <c r="D20" s="29" t="s">
        <v>664</v>
      </c>
      <c r="E20" s="29" t="s">
        <v>177</v>
      </c>
      <c r="F20" s="29" t="s">
        <v>203</v>
      </c>
      <c r="G20" s="29" t="s">
        <v>248</v>
      </c>
      <c r="H20" s="29" t="s">
        <v>205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671</v>
      </c>
      <c r="Q20" s="31" t="s">
        <v>672</v>
      </c>
      <c r="R20" s="31" t="s">
        <v>44</v>
      </c>
      <c r="S20" s="31" t="str">
        <f t="shared" si="4"/>
        <v>RA_ToSIA02_RF_HeatSink_H07A_TMon</v>
      </c>
      <c r="T20" s="31" t="s">
        <v>673</v>
      </c>
      <c r="U20" s="32">
        <v>2</v>
      </c>
    </row>
    <row r="21" spans="1:21" s="5" customFormat="1">
      <c r="A21" s="27">
        <v>20</v>
      </c>
      <c r="B21" s="28" t="s">
        <v>250</v>
      </c>
      <c r="C21" s="29" t="s">
        <v>175</v>
      </c>
      <c r="D21" s="29" t="s">
        <v>664</v>
      </c>
      <c r="E21" s="29" t="s">
        <v>177</v>
      </c>
      <c r="F21" s="29" t="s">
        <v>203</v>
      </c>
      <c r="G21" s="29" t="s">
        <v>251</v>
      </c>
      <c r="H21" s="29" t="s">
        <v>205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671</v>
      </c>
      <c r="Q21" s="31" t="s">
        <v>672</v>
      </c>
      <c r="R21" s="31" t="s">
        <v>44</v>
      </c>
      <c r="S21" s="31" t="str">
        <f t="shared" si="4"/>
        <v>RA_ToSIA02_RF_HeatSink_H07B_TMon</v>
      </c>
      <c r="T21" s="31" t="s">
        <v>673</v>
      </c>
      <c r="U21" s="32">
        <v>2</v>
      </c>
    </row>
    <row r="22" spans="1:21" s="5" customFormat="1">
      <c r="A22" s="27">
        <v>21</v>
      </c>
      <c r="B22" s="28" t="s">
        <v>253</v>
      </c>
      <c r="C22" s="29" t="s">
        <v>175</v>
      </c>
      <c r="D22" s="29" t="s">
        <v>664</v>
      </c>
      <c r="E22" s="29" t="s">
        <v>177</v>
      </c>
      <c r="F22" s="29" t="s">
        <v>203</v>
      </c>
      <c r="G22" s="29" t="s">
        <v>254</v>
      </c>
      <c r="H22" s="29" t="s">
        <v>205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671</v>
      </c>
      <c r="Q22" s="31" t="s">
        <v>672</v>
      </c>
      <c r="R22" s="31" t="s">
        <v>44</v>
      </c>
      <c r="S22" s="31" t="str">
        <f t="shared" si="4"/>
        <v>RA_ToSIA02_RF_HeatSink_H08A_TMon</v>
      </c>
      <c r="T22" s="31" t="s">
        <v>673</v>
      </c>
      <c r="U22" s="32">
        <v>2</v>
      </c>
    </row>
    <row r="23" spans="1:21" s="5" customFormat="1">
      <c r="A23" s="27">
        <v>22</v>
      </c>
      <c r="B23" s="28" t="s">
        <v>256</v>
      </c>
      <c r="C23" s="29" t="s">
        <v>175</v>
      </c>
      <c r="D23" s="29" t="s">
        <v>664</v>
      </c>
      <c r="E23" s="29" t="s">
        <v>177</v>
      </c>
      <c r="F23" s="29" t="s">
        <v>203</v>
      </c>
      <c r="G23" s="29" t="s">
        <v>257</v>
      </c>
      <c r="H23" s="29" t="s">
        <v>205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671</v>
      </c>
      <c r="Q23" s="31" t="s">
        <v>672</v>
      </c>
      <c r="R23" s="31" t="s">
        <v>44</v>
      </c>
      <c r="S23" s="31" t="str">
        <f t="shared" si="4"/>
        <v>RA_ToSIA02_RF_HeatSink_H08B_TMon</v>
      </c>
      <c r="T23" s="31" t="s">
        <v>673</v>
      </c>
      <c r="U23" s="32">
        <v>2</v>
      </c>
    </row>
    <row r="24" spans="1:21">
      <c r="A24" s="17">
        <v>23</v>
      </c>
      <c r="B24" s="13" t="s">
        <v>259</v>
      </c>
      <c r="C24" s="14" t="s">
        <v>175</v>
      </c>
      <c r="D24" s="14" t="s">
        <v>664</v>
      </c>
      <c r="E24" s="14" t="s">
        <v>177</v>
      </c>
      <c r="F24" s="14" t="s">
        <v>203</v>
      </c>
      <c r="G24" s="14" t="s">
        <v>204</v>
      </c>
      <c r="H24" s="14" t="s">
        <v>260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183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665</v>
      </c>
      <c r="U24" s="18"/>
    </row>
    <row r="25" spans="1:21">
      <c r="A25" s="17">
        <v>24</v>
      </c>
      <c r="B25" s="13" t="s">
        <v>262</v>
      </c>
      <c r="C25" s="14" t="s">
        <v>175</v>
      </c>
      <c r="D25" s="14" t="s">
        <v>664</v>
      </c>
      <c r="E25" s="14" t="s">
        <v>177</v>
      </c>
      <c r="F25" s="14" t="s">
        <v>203</v>
      </c>
      <c r="G25" s="14" t="s">
        <v>215</v>
      </c>
      <c r="H25" s="14" t="s">
        <v>260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183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665</v>
      </c>
      <c r="U25" s="18"/>
    </row>
    <row r="26" spans="1:21">
      <c r="A26" s="17">
        <v>25</v>
      </c>
      <c r="B26" s="13" t="s">
        <v>264</v>
      </c>
      <c r="C26" s="14" t="s">
        <v>175</v>
      </c>
      <c r="D26" s="14" t="s">
        <v>664</v>
      </c>
      <c r="E26" s="14" t="s">
        <v>177</v>
      </c>
      <c r="F26" s="14" t="s">
        <v>203</v>
      </c>
      <c r="G26" s="14" t="s">
        <v>218</v>
      </c>
      <c r="H26" s="14" t="s">
        <v>260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183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665</v>
      </c>
      <c r="U26" s="18"/>
    </row>
    <row r="27" spans="1:21">
      <c r="A27" s="17">
        <v>26</v>
      </c>
      <c r="B27" s="13" t="s">
        <v>266</v>
      </c>
      <c r="C27" s="14" t="s">
        <v>175</v>
      </c>
      <c r="D27" s="14" t="s">
        <v>664</v>
      </c>
      <c r="E27" s="14" t="s">
        <v>177</v>
      </c>
      <c r="F27" s="14" t="s">
        <v>203</v>
      </c>
      <c r="G27" s="14" t="s">
        <v>221</v>
      </c>
      <c r="H27" s="14" t="s">
        <v>260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183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665</v>
      </c>
      <c r="U27" s="18"/>
    </row>
    <row r="28" spans="1:21">
      <c r="A28" s="17">
        <v>27</v>
      </c>
      <c r="B28" s="13" t="s">
        <v>268</v>
      </c>
      <c r="C28" s="14" t="s">
        <v>175</v>
      </c>
      <c r="D28" s="14" t="s">
        <v>664</v>
      </c>
      <c r="E28" s="14" t="s">
        <v>177</v>
      </c>
      <c r="F28" s="14" t="s">
        <v>203</v>
      </c>
      <c r="G28" s="14" t="s">
        <v>224</v>
      </c>
      <c r="H28" s="14" t="s">
        <v>260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183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665</v>
      </c>
      <c r="U28" s="18"/>
    </row>
    <row r="29" spans="1:21">
      <c r="A29" s="17">
        <v>28</v>
      </c>
      <c r="B29" s="13" t="s">
        <v>270</v>
      </c>
      <c r="C29" s="14" t="s">
        <v>175</v>
      </c>
      <c r="D29" s="14" t="s">
        <v>664</v>
      </c>
      <c r="E29" s="14" t="s">
        <v>177</v>
      </c>
      <c r="F29" s="14" t="s">
        <v>203</v>
      </c>
      <c r="G29" s="14" t="s">
        <v>227</v>
      </c>
      <c r="H29" s="14" t="s">
        <v>260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183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665</v>
      </c>
      <c r="U29" s="18"/>
    </row>
    <row r="30" spans="1:21">
      <c r="A30" s="17">
        <v>29</v>
      </c>
      <c r="B30" s="13" t="s">
        <v>272</v>
      </c>
      <c r="C30" s="14" t="s">
        <v>175</v>
      </c>
      <c r="D30" s="14" t="s">
        <v>664</v>
      </c>
      <c r="E30" s="14" t="s">
        <v>177</v>
      </c>
      <c r="F30" s="14" t="s">
        <v>203</v>
      </c>
      <c r="G30" s="14" t="s">
        <v>230</v>
      </c>
      <c r="H30" s="14" t="s">
        <v>260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183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665</v>
      </c>
      <c r="U30" s="18"/>
    </row>
    <row r="31" spans="1:21">
      <c r="A31" s="17">
        <v>30</v>
      </c>
      <c r="B31" s="13" t="s">
        <v>274</v>
      </c>
      <c r="C31" s="14" t="s">
        <v>175</v>
      </c>
      <c r="D31" s="14" t="s">
        <v>664</v>
      </c>
      <c r="E31" s="14" t="s">
        <v>177</v>
      </c>
      <c r="F31" s="14" t="s">
        <v>203</v>
      </c>
      <c r="G31" s="14" t="s">
        <v>233</v>
      </c>
      <c r="H31" s="14" t="s">
        <v>260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183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665</v>
      </c>
      <c r="U31" s="18"/>
    </row>
    <row r="32" spans="1:21">
      <c r="A32" s="17">
        <v>31</v>
      </c>
      <c r="B32" s="13" t="s">
        <v>276</v>
      </c>
      <c r="C32" s="14" t="s">
        <v>175</v>
      </c>
      <c r="D32" s="14" t="s">
        <v>664</v>
      </c>
      <c r="E32" s="14" t="s">
        <v>177</v>
      </c>
      <c r="F32" s="14" t="s">
        <v>203</v>
      </c>
      <c r="G32" s="14" t="s">
        <v>236</v>
      </c>
      <c r="H32" s="14" t="s">
        <v>260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183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665</v>
      </c>
      <c r="U32" s="18"/>
    </row>
    <row r="33" spans="1:21">
      <c r="A33" s="17">
        <v>32</v>
      </c>
      <c r="B33" s="13" t="s">
        <v>278</v>
      </c>
      <c r="C33" s="14" t="s">
        <v>175</v>
      </c>
      <c r="D33" s="14" t="s">
        <v>664</v>
      </c>
      <c r="E33" s="14" t="s">
        <v>177</v>
      </c>
      <c r="F33" s="14" t="s">
        <v>203</v>
      </c>
      <c r="G33" s="14" t="s">
        <v>239</v>
      </c>
      <c r="H33" s="14" t="s">
        <v>260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183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665</v>
      </c>
      <c r="U33" s="18"/>
    </row>
    <row r="34" spans="1:21">
      <c r="A34" s="17">
        <v>33</v>
      </c>
      <c r="B34" s="13" t="s">
        <v>280</v>
      </c>
      <c r="C34" s="14" t="s">
        <v>175</v>
      </c>
      <c r="D34" s="14" t="s">
        <v>664</v>
      </c>
      <c r="E34" s="14" t="s">
        <v>177</v>
      </c>
      <c r="F34" s="14" t="s">
        <v>203</v>
      </c>
      <c r="G34" s="14" t="s">
        <v>242</v>
      </c>
      <c r="H34" s="14" t="s">
        <v>260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183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665</v>
      </c>
      <c r="U34" s="18"/>
    </row>
    <row r="35" spans="1:21">
      <c r="A35" s="17">
        <v>34</v>
      </c>
      <c r="B35" s="13" t="s">
        <v>282</v>
      </c>
      <c r="C35" s="14" t="s">
        <v>175</v>
      </c>
      <c r="D35" s="14" t="s">
        <v>664</v>
      </c>
      <c r="E35" s="14" t="s">
        <v>177</v>
      </c>
      <c r="F35" s="14" t="s">
        <v>203</v>
      </c>
      <c r="G35" s="14" t="s">
        <v>245</v>
      </c>
      <c r="H35" s="14" t="s">
        <v>260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183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665</v>
      </c>
      <c r="U35" s="18"/>
    </row>
    <row r="36" spans="1:21">
      <c r="A36" s="17">
        <v>35</v>
      </c>
      <c r="B36" s="13" t="s">
        <v>284</v>
      </c>
      <c r="C36" s="14" t="s">
        <v>175</v>
      </c>
      <c r="D36" s="14" t="s">
        <v>664</v>
      </c>
      <c r="E36" s="14" t="s">
        <v>177</v>
      </c>
      <c r="F36" s="14" t="s">
        <v>203</v>
      </c>
      <c r="G36" s="14" t="s">
        <v>248</v>
      </c>
      <c r="H36" s="14" t="s">
        <v>260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183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665</v>
      </c>
      <c r="U36" s="18"/>
    </row>
    <row r="37" spans="1:21">
      <c r="A37" s="17">
        <v>36</v>
      </c>
      <c r="B37" s="13" t="s">
        <v>286</v>
      </c>
      <c r="C37" s="14" t="s">
        <v>175</v>
      </c>
      <c r="D37" s="14" t="s">
        <v>664</v>
      </c>
      <c r="E37" s="14" t="s">
        <v>177</v>
      </c>
      <c r="F37" s="14" t="s">
        <v>203</v>
      </c>
      <c r="G37" s="14" t="s">
        <v>251</v>
      </c>
      <c r="H37" s="14" t="s">
        <v>260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183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665</v>
      </c>
      <c r="U37" s="18"/>
    </row>
    <row r="38" spans="1:21">
      <c r="A38" s="17">
        <v>37</v>
      </c>
      <c r="B38" s="13" t="s">
        <v>288</v>
      </c>
      <c r="C38" s="14" t="s">
        <v>175</v>
      </c>
      <c r="D38" s="14" t="s">
        <v>664</v>
      </c>
      <c r="E38" s="14" t="s">
        <v>177</v>
      </c>
      <c r="F38" s="14" t="s">
        <v>203</v>
      </c>
      <c r="G38" s="14" t="s">
        <v>254</v>
      </c>
      <c r="H38" s="14" t="s">
        <v>260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183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665</v>
      </c>
      <c r="U38" s="18"/>
    </row>
    <row r="39" spans="1:21">
      <c r="A39" s="17">
        <v>38</v>
      </c>
      <c r="B39" s="13" t="s">
        <v>290</v>
      </c>
      <c r="C39" s="14" t="s">
        <v>175</v>
      </c>
      <c r="D39" s="14" t="s">
        <v>664</v>
      </c>
      <c r="E39" s="14" t="s">
        <v>177</v>
      </c>
      <c r="F39" s="14" t="s">
        <v>203</v>
      </c>
      <c r="G39" s="14" t="s">
        <v>257</v>
      </c>
      <c r="H39" s="14" t="s">
        <v>260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183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665</v>
      </c>
      <c r="U39" s="18"/>
    </row>
    <row r="40" spans="1:21">
      <c r="A40" s="17">
        <v>39</v>
      </c>
      <c r="B40" s="13" t="s">
        <v>292</v>
      </c>
      <c r="C40" s="14" t="s">
        <v>175</v>
      </c>
      <c r="D40" s="14" t="s">
        <v>664</v>
      </c>
      <c r="E40" s="14" t="s">
        <v>177</v>
      </c>
      <c r="F40" s="14" t="s">
        <v>203</v>
      </c>
      <c r="G40" s="14" t="s">
        <v>204</v>
      </c>
      <c r="H40" s="14" t="s">
        <v>293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183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665</v>
      </c>
      <c r="U40" s="18"/>
    </row>
    <row r="41" spans="1:21">
      <c r="A41" s="17">
        <v>40</v>
      </c>
      <c r="B41" s="13" t="s">
        <v>295</v>
      </c>
      <c r="C41" s="14" t="s">
        <v>175</v>
      </c>
      <c r="D41" s="14" t="s">
        <v>664</v>
      </c>
      <c r="E41" s="14" t="s">
        <v>177</v>
      </c>
      <c r="F41" s="14" t="s">
        <v>203</v>
      </c>
      <c r="G41" s="14" t="s">
        <v>215</v>
      </c>
      <c r="H41" s="14" t="s">
        <v>293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183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665</v>
      </c>
      <c r="U41" s="18"/>
    </row>
    <row r="42" spans="1:21">
      <c r="A42" s="17">
        <v>41</v>
      </c>
      <c r="B42" s="13" t="s">
        <v>297</v>
      </c>
      <c r="C42" s="14" t="s">
        <v>175</v>
      </c>
      <c r="D42" s="14" t="s">
        <v>664</v>
      </c>
      <c r="E42" s="14" t="s">
        <v>177</v>
      </c>
      <c r="F42" s="14" t="s">
        <v>203</v>
      </c>
      <c r="G42" s="14" t="s">
        <v>218</v>
      </c>
      <c r="H42" s="14" t="s">
        <v>293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183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665</v>
      </c>
      <c r="U42" s="18"/>
    </row>
    <row r="43" spans="1:21">
      <c r="A43" s="17">
        <v>42</v>
      </c>
      <c r="B43" s="13" t="s">
        <v>299</v>
      </c>
      <c r="C43" s="14" t="s">
        <v>175</v>
      </c>
      <c r="D43" s="14" t="s">
        <v>664</v>
      </c>
      <c r="E43" s="14" t="s">
        <v>177</v>
      </c>
      <c r="F43" s="14" t="s">
        <v>203</v>
      </c>
      <c r="G43" s="14" t="s">
        <v>221</v>
      </c>
      <c r="H43" s="14" t="s">
        <v>293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183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665</v>
      </c>
      <c r="U43" s="18"/>
    </row>
    <row r="44" spans="1:21">
      <c r="A44" s="17">
        <v>43</v>
      </c>
      <c r="B44" s="13" t="s">
        <v>301</v>
      </c>
      <c r="C44" s="14" t="s">
        <v>175</v>
      </c>
      <c r="D44" s="14" t="s">
        <v>664</v>
      </c>
      <c r="E44" s="14" t="s">
        <v>177</v>
      </c>
      <c r="F44" s="14" t="s">
        <v>203</v>
      </c>
      <c r="G44" s="14" t="s">
        <v>224</v>
      </c>
      <c r="H44" s="14" t="s">
        <v>293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183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665</v>
      </c>
      <c r="U44" s="18"/>
    </row>
    <row r="45" spans="1:21">
      <c r="A45" s="17">
        <v>44</v>
      </c>
      <c r="B45" s="13" t="s">
        <v>303</v>
      </c>
      <c r="C45" s="14" t="s">
        <v>175</v>
      </c>
      <c r="D45" s="14" t="s">
        <v>664</v>
      </c>
      <c r="E45" s="14" t="s">
        <v>177</v>
      </c>
      <c r="F45" s="14" t="s">
        <v>203</v>
      </c>
      <c r="G45" s="14" t="s">
        <v>227</v>
      </c>
      <c r="H45" s="14" t="s">
        <v>293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183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665</v>
      </c>
      <c r="U45" s="18"/>
    </row>
    <row r="46" spans="1:21">
      <c r="A46" s="17">
        <v>45</v>
      </c>
      <c r="B46" s="13" t="s">
        <v>305</v>
      </c>
      <c r="C46" s="14" t="s">
        <v>175</v>
      </c>
      <c r="D46" s="14" t="s">
        <v>664</v>
      </c>
      <c r="E46" s="14" t="s">
        <v>177</v>
      </c>
      <c r="F46" s="14" t="s">
        <v>203</v>
      </c>
      <c r="G46" s="14" t="s">
        <v>230</v>
      </c>
      <c r="H46" s="14" t="s">
        <v>293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183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665</v>
      </c>
      <c r="U46" s="18"/>
    </row>
    <row r="47" spans="1:21">
      <c r="A47" s="17">
        <v>46</v>
      </c>
      <c r="B47" s="13" t="s">
        <v>307</v>
      </c>
      <c r="C47" s="14" t="s">
        <v>175</v>
      </c>
      <c r="D47" s="14" t="s">
        <v>664</v>
      </c>
      <c r="E47" s="14" t="s">
        <v>177</v>
      </c>
      <c r="F47" s="14" t="s">
        <v>203</v>
      </c>
      <c r="G47" s="14" t="s">
        <v>233</v>
      </c>
      <c r="H47" s="14" t="s">
        <v>293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183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665</v>
      </c>
      <c r="U47" s="18"/>
    </row>
    <row r="48" spans="1:21">
      <c r="A48" s="17">
        <v>47</v>
      </c>
      <c r="B48" s="13" t="s">
        <v>309</v>
      </c>
      <c r="C48" s="14" t="s">
        <v>175</v>
      </c>
      <c r="D48" s="14" t="s">
        <v>664</v>
      </c>
      <c r="E48" s="14" t="s">
        <v>177</v>
      </c>
      <c r="F48" s="14" t="s">
        <v>203</v>
      </c>
      <c r="G48" s="14" t="s">
        <v>236</v>
      </c>
      <c r="H48" s="14" t="s">
        <v>293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183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665</v>
      </c>
      <c r="U48" s="18"/>
    </row>
    <row r="49" spans="1:21">
      <c r="A49" s="17">
        <v>48</v>
      </c>
      <c r="B49" s="13" t="s">
        <v>311</v>
      </c>
      <c r="C49" s="14" t="s">
        <v>175</v>
      </c>
      <c r="D49" s="14" t="s">
        <v>664</v>
      </c>
      <c r="E49" s="14" t="s">
        <v>177</v>
      </c>
      <c r="F49" s="14" t="s">
        <v>203</v>
      </c>
      <c r="G49" s="14" t="s">
        <v>239</v>
      </c>
      <c r="H49" s="14" t="s">
        <v>293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183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665</v>
      </c>
      <c r="U49" s="18"/>
    </row>
    <row r="50" spans="1:21">
      <c r="A50" s="17">
        <v>49</v>
      </c>
      <c r="B50" s="13" t="s">
        <v>313</v>
      </c>
      <c r="C50" s="14" t="s">
        <v>175</v>
      </c>
      <c r="D50" s="14" t="s">
        <v>664</v>
      </c>
      <c r="E50" s="14" t="s">
        <v>177</v>
      </c>
      <c r="F50" s="14" t="s">
        <v>203</v>
      </c>
      <c r="G50" s="14" t="s">
        <v>242</v>
      </c>
      <c r="H50" s="14" t="s">
        <v>293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183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665</v>
      </c>
      <c r="U50" s="18"/>
    </row>
    <row r="51" spans="1:21">
      <c r="A51" s="17">
        <v>50</v>
      </c>
      <c r="B51" s="13" t="s">
        <v>315</v>
      </c>
      <c r="C51" s="14" t="s">
        <v>175</v>
      </c>
      <c r="D51" s="14" t="s">
        <v>664</v>
      </c>
      <c r="E51" s="14" t="s">
        <v>177</v>
      </c>
      <c r="F51" s="14" t="s">
        <v>203</v>
      </c>
      <c r="G51" s="14" t="s">
        <v>245</v>
      </c>
      <c r="H51" s="14" t="s">
        <v>293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183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665</v>
      </c>
      <c r="U51" s="18"/>
    </row>
    <row r="52" spans="1:21">
      <c r="A52" s="17">
        <v>51</v>
      </c>
      <c r="B52" s="13" t="s">
        <v>317</v>
      </c>
      <c r="C52" s="14" t="s">
        <v>175</v>
      </c>
      <c r="D52" s="14" t="s">
        <v>664</v>
      </c>
      <c r="E52" s="14" t="s">
        <v>177</v>
      </c>
      <c r="F52" s="14" t="s">
        <v>203</v>
      </c>
      <c r="G52" s="14" t="s">
        <v>248</v>
      </c>
      <c r="H52" s="14" t="s">
        <v>293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183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665</v>
      </c>
      <c r="U52" s="18"/>
    </row>
    <row r="53" spans="1:21">
      <c r="A53" s="17">
        <v>52</v>
      </c>
      <c r="B53" s="13" t="s">
        <v>319</v>
      </c>
      <c r="C53" s="14" t="s">
        <v>175</v>
      </c>
      <c r="D53" s="14" t="s">
        <v>664</v>
      </c>
      <c r="E53" s="14" t="s">
        <v>177</v>
      </c>
      <c r="F53" s="14" t="s">
        <v>203</v>
      </c>
      <c r="G53" s="14" t="s">
        <v>251</v>
      </c>
      <c r="H53" s="14" t="s">
        <v>293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183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665</v>
      </c>
      <c r="U53" s="18"/>
    </row>
    <row r="54" spans="1:21">
      <c r="A54" s="17">
        <v>53</v>
      </c>
      <c r="B54" s="13" t="s">
        <v>321</v>
      </c>
      <c r="C54" s="14" t="s">
        <v>175</v>
      </c>
      <c r="D54" s="14" t="s">
        <v>664</v>
      </c>
      <c r="E54" s="14" t="s">
        <v>177</v>
      </c>
      <c r="F54" s="14" t="s">
        <v>203</v>
      </c>
      <c r="G54" s="14" t="s">
        <v>254</v>
      </c>
      <c r="H54" s="14" t="s">
        <v>293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183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665</v>
      </c>
      <c r="U54" s="18"/>
    </row>
    <row r="55" spans="1:21">
      <c r="A55" s="17">
        <v>54</v>
      </c>
      <c r="B55" s="13" t="s">
        <v>323</v>
      </c>
      <c r="C55" s="14" t="s">
        <v>175</v>
      </c>
      <c r="D55" s="14" t="s">
        <v>664</v>
      </c>
      <c r="E55" s="14" t="s">
        <v>177</v>
      </c>
      <c r="F55" s="14" t="s">
        <v>203</v>
      </c>
      <c r="G55" s="14" t="s">
        <v>257</v>
      </c>
      <c r="H55" s="14" t="s">
        <v>293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183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665</v>
      </c>
      <c r="U55" s="18"/>
    </row>
    <row r="56" spans="1:21">
      <c r="A56" s="17">
        <v>55</v>
      </c>
      <c r="B56" s="13" t="s">
        <v>325</v>
      </c>
      <c r="C56" s="14" t="s">
        <v>175</v>
      </c>
      <c r="D56" s="14" t="s">
        <v>664</v>
      </c>
      <c r="E56" s="14" t="s">
        <v>177</v>
      </c>
      <c r="F56" s="14" t="s">
        <v>203</v>
      </c>
      <c r="G56" s="14" t="s">
        <v>204</v>
      </c>
      <c r="H56" s="14" t="s">
        <v>326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183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665</v>
      </c>
      <c r="U56" s="18"/>
    </row>
    <row r="57" spans="1:21">
      <c r="A57" s="17">
        <v>56</v>
      </c>
      <c r="B57" s="13" t="s">
        <v>328</v>
      </c>
      <c r="C57" s="14" t="s">
        <v>175</v>
      </c>
      <c r="D57" s="14" t="s">
        <v>664</v>
      </c>
      <c r="E57" s="14" t="s">
        <v>177</v>
      </c>
      <c r="F57" s="14" t="s">
        <v>203</v>
      </c>
      <c r="G57" s="14" t="s">
        <v>215</v>
      </c>
      <c r="H57" s="14" t="s">
        <v>326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183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665</v>
      </c>
      <c r="U57" s="18"/>
    </row>
    <row r="58" spans="1:21">
      <c r="A58" s="17">
        <v>57</v>
      </c>
      <c r="B58" s="13" t="s">
        <v>330</v>
      </c>
      <c r="C58" s="14" t="s">
        <v>175</v>
      </c>
      <c r="D58" s="14" t="s">
        <v>664</v>
      </c>
      <c r="E58" s="14" t="s">
        <v>177</v>
      </c>
      <c r="F58" s="14" t="s">
        <v>203</v>
      </c>
      <c r="G58" s="14" t="s">
        <v>218</v>
      </c>
      <c r="H58" s="14" t="s">
        <v>326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183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665</v>
      </c>
      <c r="U58" s="18"/>
    </row>
    <row r="59" spans="1:21">
      <c r="A59" s="17">
        <v>58</v>
      </c>
      <c r="B59" s="13" t="s">
        <v>332</v>
      </c>
      <c r="C59" s="14" t="s">
        <v>175</v>
      </c>
      <c r="D59" s="14" t="s">
        <v>664</v>
      </c>
      <c r="E59" s="14" t="s">
        <v>177</v>
      </c>
      <c r="F59" s="14" t="s">
        <v>203</v>
      </c>
      <c r="G59" s="14" t="s">
        <v>221</v>
      </c>
      <c r="H59" s="14" t="s">
        <v>326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183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665</v>
      </c>
      <c r="U59" s="18"/>
    </row>
    <row r="60" spans="1:21">
      <c r="A60" s="17">
        <v>59</v>
      </c>
      <c r="B60" s="13" t="s">
        <v>334</v>
      </c>
      <c r="C60" s="14" t="s">
        <v>175</v>
      </c>
      <c r="D60" s="14" t="s">
        <v>664</v>
      </c>
      <c r="E60" s="14" t="s">
        <v>177</v>
      </c>
      <c r="F60" s="14" t="s">
        <v>203</v>
      </c>
      <c r="G60" s="14" t="s">
        <v>224</v>
      </c>
      <c r="H60" s="14" t="s">
        <v>326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183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665</v>
      </c>
      <c r="U60" s="18"/>
    </row>
    <row r="61" spans="1:21">
      <c r="A61" s="17">
        <v>60</v>
      </c>
      <c r="B61" s="13" t="s">
        <v>336</v>
      </c>
      <c r="C61" s="14" t="s">
        <v>175</v>
      </c>
      <c r="D61" s="14" t="s">
        <v>664</v>
      </c>
      <c r="E61" s="14" t="s">
        <v>177</v>
      </c>
      <c r="F61" s="14" t="s">
        <v>203</v>
      </c>
      <c r="G61" s="14" t="s">
        <v>227</v>
      </c>
      <c r="H61" s="14" t="s">
        <v>326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183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665</v>
      </c>
      <c r="U61" s="18"/>
    </row>
    <row r="62" spans="1:21">
      <c r="A62" s="17">
        <v>61</v>
      </c>
      <c r="B62" s="13" t="s">
        <v>338</v>
      </c>
      <c r="C62" s="14" t="s">
        <v>175</v>
      </c>
      <c r="D62" s="14" t="s">
        <v>664</v>
      </c>
      <c r="E62" s="14" t="s">
        <v>177</v>
      </c>
      <c r="F62" s="14" t="s">
        <v>203</v>
      </c>
      <c r="G62" s="14" t="s">
        <v>230</v>
      </c>
      <c r="H62" s="14" t="s">
        <v>326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183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665</v>
      </c>
      <c r="U62" s="18"/>
    </row>
    <row r="63" spans="1:21">
      <c r="A63" s="17">
        <v>62</v>
      </c>
      <c r="B63" s="13" t="s">
        <v>340</v>
      </c>
      <c r="C63" s="14" t="s">
        <v>175</v>
      </c>
      <c r="D63" s="14" t="s">
        <v>664</v>
      </c>
      <c r="E63" s="14" t="s">
        <v>177</v>
      </c>
      <c r="F63" s="14" t="s">
        <v>203</v>
      </c>
      <c r="G63" s="14" t="s">
        <v>233</v>
      </c>
      <c r="H63" s="14" t="s">
        <v>326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183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665</v>
      </c>
      <c r="U63" s="18"/>
    </row>
    <row r="64" spans="1:21">
      <c r="A64" s="17">
        <v>63</v>
      </c>
      <c r="B64" s="13" t="s">
        <v>342</v>
      </c>
      <c r="C64" s="14" t="s">
        <v>175</v>
      </c>
      <c r="D64" s="14" t="s">
        <v>664</v>
      </c>
      <c r="E64" s="14" t="s">
        <v>177</v>
      </c>
      <c r="F64" s="14" t="s">
        <v>203</v>
      </c>
      <c r="G64" s="14" t="s">
        <v>236</v>
      </c>
      <c r="H64" s="14" t="s">
        <v>326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183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665</v>
      </c>
      <c r="U64" s="18"/>
    </row>
    <row r="65" spans="1:21">
      <c r="A65" s="17">
        <v>64</v>
      </c>
      <c r="B65" s="13" t="s">
        <v>344</v>
      </c>
      <c r="C65" s="14" t="s">
        <v>175</v>
      </c>
      <c r="D65" s="14" t="s">
        <v>664</v>
      </c>
      <c r="E65" s="14" t="s">
        <v>177</v>
      </c>
      <c r="F65" s="14" t="s">
        <v>203</v>
      </c>
      <c r="G65" s="14" t="s">
        <v>239</v>
      </c>
      <c r="H65" s="14" t="s">
        <v>326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183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665</v>
      </c>
      <c r="U65" s="18"/>
    </row>
    <row r="66" spans="1:21">
      <c r="A66" s="17">
        <v>65</v>
      </c>
      <c r="B66" s="13" t="s">
        <v>346</v>
      </c>
      <c r="C66" s="14" t="s">
        <v>175</v>
      </c>
      <c r="D66" s="14" t="s">
        <v>664</v>
      </c>
      <c r="E66" s="14" t="s">
        <v>177</v>
      </c>
      <c r="F66" s="14" t="s">
        <v>203</v>
      </c>
      <c r="G66" s="14" t="s">
        <v>242</v>
      </c>
      <c r="H66" s="14" t="s">
        <v>326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183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665</v>
      </c>
      <c r="U66" s="18"/>
    </row>
    <row r="67" spans="1:21">
      <c r="A67" s="17">
        <v>66</v>
      </c>
      <c r="B67" s="13" t="s">
        <v>348</v>
      </c>
      <c r="C67" s="14" t="s">
        <v>175</v>
      </c>
      <c r="D67" s="14" t="s">
        <v>664</v>
      </c>
      <c r="E67" s="14" t="s">
        <v>177</v>
      </c>
      <c r="F67" s="14" t="s">
        <v>203</v>
      </c>
      <c r="G67" s="14" t="s">
        <v>245</v>
      </c>
      <c r="H67" s="14" t="s">
        <v>326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183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665</v>
      </c>
      <c r="U67" s="18"/>
    </row>
    <row r="68" spans="1:21">
      <c r="A68" s="17">
        <v>67</v>
      </c>
      <c r="B68" s="13" t="s">
        <v>350</v>
      </c>
      <c r="C68" s="14" t="s">
        <v>175</v>
      </c>
      <c r="D68" s="14" t="s">
        <v>664</v>
      </c>
      <c r="E68" s="14" t="s">
        <v>177</v>
      </c>
      <c r="F68" s="14" t="s">
        <v>203</v>
      </c>
      <c r="G68" s="14" t="s">
        <v>248</v>
      </c>
      <c r="H68" s="14" t="s">
        <v>326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183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665</v>
      </c>
      <c r="U68" s="18"/>
    </row>
    <row r="69" spans="1:21">
      <c r="A69" s="17">
        <v>68</v>
      </c>
      <c r="B69" s="13" t="s">
        <v>352</v>
      </c>
      <c r="C69" s="14" t="s">
        <v>175</v>
      </c>
      <c r="D69" s="14" t="s">
        <v>664</v>
      </c>
      <c r="E69" s="14" t="s">
        <v>177</v>
      </c>
      <c r="F69" s="14" t="s">
        <v>203</v>
      </c>
      <c r="G69" s="14" t="s">
        <v>251</v>
      </c>
      <c r="H69" s="14" t="s">
        <v>326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183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665</v>
      </c>
      <c r="U69" s="18"/>
    </row>
    <row r="70" spans="1:21">
      <c r="A70" s="17">
        <v>69</v>
      </c>
      <c r="B70" s="13" t="s">
        <v>354</v>
      </c>
      <c r="C70" s="14" t="s">
        <v>175</v>
      </c>
      <c r="D70" s="14" t="s">
        <v>664</v>
      </c>
      <c r="E70" s="14" t="s">
        <v>177</v>
      </c>
      <c r="F70" s="14" t="s">
        <v>203</v>
      </c>
      <c r="G70" s="14" t="s">
        <v>254</v>
      </c>
      <c r="H70" s="14" t="s">
        <v>326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183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665</v>
      </c>
      <c r="U70" s="18"/>
    </row>
    <row r="71" spans="1:21">
      <c r="A71" s="17">
        <v>70</v>
      </c>
      <c r="B71" s="13" t="s">
        <v>356</v>
      </c>
      <c r="C71" s="14" t="s">
        <v>175</v>
      </c>
      <c r="D71" s="14" t="s">
        <v>664</v>
      </c>
      <c r="E71" s="14" t="s">
        <v>177</v>
      </c>
      <c r="F71" s="14" t="s">
        <v>203</v>
      </c>
      <c r="G71" s="14" t="s">
        <v>257</v>
      </c>
      <c r="H71" s="14" t="s">
        <v>326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183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665</v>
      </c>
      <c r="U71" s="18"/>
    </row>
    <row r="72" spans="1:21">
      <c r="A72" s="17">
        <v>71</v>
      </c>
      <c r="B72" s="13" t="s">
        <v>674</v>
      </c>
      <c r="C72" s="14" t="s">
        <v>175</v>
      </c>
      <c r="D72" s="14" t="s">
        <v>664</v>
      </c>
      <c r="E72" s="14" t="s">
        <v>177</v>
      </c>
      <c r="F72" s="14" t="s">
        <v>359</v>
      </c>
      <c r="G72" s="14" t="s">
        <v>662</v>
      </c>
      <c r="H72" s="14" t="s">
        <v>360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183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665</v>
      </c>
      <c r="U72" s="18"/>
    </row>
    <row r="73" spans="1:21">
      <c r="A73" s="17">
        <v>72</v>
      </c>
      <c r="B73" s="13" t="s">
        <v>675</v>
      </c>
      <c r="C73" s="14" t="s">
        <v>175</v>
      </c>
      <c r="D73" s="14" t="s">
        <v>664</v>
      </c>
      <c r="E73" s="14" t="s">
        <v>177</v>
      </c>
      <c r="F73" s="14" t="s">
        <v>359</v>
      </c>
      <c r="G73" s="14" t="s">
        <v>662</v>
      </c>
      <c r="H73" s="14" t="s">
        <v>363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183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665</v>
      </c>
      <c r="U73" s="18"/>
    </row>
    <row r="74" spans="1:21">
      <c r="A74" s="17">
        <v>73</v>
      </c>
      <c r="B74" s="13" t="s">
        <v>676</v>
      </c>
      <c r="C74" s="14" t="s">
        <v>175</v>
      </c>
      <c r="D74" s="14" t="s">
        <v>664</v>
      </c>
      <c r="E74" s="14" t="s">
        <v>177</v>
      </c>
      <c r="F74" s="14" t="s">
        <v>366</v>
      </c>
      <c r="G74" s="14" t="s">
        <v>662</v>
      </c>
      <c r="H74" s="14" t="s">
        <v>367</v>
      </c>
      <c r="I74" s="14" t="s">
        <v>624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183</v>
      </c>
      <c r="O74" s="16" t="s">
        <v>189</v>
      </c>
      <c r="P74" s="16"/>
      <c r="Q74" s="16"/>
      <c r="R74" s="16"/>
      <c r="S74" s="16" t="str">
        <f t="shared" si="11"/>
        <v>RA_ToSIA02_RF_TDKSource_PwrDCDsblSel</v>
      </c>
      <c r="T74" s="16" t="s">
        <v>665</v>
      </c>
      <c r="U74" s="18"/>
    </row>
    <row r="75" spans="1:21">
      <c r="A75" s="17">
        <v>74</v>
      </c>
      <c r="B75" s="13" t="s">
        <v>677</v>
      </c>
      <c r="C75" s="14" t="s">
        <v>175</v>
      </c>
      <c r="D75" s="14" t="s">
        <v>664</v>
      </c>
      <c r="E75" s="14" t="s">
        <v>177</v>
      </c>
      <c r="F75" s="14" t="s">
        <v>366</v>
      </c>
      <c r="G75" s="14" t="s">
        <v>662</v>
      </c>
      <c r="H75" s="14" t="s">
        <v>370</v>
      </c>
      <c r="I75" s="14" t="s">
        <v>624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183</v>
      </c>
      <c r="O75" s="16" t="s">
        <v>189</v>
      </c>
      <c r="P75" s="16"/>
      <c r="Q75" s="16"/>
      <c r="R75" s="16"/>
      <c r="S75" s="16" t="str">
        <f t="shared" si="11"/>
        <v>RA_ToSIA02_RF_TDKSource_PwrDCEnblSel</v>
      </c>
      <c r="T75" s="16" t="s">
        <v>665</v>
      </c>
      <c r="U75" s="18"/>
    </row>
    <row r="76" spans="1:21">
      <c r="A76" s="17">
        <v>75</v>
      </c>
      <c r="B76" s="13" t="s">
        <v>678</v>
      </c>
      <c r="C76" s="14" t="s">
        <v>175</v>
      </c>
      <c r="D76" s="14" t="s">
        <v>664</v>
      </c>
      <c r="E76" s="14" t="s">
        <v>177</v>
      </c>
      <c r="F76" s="14" t="s">
        <v>366</v>
      </c>
      <c r="G76" s="14" t="s">
        <v>662</v>
      </c>
      <c r="H76" s="14" t="s">
        <v>373</v>
      </c>
      <c r="I76" s="14" t="s">
        <v>360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183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665</v>
      </c>
      <c r="U76" s="18"/>
    </row>
    <row r="77" spans="1:21">
      <c r="A77" s="17">
        <v>76</v>
      </c>
      <c r="B77" s="13" t="s">
        <v>679</v>
      </c>
      <c r="C77" s="14" t="s">
        <v>175</v>
      </c>
      <c r="D77" s="14" t="s">
        <v>664</v>
      </c>
      <c r="E77" s="14" t="s">
        <v>177</v>
      </c>
      <c r="F77" s="14" t="s">
        <v>366</v>
      </c>
      <c r="G77" s="14" t="s">
        <v>376</v>
      </c>
      <c r="H77" s="14" t="s">
        <v>377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183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665</v>
      </c>
      <c r="U77" s="18"/>
    </row>
    <row r="78" spans="1:21">
      <c r="A78" s="17">
        <v>77</v>
      </c>
      <c r="B78" s="13" t="s">
        <v>680</v>
      </c>
      <c r="C78" s="14" t="s">
        <v>175</v>
      </c>
      <c r="D78" s="14" t="s">
        <v>664</v>
      </c>
      <c r="E78" s="14" t="s">
        <v>177</v>
      </c>
      <c r="F78" s="14" t="s">
        <v>366</v>
      </c>
      <c r="G78" s="14" t="s">
        <v>380</v>
      </c>
      <c r="H78" s="14" t="s">
        <v>377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183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665</v>
      </c>
      <c r="U78" s="18"/>
    </row>
    <row r="79" spans="1:21">
      <c r="A79" s="17">
        <v>78</v>
      </c>
      <c r="B79" s="13" t="s">
        <v>681</v>
      </c>
      <c r="C79" s="14" t="s">
        <v>175</v>
      </c>
      <c r="D79" s="14" t="s">
        <v>664</v>
      </c>
      <c r="E79" s="14" t="s">
        <v>177</v>
      </c>
      <c r="F79" s="14" t="s">
        <v>366</v>
      </c>
      <c r="G79" s="14" t="s">
        <v>383</v>
      </c>
      <c r="H79" s="14" t="s">
        <v>377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183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665</v>
      </c>
      <c r="U79" s="18"/>
    </row>
    <row r="80" spans="1:21">
      <c r="A80" s="17">
        <v>79</v>
      </c>
      <c r="B80" s="13" t="s">
        <v>682</v>
      </c>
      <c r="C80" s="14" t="s">
        <v>175</v>
      </c>
      <c r="D80" s="14" t="s">
        <v>664</v>
      </c>
      <c r="E80" s="14" t="s">
        <v>177</v>
      </c>
      <c r="F80" s="14" t="s">
        <v>366</v>
      </c>
      <c r="G80" s="14" t="s">
        <v>386</v>
      </c>
      <c r="H80" s="14" t="s">
        <v>377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183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665</v>
      </c>
      <c r="U80" s="18"/>
    </row>
    <row r="81" spans="1:21">
      <c r="A81" s="17">
        <v>80</v>
      </c>
      <c r="B81" s="13" t="s">
        <v>683</v>
      </c>
      <c r="C81" s="14" t="s">
        <v>684</v>
      </c>
      <c r="D81" s="14" t="s">
        <v>685</v>
      </c>
      <c r="E81" s="14" t="s">
        <v>177</v>
      </c>
      <c r="F81" s="14" t="s">
        <v>200</v>
      </c>
      <c r="G81" s="14" t="s">
        <v>662</v>
      </c>
      <c r="H81" s="14" t="s">
        <v>686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183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665</v>
      </c>
      <c r="U81" s="18"/>
    </row>
    <row r="82" spans="1:21">
      <c r="A82" s="17">
        <v>81</v>
      </c>
      <c r="B82" s="13" t="s">
        <v>687</v>
      </c>
      <c r="C82" s="14" t="s">
        <v>175</v>
      </c>
      <c r="D82" s="14" t="s">
        <v>664</v>
      </c>
      <c r="E82" s="14" t="s">
        <v>177</v>
      </c>
      <c r="F82" s="14" t="s">
        <v>359</v>
      </c>
      <c r="G82" s="14" t="s">
        <v>662</v>
      </c>
      <c r="H82" s="14" t="s">
        <v>392</v>
      </c>
      <c r="I82" s="14" t="s">
        <v>624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183</v>
      </c>
      <c r="O82" s="16" t="s">
        <v>189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665</v>
      </c>
      <c r="U82" s="18"/>
    </row>
    <row r="83" spans="1:21">
      <c r="A83" s="17">
        <v>82</v>
      </c>
      <c r="B83" s="13" t="s">
        <v>688</v>
      </c>
      <c r="C83" s="14" t="s">
        <v>175</v>
      </c>
      <c r="D83" s="14" t="s">
        <v>664</v>
      </c>
      <c r="E83" s="14" t="s">
        <v>177</v>
      </c>
      <c r="F83" s="14" t="s">
        <v>359</v>
      </c>
      <c r="G83" s="14" t="s">
        <v>662</v>
      </c>
      <c r="H83" s="14" t="s">
        <v>392</v>
      </c>
      <c r="I83" s="14" t="s">
        <v>360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183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665</v>
      </c>
      <c r="U83" s="18"/>
    </row>
    <row r="84" spans="1:21">
      <c r="A84" s="17">
        <v>83</v>
      </c>
      <c r="B84" s="13" t="s">
        <v>689</v>
      </c>
      <c r="C84" s="14" t="s">
        <v>175</v>
      </c>
      <c r="D84" s="14" t="s">
        <v>664</v>
      </c>
      <c r="E84" s="14" t="s">
        <v>177</v>
      </c>
      <c r="F84" s="14" t="s">
        <v>690</v>
      </c>
      <c r="G84" s="14">
        <v>1</v>
      </c>
      <c r="H84" s="14" t="s">
        <v>205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691</v>
      </c>
      <c r="N84" s="16" t="s">
        <v>32</v>
      </c>
      <c r="O84" s="16" t="s">
        <v>33</v>
      </c>
      <c r="P84" s="16"/>
      <c r="Q84" s="16"/>
      <c r="R84" s="16" t="s">
        <v>44</v>
      </c>
      <c r="S84" s="16" t="str">
        <f t="shared" si="14"/>
        <v>RA_ToSIA02_RF_Mux_1_TMon</v>
      </c>
      <c r="T84" s="16" t="s">
        <v>673</v>
      </c>
      <c r="U84" s="18">
        <v>2</v>
      </c>
    </row>
    <row r="85" spans="1:21">
      <c r="A85" s="17">
        <v>84</v>
      </c>
      <c r="B85" s="13" t="s">
        <v>692</v>
      </c>
      <c r="C85" s="14" t="s">
        <v>175</v>
      </c>
      <c r="D85" s="14" t="s">
        <v>664</v>
      </c>
      <c r="E85" s="14" t="s">
        <v>177</v>
      </c>
      <c r="F85" s="14" t="s">
        <v>690</v>
      </c>
      <c r="G85" s="14">
        <v>2</v>
      </c>
      <c r="H85" s="14" t="s">
        <v>205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693</v>
      </c>
      <c r="N85" s="16" t="s">
        <v>32</v>
      </c>
      <c r="O85" s="16" t="s">
        <v>33</v>
      </c>
      <c r="P85" s="16"/>
      <c r="Q85" s="16"/>
      <c r="R85" s="16" t="s">
        <v>44</v>
      </c>
      <c r="S85" s="16" t="str">
        <f t="shared" si="14"/>
        <v>RA_ToSIA02_RF_Mux_2_TMon</v>
      </c>
      <c r="T85" s="16" t="s">
        <v>673</v>
      </c>
      <c r="U85" s="18">
        <v>2</v>
      </c>
    </row>
    <row r="86" spans="1:21">
      <c r="A86" s="17">
        <v>85</v>
      </c>
      <c r="B86" s="13" t="s">
        <v>694</v>
      </c>
      <c r="C86" s="14" t="s">
        <v>175</v>
      </c>
      <c r="D86" s="14" t="s">
        <v>664</v>
      </c>
      <c r="E86" s="14" t="s">
        <v>177</v>
      </c>
      <c r="F86" s="14" t="s">
        <v>690</v>
      </c>
      <c r="G86" s="14">
        <v>3</v>
      </c>
      <c r="H86" s="14" t="s">
        <v>205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695</v>
      </c>
      <c r="N86" s="16" t="s">
        <v>32</v>
      </c>
      <c r="O86" s="16" t="s">
        <v>33</v>
      </c>
      <c r="P86" s="16"/>
      <c r="Q86" s="16"/>
      <c r="R86" s="16" t="s">
        <v>44</v>
      </c>
      <c r="S86" s="16" t="str">
        <f t="shared" si="14"/>
        <v>RA_ToSIA02_RF_Mux_3_TMon</v>
      </c>
      <c r="T86" s="16" t="s">
        <v>673</v>
      </c>
      <c r="U86" s="18">
        <v>2</v>
      </c>
    </row>
    <row r="87" spans="1:21">
      <c r="A87" s="19">
        <v>86</v>
      </c>
      <c r="B87" s="20" t="s">
        <v>696</v>
      </c>
      <c r="C87" s="21" t="s">
        <v>175</v>
      </c>
      <c r="D87" s="21" t="s">
        <v>664</v>
      </c>
      <c r="E87" s="21" t="s">
        <v>177</v>
      </c>
      <c r="F87" s="21" t="s">
        <v>690</v>
      </c>
      <c r="G87" s="21">
        <v>4</v>
      </c>
      <c r="H87" s="21" t="s">
        <v>205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697</v>
      </c>
      <c r="N87" s="23" t="s">
        <v>32</v>
      </c>
      <c r="O87" s="23" t="s">
        <v>33</v>
      </c>
      <c r="P87" s="23"/>
      <c r="Q87" s="23"/>
      <c r="R87" s="23" t="s">
        <v>44</v>
      </c>
      <c r="S87" s="23" t="str">
        <f t="shared" si="14"/>
        <v>RA_ToSIA02_RF_Mux_4_TMon</v>
      </c>
      <c r="T87" s="23" t="s">
        <v>673</v>
      </c>
      <c r="U87" s="24">
        <v>2</v>
      </c>
    </row>
    <row r="88" spans="1:21">
      <c r="A88" s="17">
        <v>87</v>
      </c>
      <c r="B88" s="13" t="s">
        <v>497</v>
      </c>
      <c r="C88" s="14" t="s">
        <v>175</v>
      </c>
      <c r="D88" s="14" t="s">
        <v>664</v>
      </c>
      <c r="E88" s="14" t="s">
        <v>177</v>
      </c>
      <c r="F88" s="14" t="s">
        <v>178</v>
      </c>
      <c r="G88" s="14" t="s">
        <v>662</v>
      </c>
      <c r="H88" s="14" t="s">
        <v>498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/>
      <c r="N88" s="16"/>
      <c r="O88" s="16"/>
      <c r="P88" s="16"/>
      <c r="Q88" s="16"/>
      <c r="R88" s="16"/>
      <c r="S88" s="16"/>
      <c r="T88" s="16"/>
      <c r="U88" s="18"/>
    </row>
    <row r="89" spans="1:21">
      <c r="A89" s="17">
        <v>88</v>
      </c>
      <c r="B89" s="13" t="s">
        <v>499</v>
      </c>
      <c r="C89" s="14" t="s">
        <v>175</v>
      </c>
      <c r="D89" s="14" t="s">
        <v>664</v>
      </c>
      <c r="E89" s="14" t="s">
        <v>177</v>
      </c>
      <c r="F89" s="14" t="s">
        <v>178</v>
      </c>
      <c r="G89" s="14" t="s">
        <v>662</v>
      </c>
      <c r="H89" s="14" t="s">
        <v>500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/>
      <c r="N89" s="16"/>
      <c r="O89" s="16"/>
      <c r="P89" s="16"/>
      <c r="Q89" s="16"/>
      <c r="R89" s="16"/>
      <c r="S89" s="16"/>
      <c r="T89" s="16"/>
      <c r="U89" s="18"/>
    </row>
    <row r="90" spans="1:21">
      <c r="A90" s="17">
        <v>89</v>
      </c>
      <c r="B90" s="13" t="s">
        <v>501</v>
      </c>
      <c r="C90" s="14" t="s">
        <v>175</v>
      </c>
      <c r="D90" s="14" t="s">
        <v>664</v>
      </c>
      <c r="E90" s="14" t="s">
        <v>177</v>
      </c>
      <c r="F90" s="14" t="s">
        <v>178</v>
      </c>
      <c r="G90" s="14" t="s">
        <v>662</v>
      </c>
      <c r="H90" s="14" t="s">
        <v>502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/>
      <c r="N90" s="16"/>
      <c r="O90" s="16"/>
      <c r="P90" s="16"/>
      <c r="Q90" s="16"/>
      <c r="R90" s="16"/>
      <c r="S90" s="16"/>
      <c r="T90" s="16"/>
      <c r="U90" s="18"/>
    </row>
    <row r="91" spans="1:21">
      <c r="A91" s="17">
        <v>90</v>
      </c>
      <c r="B91" s="13" t="s">
        <v>503</v>
      </c>
      <c r="C91" s="14" t="s">
        <v>175</v>
      </c>
      <c r="D91" s="14" t="s">
        <v>664</v>
      </c>
      <c r="E91" s="14" t="s">
        <v>177</v>
      </c>
      <c r="F91" s="14" t="s">
        <v>178</v>
      </c>
      <c r="G91" s="14" t="s">
        <v>662</v>
      </c>
      <c r="H91" s="14" t="s">
        <v>504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/>
      <c r="N91" s="16"/>
      <c r="O91" s="16"/>
      <c r="P91" s="16"/>
      <c r="Q91" s="16"/>
      <c r="R91" s="16"/>
      <c r="S91" s="16"/>
      <c r="T91" s="16"/>
      <c r="U91" s="18"/>
    </row>
    <row r="92" spans="1:21">
      <c r="A92" s="17">
        <v>91</v>
      </c>
      <c r="B92" s="13" t="s">
        <v>505</v>
      </c>
      <c r="C92" s="14" t="s">
        <v>175</v>
      </c>
      <c r="D92" s="14" t="s">
        <v>664</v>
      </c>
      <c r="E92" s="14" t="s">
        <v>177</v>
      </c>
      <c r="F92" s="14" t="s">
        <v>178</v>
      </c>
      <c r="G92" s="14" t="s">
        <v>662</v>
      </c>
      <c r="H92" s="14" t="s">
        <v>506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/>
      <c r="N92" s="16"/>
      <c r="O92" s="16"/>
      <c r="P92" s="16"/>
      <c r="Q92" s="16"/>
      <c r="R92" s="16"/>
      <c r="S92" s="16"/>
      <c r="T92" s="16"/>
      <c r="U92" s="18"/>
    </row>
    <row r="93" spans="1:21">
      <c r="A93" s="17">
        <v>92</v>
      </c>
      <c r="B93" s="13" t="s">
        <v>507</v>
      </c>
      <c r="C93" s="14" t="s">
        <v>175</v>
      </c>
      <c r="D93" s="14" t="s">
        <v>664</v>
      </c>
      <c r="E93" s="14" t="s">
        <v>177</v>
      </c>
      <c r="F93" s="14" t="s">
        <v>178</v>
      </c>
      <c r="G93" s="14" t="s">
        <v>662</v>
      </c>
      <c r="H93" s="14" t="s">
        <v>508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/>
      <c r="N93" s="16"/>
      <c r="O93" s="16"/>
      <c r="P93" s="16"/>
      <c r="Q93" s="16"/>
      <c r="R93" s="16"/>
      <c r="S93" s="16"/>
      <c r="T93" s="16"/>
      <c r="U93" s="18"/>
    </row>
    <row r="94" spans="1:21">
      <c r="A94" s="17">
        <v>93</v>
      </c>
      <c r="B94" s="13" t="s">
        <v>491</v>
      </c>
      <c r="C94" s="14" t="s">
        <v>175</v>
      </c>
      <c r="D94" s="14" t="s">
        <v>664</v>
      </c>
      <c r="E94" s="14" t="s">
        <v>177</v>
      </c>
      <c r="F94" s="14" t="s">
        <v>178</v>
      </c>
      <c r="G94" s="14" t="s">
        <v>662</v>
      </c>
      <c r="H94" s="14" t="s">
        <v>492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/>
      <c r="N94" s="16"/>
      <c r="O94" s="16"/>
      <c r="P94" s="16"/>
      <c r="Q94" s="16"/>
      <c r="R94" s="16"/>
      <c r="S94" s="16"/>
      <c r="T94" s="16"/>
      <c r="U94" s="18"/>
    </row>
    <row r="95" spans="1:21">
      <c r="A95" s="17">
        <v>94</v>
      </c>
      <c r="B95" s="13" t="s">
        <v>493</v>
      </c>
      <c r="C95" s="14" t="s">
        <v>175</v>
      </c>
      <c r="D95" s="14" t="s">
        <v>664</v>
      </c>
      <c r="E95" s="14" t="s">
        <v>177</v>
      </c>
      <c r="F95" s="14" t="s">
        <v>178</v>
      </c>
      <c r="G95" s="14" t="s">
        <v>662</v>
      </c>
      <c r="H95" s="14" t="s">
        <v>494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/>
      <c r="N95" s="16"/>
      <c r="O95" s="16"/>
      <c r="P95" s="16"/>
      <c r="Q95" s="16"/>
      <c r="R95" s="16"/>
      <c r="S95" s="16"/>
      <c r="T95" s="16"/>
      <c r="U95" s="18"/>
    </row>
    <row r="96" spans="1:21">
      <c r="A96" s="17">
        <v>95</v>
      </c>
      <c r="B96" s="13" t="s">
        <v>495</v>
      </c>
      <c r="C96" s="14" t="s">
        <v>175</v>
      </c>
      <c r="D96" s="14" t="s">
        <v>664</v>
      </c>
      <c r="E96" s="14" t="s">
        <v>177</v>
      </c>
      <c r="F96" s="14" t="s">
        <v>178</v>
      </c>
      <c r="G96" s="14" t="s">
        <v>662</v>
      </c>
      <c r="H96" s="14" t="s">
        <v>496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/>
      <c r="N96" s="16"/>
      <c r="O96" s="16"/>
      <c r="P96" s="16"/>
      <c r="Q96" s="16"/>
      <c r="R96" s="16"/>
      <c r="S96" s="16"/>
      <c r="T96" s="16"/>
      <c r="U96" s="18"/>
    </row>
    <row r="97" spans="1:21">
      <c r="A97" s="17">
        <v>96</v>
      </c>
      <c r="B97" s="13" t="s">
        <v>518</v>
      </c>
      <c r="C97" s="14" t="s">
        <v>175</v>
      </c>
      <c r="D97" s="14" t="s">
        <v>664</v>
      </c>
      <c r="E97" s="14" t="s">
        <v>177</v>
      </c>
      <c r="F97" s="14" t="s">
        <v>178</v>
      </c>
      <c r="G97" s="14" t="s">
        <v>662</v>
      </c>
      <c r="H97" s="14" t="s">
        <v>519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/>
      <c r="N97" s="16"/>
      <c r="O97" s="16"/>
      <c r="P97" s="16"/>
      <c r="Q97" s="16"/>
      <c r="R97" s="16"/>
      <c r="S97" s="16"/>
      <c r="T97" s="16"/>
      <c r="U97" s="18"/>
    </row>
    <row r="98" spans="1:21">
      <c r="A98" s="17">
        <v>97</v>
      </c>
      <c r="B98" s="13" t="s">
        <v>512</v>
      </c>
      <c r="C98" s="14" t="s">
        <v>175</v>
      </c>
      <c r="D98" s="14" t="s">
        <v>664</v>
      </c>
      <c r="E98" s="14" t="s">
        <v>177</v>
      </c>
      <c r="F98" s="14" t="s">
        <v>178</v>
      </c>
      <c r="G98" s="14" t="s">
        <v>662</v>
      </c>
      <c r="H98" s="14" t="s">
        <v>513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/>
      <c r="N98" s="16"/>
      <c r="O98" s="16"/>
      <c r="P98" s="16"/>
      <c r="Q98" s="16"/>
      <c r="R98" s="16"/>
      <c r="S98" s="16"/>
      <c r="T98" s="16"/>
      <c r="U98" s="18"/>
    </row>
    <row r="99" spans="1:21">
      <c r="A99" s="17">
        <v>98</v>
      </c>
      <c r="B99" s="13" t="s">
        <v>515</v>
      </c>
      <c r="C99" s="14" t="s">
        <v>175</v>
      </c>
      <c r="D99" s="14" t="s">
        <v>664</v>
      </c>
      <c r="E99" s="14" t="s">
        <v>177</v>
      </c>
      <c r="F99" s="14" t="s">
        <v>178</v>
      </c>
      <c r="G99" s="14" t="s">
        <v>662</v>
      </c>
      <c r="H99" s="14" t="s">
        <v>516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/>
      <c r="N99" s="16"/>
      <c r="O99" s="16"/>
      <c r="P99" s="16"/>
      <c r="Q99" s="16"/>
      <c r="R99" s="16"/>
      <c r="S99" s="16"/>
      <c r="T99" s="16"/>
      <c r="U99" s="18"/>
    </row>
    <row r="100" spans="1:21">
      <c r="A100" s="17">
        <v>99</v>
      </c>
      <c r="B100" s="13" t="s">
        <v>509</v>
      </c>
      <c r="C100" s="14" t="s">
        <v>175</v>
      </c>
      <c r="D100" s="14" t="s">
        <v>664</v>
      </c>
      <c r="E100" s="14" t="s">
        <v>177</v>
      </c>
      <c r="F100" s="14" t="s">
        <v>178</v>
      </c>
      <c r="G100" s="14" t="s">
        <v>662</v>
      </c>
      <c r="H100" s="14" t="s">
        <v>510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/>
      <c r="N100" s="16"/>
      <c r="O100" s="16"/>
      <c r="P100" s="16"/>
      <c r="Q100" s="16"/>
      <c r="R100" s="16"/>
      <c r="S100" s="16"/>
      <c r="T100" s="16"/>
      <c r="U100" s="18"/>
    </row>
    <row r="101" spans="1:21">
      <c r="A101" s="17">
        <v>100</v>
      </c>
      <c r="B101" s="13" t="s">
        <v>521</v>
      </c>
      <c r="C101" s="14" t="s">
        <v>175</v>
      </c>
      <c r="D101" s="14" t="s">
        <v>664</v>
      </c>
      <c r="E101" s="14" t="s">
        <v>177</v>
      </c>
      <c r="F101" s="14" t="s">
        <v>178</v>
      </c>
      <c r="G101" s="14" t="s">
        <v>662</v>
      </c>
      <c r="H101" s="14" t="s">
        <v>522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/>
      <c r="N101" s="16"/>
      <c r="O101" s="16"/>
      <c r="P101" s="16"/>
      <c r="Q101" s="16"/>
      <c r="R101" s="16"/>
      <c r="S101" s="16"/>
      <c r="T101" s="16"/>
      <c r="U101" s="18"/>
    </row>
    <row r="102" spans="1:21">
      <c r="A102" s="17">
        <v>101</v>
      </c>
      <c r="B102" s="13" t="s">
        <v>523</v>
      </c>
      <c r="C102" s="14" t="s">
        <v>175</v>
      </c>
      <c r="D102" s="14" t="s">
        <v>664</v>
      </c>
      <c r="E102" s="14" t="s">
        <v>177</v>
      </c>
      <c r="F102" s="14" t="s">
        <v>178</v>
      </c>
      <c r="G102" s="14" t="s">
        <v>662</v>
      </c>
      <c r="H102" s="14" t="s">
        <v>524</v>
      </c>
      <c r="I102" s="14" t="s">
        <v>29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/>
      <c r="N102" s="16"/>
      <c r="O102" s="16"/>
      <c r="P102" s="16"/>
      <c r="Q102" s="16"/>
      <c r="R102" s="16"/>
      <c r="S102" s="16"/>
      <c r="T102" s="16"/>
      <c r="U102" s="18"/>
    </row>
    <row r="103" spans="1:21">
      <c r="A103" s="19">
        <v>102</v>
      </c>
      <c r="B103" s="20" t="s">
        <v>525</v>
      </c>
      <c r="C103" s="21" t="s">
        <v>175</v>
      </c>
      <c r="D103" s="21" t="s">
        <v>664</v>
      </c>
      <c r="E103" s="21" t="s">
        <v>177</v>
      </c>
      <c r="F103" s="21" t="s">
        <v>178</v>
      </c>
      <c r="G103" s="21" t="s">
        <v>662</v>
      </c>
      <c r="H103" s="21" t="s">
        <v>526</v>
      </c>
      <c r="I103" s="21" t="s">
        <v>29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/>
      <c r="N103" s="23"/>
      <c r="O103" s="23"/>
      <c r="P103" s="23"/>
      <c r="Q103" s="23"/>
      <c r="R103" s="23"/>
      <c r="S103" s="23"/>
      <c r="T103" s="23"/>
      <c r="U103" s="24"/>
    </row>
    <row r="104" spans="1:21">
      <c r="A104" s="17">
        <v>103</v>
      </c>
      <c r="B104" s="13" t="s">
        <v>484</v>
      </c>
      <c r="C104" s="14" t="s">
        <v>175</v>
      </c>
      <c r="D104" s="14" t="s">
        <v>664</v>
      </c>
      <c r="E104" s="14" t="s">
        <v>177</v>
      </c>
      <c r="F104" s="14" t="s">
        <v>178</v>
      </c>
      <c r="G104" s="14" t="s">
        <v>662</v>
      </c>
      <c r="H104" s="14" t="s">
        <v>485</v>
      </c>
      <c r="I104" s="14" t="s">
        <v>29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/>
      <c r="N104" s="16"/>
      <c r="O104" s="16"/>
      <c r="P104" s="16"/>
      <c r="Q104" s="16"/>
      <c r="R104" s="16"/>
      <c r="S104" s="16"/>
      <c r="T104" s="16"/>
      <c r="U104" s="18"/>
    </row>
    <row r="105" spans="1:21">
      <c r="A105" s="19">
        <v>104</v>
      </c>
      <c r="B105" s="20" t="s">
        <v>488</v>
      </c>
      <c r="C105" s="21" t="s">
        <v>175</v>
      </c>
      <c r="D105" s="21" t="s">
        <v>664</v>
      </c>
      <c r="E105" s="21" t="s">
        <v>177</v>
      </c>
      <c r="F105" s="21" t="s">
        <v>178</v>
      </c>
      <c r="G105" s="21" t="s">
        <v>662</v>
      </c>
      <c r="H105" s="21" t="s">
        <v>489</v>
      </c>
      <c r="I105" s="21" t="s">
        <v>29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/>
      <c r="N105" s="23"/>
      <c r="O105" s="23"/>
      <c r="P105" s="23"/>
      <c r="Q105" s="23"/>
      <c r="R105" s="23"/>
      <c r="S105" s="23"/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workbookViewId="0">
      <selection activeCell="J7" sqref="J7"/>
    </sheetView>
  </sheetViews>
  <sheetFormatPr defaultRowHeight="14.45"/>
  <cols>
    <col min="2" max="2" width="59.5703125" bestFit="1" customWidth="1"/>
    <col min="3" max="5" width="9.140625" customWidth="1"/>
    <col min="6" max="6" width="14.85546875" customWidth="1"/>
    <col min="7" max="7" width="9.140625" customWidth="1"/>
    <col min="8" max="8" width="14.85546875" customWidth="1"/>
    <col min="9" max="9" width="18.140625" customWidth="1"/>
    <col min="10" max="10" width="44.140625" bestFit="1" customWidth="1"/>
    <col min="11" max="11" width="44.140625" customWidth="1"/>
    <col min="12" max="12" width="45.42578125" bestFit="1" customWidth="1"/>
    <col min="13" max="13" width="41.85546875" bestFit="1" customWidth="1"/>
    <col min="14" max="14" width="12.140625" customWidth="1"/>
    <col min="15" max="15" width="9.140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698</v>
      </c>
      <c r="C2" s="14" t="s">
        <v>175</v>
      </c>
      <c r="D2" s="14" t="s">
        <v>699</v>
      </c>
      <c r="E2" s="14" t="s">
        <v>177</v>
      </c>
      <c r="F2" s="14" t="s">
        <v>178</v>
      </c>
      <c r="G2" s="14" t="s">
        <v>662</v>
      </c>
      <c r="H2" s="14" t="s">
        <v>179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183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665</v>
      </c>
      <c r="U2" s="18"/>
    </row>
    <row r="3" spans="1:21" s="6" customFormat="1">
      <c r="A3" s="19">
        <v>2</v>
      </c>
      <c r="B3" s="20" t="s">
        <v>700</v>
      </c>
      <c r="C3" s="21" t="s">
        <v>175</v>
      </c>
      <c r="D3" s="21" t="s">
        <v>699</v>
      </c>
      <c r="E3" s="21" t="s">
        <v>177</v>
      </c>
      <c r="F3" s="21" t="s">
        <v>178</v>
      </c>
      <c r="G3" s="21" t="s">
        <v>662</v>
      </c>
      <c r="H3" s="21" t="s">
        <v>185</v>
      </c>
      <c r="I3" s="21" t="s">
        <v>624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183</v>
      </c>
      <c r="O3" s="23" t="s">
        <v>189</v>
      </c>
      <c r="P3" s="23"/>
      <c r="Q3" s="23"/>
      <c r="R3" s="23"/>
      <c r="S3" s="23" t="str">
        <f t="shared" ref="S3:S66" si="3">M3</f>
        <v>RA_ToSIA01_RF_ACPanel_PwrACDsblSel</v>
      </c>
      <c r="T3" s="23" t="s">
        <v>665</v>
      </c>
      <c r="U3" s="24"/>
    </row>
    <row r="4" spans="1:21">
      <c r="A4" s="17">
        <v>3</v>
      </c>
      <c r="B4" s="13" t="s">
        <v>701</v>
      </c>
      <c r="C4" s="14" t="s">
        <v>175</v>
      </c>
      <c r="D4" s="14" t="s">
        <v>699</v>
      </c>
      <c r="E4" s="14" t="s">
        <v>177</v>
      </c>
      <c r="F4" s="14" t="s">
        <v>178</v>
      </c>
      <c r="G4" s="14" t="s">
        <v>662</v>
      </c>
      <c r="H4" s="14" t="s">
        <v>191</v>
      </c>
      <c r="I4" s="14" t="s">
        <v>624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183</v>
      </c>
      <c r="O4" s="16" t="s">
        <v>189</v>
      </c>
      <c r="P4" s="16"/>
      <c r="Q4" s="16"/>
      <c r="R4" s="16"/>
      <c r="S4" s="16" t="str">
        <f t="shared" si="3"/>
        <v>RA_ToSIA01_RF_ACPanel_PwrACEnblSel</v>
      </c>
      <c r="T4" s="16" t="s">
        <v>665</v>
      </c>
      <c r="U4" s="18"/>
    </row>
    <row r="5" spans="1:21">
      <c r="A5" s="17">
        <v>4</v>
      </c>
      <c r="B5" s="13" t="s">
        <v>702</v>
      </c>
      <c r="C5" s="14" t="s">
        <v>175</v>
      </c>
      <c r="D5" s="14" t="s">
        <v>699</v>
      </c>
      <c r="E5" s="14" t="s">
        <v>177</v>
      </c>
      <c r="F5" s="14" t="s">
        <v>178</v>
      </c>
      <c r="G5" s="14" t="s">
        <v>662</v>
      </c>
      <c r="H5" s="14" t="s">
        <v>197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183</v>
      </c>
      <c r="O5" s="16" t="s">
        <v>51</v>
      </c>
      <c r="P5" s="16"/>
      <c r="Q5" s="16"/>
      <c r="R5" s="16"/>
      <c r="S5" s="16" t="str">
        <f t="shared" si="3"/>
        <v>RA_ToSIA01_RF_ACPanel_PhsFltMon</v>
      </c>
      <c r="T5" s="16" t="s">
        <v>665</v>
      </c>
      <c r="U5" s="18"/>
    </row>
    <row r="6" spans="1:21">
      <c r="A6" s="17">
        <v>5</v>
      </c>
      <c r="B6" s="13" t="s">
        <v>703</v>
      </c>
      <c r="C6" s="14" t="s">
        <v>175</v>
      </c>
      <c r="D6" s="14" t="s">
        <v>699</v>
      </c>
      <c r="E6" s="14" t="s">
        <v>177</v>
      </c>
      <c r="F6" s="14" t="s">
        <v>178</v>
      </c>
      <c r="G6" s="14" t="s">
        <v>662</v>
      </c>
      <c r="H6" s="14" t="s">
        <v>200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183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665</v>
      </c>
      <c r="U6" s="18"/>
    </row>
    <row r="7" spans="1:21">
      <c r="A7" s="17">
        <v>6</v>
      </c>
      <c r="B7" s="13" t="s">
        <v>704</v>
      </c>
      <c r="C7" s="14" t="s">
        <v>175</v>
      </c>
      <c r="D7" s="14" t="s">
        <v>699</v>
      </c>
      <c r="E7" s="14" t="s">
        <v>177</v>
      </c>
      <c r="F7" s="14" t="s">
        <v>178</v>
      </c>
      <c r="G7" s="14" t="s">
        <v>662</v>
      </c>
      <c r="H7" s="14" t="s">
        <v>194</v>
      </c>
      <c r="I7" s="14" t="s">
        <v>360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183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665</v>
      </c>
      <c r="U7" s="18"/>
    </row>
    <row r="8" spans="1:21" s="5" customFormat="1">
      <c r="A8" s="27">
        <v>7</v>
      </c>
      <c r="B8" s="28" t="s">
        <v>202</v>
      </c>
      <c r="C8" s="29" t="s">
        <v>175</v>
      </c>
      <c r="D8" s="29" t="s">
        <v>699</v>
      </c>
      <c r="E8" s="29" t="s">
        <v>177</v>
      </c>
      <c r="F8" s="29" t="s">
        <v>203</v>
      </c>
      <c r="G8" s="29" t="s">
        <v>204</v>
      </c>
      <c r="H8" s="29" t="s">
        <v>205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671</v>
      </c>
      <c r="Q8" s="31" t="s">
        <v>672</v>
      </c>
      <c r="R8" s="31" t="s">
        <v>44</v>
      </c>
      <c r="S8" s="31" t="str">
        <f t="shared" si="3"/>
        <v>RA_ToSIA01_RF_HeatSink_H01A_TMon</v>
      </c>
      <c r="T8" s="31" t="s">
        <v>673</v>
      </c>
      <c r="U8" s="32">
        <v>2</v>
      </c>
    </row>
    <row r="9" spans="1:21" s="5" customFormat="1">
      <c r="A9" s="27">
        <v>8</v>
      </c>
      <c r="B9" s="28" t="s">
        <v>214</v>
      </c>
      <c r="C9" s="29" t="s">
        <v>175</v>
      </c>
      <c r="D9" s="29" t="s">
        <v>699</v>
      </c>
      <c r="E9" s="29" t="s">
        <v>177</v>
      </c>
      <c r="F9" s="29" t="s">
        <v>203</v>
      </c>
      <c r="G9" s="29" t="s">
        <v>215</v>
      </c>
      <c r="H9" s="29" t="s">
        <v>205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671</v>
      </c>
      <c r="Q9" s="31" t="s">
        <v>672</v>
      </c>
      <c r="R9" s="31" t="s">
        <v>44</v>
      </c>
      <c r="S9" s="31" t="str">
        <f t="shared" si="3"/>
        <v>RA_ToSIA01_RF_HeatSink_H01B_TMon</v>
      </c>
      <c r="T9" s="31" t="s">
        <v>673</v>
      </c>
      <c r="U9" s="32">
        <v>2</v>
      </c>
    </row>
    <row r="10" spans="1:21" s="5" customFormat="1">
      <c r="A10" s="27">
        <v>9</v>
      </c>
      <c r="B10" s="28" t="s">
        <v>217</v>
      </c>
      <c r="C10" s="29" t="s">
        <v>175</v>
      </c>
      <c r="D10" s="29" t="s">
        <v>699</v>
      </c>
      <c r="E10" s="29" t="s">
        <v>177</v>
      </c>
      <c r="F10" s="29" t="s">
        <v>203</v>
      </c>
      <c r="G10" s="29" t="s">
        <v>218</v>
      </c>
      <c r="H10" s="29" t="s">
        <v>205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671</v>
      </c>
      <c r="Q10" s="31" t="s">
        <v>672</v>
      </c>
      <c r="R10" s="31" t="s">
        <v>44</v>
      </c>
      <c r="S10" s="31" t="str">
        <f t="shared" si="3"/>
        <v>RA_ToSIA01_RF_HeatSink_H02A_TMon</v>
      </c>
      <c r="T10" s="31" t="s">
        <v>673</v>
      </c>
      <c r="U10" s="32">
        <v>2</v>
      </c>
    </row>
    <row r="11" spans="1:21" s="5" customFormat="1">
      <c r="A11" s="27">
        <v>10</v>
      </c>
      <c r="B11" s="28" t="s">
        <v>220</v>
      </c>
      <c r="C11" s="29" t="s">
        <v>175</v>
      </c>
      <c r="D11" s="29" t="s">
        <v>699</v>
      </c>
      <c r="E11" s="29" t="s">
        <v>177</v>
      </c>
      <c r="F11" s="29" t="s">
        <v>203</v>
      </c>
      <c r="G11" s="29" t="s">
        <v>221</v>
      </c>
      <c r="H11" s="29" t="s">
        <v>205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671</v>
      </c>
      <c r="Q11" s="31" t="s">
        <v>672</v>
      </c>
      <c r="R11" s="31" t="s">
        <v>44</v>
      </c>
      <c r="S11" s="31" t="str">
        <f t="shared" si="3"/>
        <v>RA_ToSIA01_RF_HeatSink_H02B_TMon</v>
      </c>
      <c r="T11" s="31" t="s">
        <v>673</v>
      </c>
      <c r="U11" s="32">
        <v>2</v>
      </c>
    </row>
    <row r="12" spans="1:21" s="5" customFormat="1">
      <c r="A12" s="27">
        <v>11</v>
      </c>
      <c r="B12" s="28" t="s">
        <v>223</v>
      </c>
      <c r="C12" s="29" t="s">
        <v>175</v>
      </c>
      <c r="D12" s="29" t="s">
        <v>699</v>
      </c>
      <c r="E12" s="29" t="s">
        <v>177</v>
      </c>
      <c r="F12" s="29" t="s">
        <v>203</v>
      </c>
      <c r="G12" s="29" t="s">
        <v>224</v>
      </c>
      <c r="H12" s="29" t="s">
        <v>205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671</v>
      </c>
      <c r="Q12" s="31" t="s">
        <v>672</v>
      </c>
      <c r="R12" s="31" t="s">
        <v>44</v>
      </c>
      <c r="S12" s="31" t="str">
        <f t="shared" si="3"/>
        <v>RA_ToSIA01_RF_HeatSink_H03A_TMon</v>
      </c>
      <c r="T12" s="31" t="s">
        <v>673</v>
      </c>
      <c r="U12" s="32">
        <v>2</v>
      </c>
    </row>
    <row r="13" spans="1:21" s="5" customFormat="1">
      <c r="A13" s="27">
        <v>12</v>
      </c>
      <c r="B13" s="28" t="s">
        <v>226</v>
      </c>
      <c r="C13" s="29" t="s">
        <v>175</v>
      </c>
      <c r="D13" s="29" t="s">
        <v>699</v>
      </c>
      <c r="E13" s="29" t="s">
        <v>177</v>
      </c>
      <c r="F13" s="29" t="s">
        <v>203</v>
      </c>
      <c r="G13" s="29" t="s">
        <v>227</v>
      </c>
      <c r="H13" s="29" t="s">
        <v>205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671</v>
      </c>
      <c r="Q13" s="31" t="s">
        <v>672</v>
      </c>
      <c r="R13" s="31" t="s">
        <v>44</v>
      </c>
      <c r="S13" s="31" t="str">
        <f t="shared" si="3"/>
        <v>RA_ToSIA01_RF_HeatSink_H03B_TMon</v>
      </c>
      <c r="T13" s="31" t="s">
        <v>673</v>
      </c>
      <c r="U13" s="32">
        <v>2</v>
      </c>
    </row>
    <row r="14" spans="1:21" s="5" customFormat="1">
      <c r="A14" s="27">
        <v>13</v>
      </c>
      <c r="B14" s="28" t="s">
        <v>229</v>
      </c>
      <c r="C14" s="29" t="s">
        <v>175</v>
      </c>
      <c r="D14" s="29" t="s">
        <v>699</v>
      </c>
      <c r="E14" s="29" t="s">
        <v>177</v>
      </c>
      <c r="F14" s="29" t="s">
        <v>203</v>
      </c>
      <c r="G14" s="29" t="s">
        <v>230</v>
      </c>
      <c r="H14" s="29" t="s">
        <v>205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671</v>
      </c>
      <c r="Q14" s="31" t="s">
        <v>672</v>
      </c>
      <c r="R14" s="31" t="s">
        <v>44</v>
      </c>
      <c r="S14" s="31" t="str">
        <f t="shared" si="3"/>
        <v>RA_ToSIA01_RF_HeatSink_H04A_TMon</v>
      </c>
      <c r="T14" s="31" t="s">
        <v>673</v>
      </c>
      <c r="U14" s="32">
        <v>2</v>
      </c>
    </row>
    <row r="15" spans="1:21" s="5" customFormat="1">
      <c r="A15" s="27">
        <v>14</v>
      </c>
      <c r="B15" s="28" t="s">
        <v>232</v>
      </c>
      <c r="C15" s="29" t="s">
        <v>175</v>
      </c>
      <c r="D15" s="29" t="s">
        <v>699</v>
      </c>
      <c r="E15" s="29" t="s">
        <v>177</v>
      </c>
      <c r="F15" s="29" t="s">
        <v>203</v>
      </c>
      <c r="G15" s="29" t="s">
        <v>233</v>
      </c>
      <c r="H15" s="29" t="s">
        <v>205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671</v>
      </c>
      <c r="Q15" s="31" t="s">
        <v>672</v>
      </c>
      <c r="R15" s="31" t="s">
        <v>44</v>
      </c>
      <c r="S15" s="31" t="str">
        <f t="shared" si="3"/>
        <v>RA_ToSIA01_RF_HeatSink_H04B_TMon</v>
      </c>
      <c r="T15" s="31" t="s">
        <v>673</v>
      </c>
      <c r="U15" s="32">
        <v>2</v>
      </c>
    </row>
    <row r="16" spans="1:21" s="5" customFormat="1">
      <c r="A16" s="27">
        <v>15</v>
      </c>
      <c r="B16" s="28" t="s">
        <v>235</v>
      </c>
      <c r="C16" s="29" t="s">
        <v>175</v>
      </c>
      <c r="D16" s="29" t="s">
        <v>699</v>
      </c>
      <c r="E16" s="29" t="s">
        <v>177</v>
      </c>
      <c r="F16" s="29" t="s">
        <v>203</v>
      </c>
      <c r="G16" s="29" t="s">
        <v>236</v>
      </c>
      <c r="H16" s="29" t="s">
        <v>205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671</v>
      </c>
      <c r="Q16" s="31" t="s">
        <v>672</v>
      </c>
      <c r="R16" s="31" t="s">
        <v>44</v>
      </c>
      <c r="S16" s="31" t="str">
        <f t="shared" si="3"/>
        <v>RA_ToSIA01_RF_HeatSink_H05A_TMon</v>
      </c>
      <c r="T16" s="31" t="s">
        <v>673</v>
      </c>
      <c r="U16" s="32">
        <v>2</v>
      </c>
    </row>
    <row r="17" spans="1:21" s="5" customFormat="1">
      <c r="A17" s="27">
        <v>16</v>
      </c>
      <c r="B17" s="28" t="s">
        <v>238</v>
      </c>
      <c r="C17" s="29" t="s">
        <v>175</v>
      </c>
      <c r="D17" s="29" t="s">
        <v>699</v>
      </c>
      <c r="E17" s="29" t="s">
        <v>177</v>
      </c>
      <c r="F17" s="29" t="s">
        <v>203</v>
      </c>
      <c r="G17" s="29" t="s">
        <v>239</v>
      </c>
      <c r="H17" s="29" t="s">
        <v>205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671</v>
      </c>
      <c r="Q17" s="31" t="s">
        <v>672</v>
      </c>
      <c r="R17" s="31" t="s">
        <v>44</v>
      </c>
      <c r="S17" s="31" t="str">
        <f t="shared" si="3"/>
        <v>RA_ToSIA01_RF_HeatSink_H05B_TMon</v>
      </c>
      <c r="T17" s="31" t="s">
        <v>673</v>
      </c>
      <c r="U17" s="32">
        <v>2</v>
      </c>
    </row>
    <row r="18" spans="1:21" s="5" customFormat="1">
      <c r="A18" s="27">
        <v>17</v>
      </c>
      <c r="B18" s="28" t="s">
        <v>241</v>
      </c>
      <c r="C18" s="29" t="s">
        <v>175</v>
      </c>
      <c r="D18" s="29" t="s">
        <v>699</v>
      </c>
      <c r="E18" s="29" t="s">
        <v>177</v>
      </c>
      <c r="F18" s="29" t="s">
        <v>203</v>
      </c>
      <c r="G18" s="29" t="s">
        <v>242</v>
      </c>
      <c r="H18" s="29" t="s">
        <v>205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671</v>
      </c>
      <c r="Q18" s="31" t="s">
        <v>672</v>
      </c>
      <c r="R18" s="31" t="s">
        <v>44</v>
      </c>
      <c r="S18" s="31" t="str">
        <f t="shared" si="3"/>
        <v>RA_ToSIA01_RF_HeatSink_H06A_TMon</v>
      </c>
      <c r="T18" s="31" t="s">
        <v>673</v>
      </c>
      <c r="U18" s="32">
        <v>2</v>
      </c>
    </row>
    <row r="19" spans="1:21" s="5" customFormat="1">
      <c r="A19" s="27">
        <v>18</v>
      </c>
      <c r="B19" s="28" t="s">
        <v>244</v>
      </c>
      <c r="C19" s="29" t="s">
        <v>175</v>
      </c>
      <c r="D19" s="29" t="s">
        <v>699</v>
      </c>
      <c r="E19" s="29" t="s">
        <v>177</v>
      </c>
      <c r="F19" s="29" t="s">
        <v>203</v>
      </c>
      <c r="G19" s="29" t="s">
        <v>245</v>
      </c>
      <c r="H19" s="29" t="s">
        <v>205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671</v>
      </c>
      <c r="Q19" s="31" t="s">
        <v>672</v>
      </c>
      <c r="R19" s="31" t="s">
        <v>44</v>
      </c>
      <c r="S19" s="31" t="str">
        <f t="shared" si="3"/>
        <v>RA_ToSIA01_RF_HeatSink_H06B_TMon</v>
      </c>
      <c r="T19" s="31" t="s">
        <v>673</v>
      </c>
      <c r="U19" s="32">
        <v>2</v>
      </c>
    </row>
    <row r="20" spans="1:21" s="5" customFormat="1">
      <c r="A20" s="27">
        <v>19</v>
      </c>
      <c r="B20" s="28" t="s">
        <v>247</v>
      </c>
      <c r="C20" s="29" t="s">
        <v>175</v>
      </c>
      <c r="D20" s="29" t="s">
        <v>699</v>
      </c>
      <c r="E20" s="29" t="s">
        <v>177</v>
      </c>
      <c r="F20" s="29" t="s">
        <v>203</v>
      </c>
      <c r="G20" s="29" t="s">
        <v>248</v>
      </c>
      <c r="H20" s="29" t="s">
        <v>205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671</v>
      </c>
      <c r="Q20" s="31" t="s">
        <v>672</v>
      </c>
      <c r="R20" s="31" t="s">
        <v>44</v>
      </c>
      <c r="S20" s="31" t="str">
        <f t="shared" si="3"/>
        <v>RA_ToSIA01_RF_HeatSink_H07A_TMon</v>
      </c>
      <c r="T20" s="31" t="s">
        <v>673</v>
      </c>
      <c r="U20" s="32">
        <v>2</v>
      </c>
    </row>
    <row r="21" spans="1:21" s="5" customFormat="1">
      <c r="A21" s="27">
        <v>20</v>
      </c>
      <c r="B21" s="28" t="s">
        <v>250</v>
      </c>
      <c r="C21" s="29" t="s">
        <v>175</v>
      </c>
      <c r="D21" s="29" t="s">
        <v>699</v>
      </c>
      <c r="E21" s="29" t="s">
        <v>177</v>
      </c>
      <c r="F21" s="29" t="s">
        <v>203</v>
      </c>
      <c r="G21" s="29" t="s">
        <v>251</v>
      </c>
      <c r="H21" s="29" t="s">
        <v>205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671</v>
      </c>
      <c r="Q21" s="31" t="s">
        <v>672</v>
      </c>
      <c r="R21" s="31" t="s">
        <v>44</v>
      </c>
      <c r="S21" s="31" t="str">
        <f t="shared" si="3"/>
        <v>RA_ToSIA01_RF_HeatSink_H07B_TMon</v>
      </c>
      <c r="T21" s="31" t="s">
        <v>673</v>
      </c>
      <c r="U21" s="32">
        <v>2</v>
      </c>
    </row>
    <row r="22" spans="1:21" s="5" customFormat="1">
      <c r="A22" s="27">
        <v>21</v>
      </c>
      <c r="B22" s="28" t="s">
        <v>253</v>
      </c>
      <c r="C22" s="29" t="s">
        <v>175</v>
      </c>
      <c r="D22" s="29" t="s">
        <v>699</v>
      </c>
      <c r="E22" s="29" t="s">
        <v>177</v>
      </c>
      <c r="F22" s="29" t="s">
        <v>203</v>
      </c>
      <c r="G22" s="29" t="s">
        <v>254</v>
      </c>
      <c r="H22" s="29" t="s">
        <v>205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671</v>
      </c>
      <c r="Q22" s="31" t="s">
        <v>672</v>
      </c>
      <c r="R22" s="31" t="s">
        <v>44</v>
      </c>
      <c r="S22" s="31" t="str">
        <f t="shared" si="3"/>
        <v>RA_ToSIA01_RF_HeatSink_H08A_TMon</v>
      </c>
      <c r="T22" s="31" t="s">
        <v>673</v>
      </c>
      <c r="U22" s="32">
        <v>2</v>
      </c>
    </row>
    <row r="23" spans="1:21" s="5" customFormat="1">
      <c r="A23" s="27">
        <v>22</v>
      </c>
      <c r="B23" s="28" t="s">
        <v>256</v>
      </c>
      <c r="C23" s="29" t="s">
        <v>175</v>
      </c>
      <c r="D23" s="29" t="s">
        <v>699</v>
      </c>
      <c r="E23" s="29" t="s">
        <v>177</v>
      </c>
      <c r="F23" s="29" t="s">
        <v>203</v>
      </c>
      <c r="G23" s="29" t="s">
        <v>257</v>
      </c>
      <c r="H23" s="29" t="s">
        <v>205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671</v>
      </c>
      <c r="Q23" s="31" t="s">
        <v>672</v>
      </c>
      <c r="R23" s="31" t="s">
        <v>44</v>
      </c>
      <c r="S23" s="31" t="str">
        <f t="shared" si="3"/>
        <v>RA_ToSIA01_RF_HeatSink_H08B_TMon</v>
      </c>
      <c r="T23" s="31" t="s">
        <v>673</v>
      </c>
      <c r="U23" s="32">
        <v>2</v>
      </c>
    </row>
    <row r="24" spans="1:21">
      <c r="A24" s="17">
        <v>23</v>
      </c>
      <c r="B24" s="13" t="s">
        <v>705</v>
      </c>
      <c r="C24" s="14" t="s">
        <v>175</v>
      </c>
      <c r="D24" s="14" t="s">
        <v>699</v>
      </c>
      <c r="E24" s="14" t="s">
        <v>177</v>
      </c>
      <c r="F24" s="14" t="s">
        <v>203</v>
      </c>
      <c r="G24" s="14" t="s">
        <v>204</v>
      </c>
      <c r="H24" s="14" t="s">
        <v>260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183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665</v>
      </c>
      <c r="U24" s="18"/>
    </row>
    <row r="25" spans="1:21">
      <c r="A25" s="17">
        <v>24</v>
      </c>
      <c r="B25" s="13" t="s">
        <v>706</v>
      </c>
      <c r="C25" s="14" t="s">
        <v>175</v>
      </c>
      <c r="D25" s="14" t="s">
        <v>699</v>
      </c>
      <c r="E25" s="14" t="s">
        <v>177</v>
      </c>
      <c r="F25" s="14" t="s">
        <v>203</v>
      </c>
      <c r="G25" s="14" t="s">
        <v>215</v>
      </c>
      <c r="H25" s="14" t="s">
        <v>260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183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665</v>
      </c>
      <c r="U25" s="18"/>
    </row>
    <row r="26" spans="1:21">
      <c r="A26" s="17">
        <v>25</v>
      </c>
      <c r="B26" s="13" t="s">
        <v>707</v>
      </c>
      <c r="C26" s="14" t="s">
        <v>175</v>
      </c>
      <c r="D26" s="14" t="s">
        <v>699</v>
      </c>
      <c r="E26" s="14" t="s">
        <v>177</v>
      </c>
      <c r="F26" s="14" t="s">
        <v>203</v>
      </c>
      <c r="G26" s="14" t="s">
        <v>218</v>
      </c>
      <c r="H26" s="14" t="s">
        <v>260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183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665</v>
      </c>
      <c r="U26" s="18"/>
    </row>
    <row r="27" spans="1:21">
      <c r="A27" s="19">
        <v>26</v>
      </c>
      <c r="B27" s="20" t="s">
        <v>708</v>
      </c>
      <c r="C27" s="21" t="s">
        <v>175</v>
      </c>
      <c r="D27" s="21" t="s">
        <v>699</v>
      </c>
      <c r="E27" s="21" t="s">
        <v>177</v>
      </c>
      <c r="F27" s="21" t="s">
        <v>203</v>
      </c>
      <c r="G27" s="21" t="s">
        <v>221</v>
      </c>
      <c r="H27" s="21" t="s">
        <v>260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183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665</v>
      </c>
      <c r="U27" s="24"/>
    </row>
    <row r="28" spans="1:21">
      <c r="A28" s="17">
        <v>27</v>
      </c>
      <c r="B28" s="13" t="s">
        <v>709</v>
      </c>
      <c r="C28" s="14" t="s">
        <v>175</v>
      </c>
      <c r="D28" s="14" t="s">
        <v>699</v>
      </c>
      <c r="E28" s="14" t="s">
        <v>177</v>
      </c>
      <c r="F28" s="14" t="s">
        <v>203</v>
      </c>
      <c r="G28" s="14" t="s">
        <v>224</v>
      </c>
      <c r="H28" s="14" t="s">
        <v>260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183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665</v>
      </c>
      <c r="U28" s="18"/>
    </row>
    <row r="29" spans="1:21">
      <c r="A29" s="17">
        <v>28</v>
      </c>
      <c r="B29" s="13" t="s">
        <v>710</v>
      </c>
      <c r="C29" s="14" t="s">
        <v>175</v>
      </c>
      <c r="D29" s="14" t="s">
        <v>699</v>
      </c>
      <c r="E29" s="14" t="s">
        <v>177</v>
      </c>
      <c r="F29" s="14" t="s">
        <v>203</v>
      </c>
      <c r="G29" s="14" t="s">
        <v>227</v>
      </c>
      <c r="H29" s="14" t="s">
        <v>260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183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665</v>
      </c>
      <c r="U29" s="18"/>
    </row>
    <row r="30" spans="1:21">
      <c r="A30" s="17">
        <v>29</v>
      </c>
      <c r="B30" s="13" t="s">
        <v>711</v>
      </c>
      <c r="C30" s="14" t="s">
        <v>175</v>
      </c>
      <c r="D30" s="14" t="s">
        <v>699</v>
      </c>
      <c r="E30" s="14" t="s">
        <v>177</v>
      </c>
      <c r="F30" s="14" t="s">
        <v>203</v>
      </c>
      <c r="G30" s="14" t="s">
        <v>230</v>
      </c>
      <c r="H30" s="14" t="s">
        <v>260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183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665</v>
      </c>
      <c r="U30" s="18"/>
    </row>
    <row r="31" spans="1:21">
      <c r="A31" s="17">
        <v>30</v>
      </c>
      <c r="B31" s="13" t="s">
        <v>712</v>
      </c>
      <c r="C31" s="14" t="s">
        <v>175</v>
      </c>
      <c r="D31" s="14" t="s">
        <v>699</v>
      </c>
      <c r="E31" s="14" t="s">
        <v>177</v>
      </c>
      <c r="F31" s="14" t="s">
        <v>203</v>
      </c>
      <c r="G31" s="14" t="s">
        <v>233</v>
      </c>
      <c r="H31" s="14" t="s">
        <v>260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183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665</v>
      </c>
      <c r="U31" s="18"/>
    </row>
    <row r="32" spans="1:21">
      <c r="A32" s="17">
        <v>31</v>
      </c>
      <c r="B32" s="13" t="s">
        <v>713</v>
      </c>
      <c r="C32" s="14" t="s">
        <v>175</v>
      </c>
      <c r="D32" s="14" t="s">
        <v>699</v>
      </c>
      <c r="E32" s="14" t="s">
        <v>177</v>
      </c>
      <c r="F32" s="14" t="s">
        <v>203</v>
      </c>
      <c r="G32" s="14" t="s">
        <v>236</v>
      </c>
      <c r="H32" s="14" t="s">
        <v>260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183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665</v>
      </c>
      <c r="U32" s="18"/>
    </row>
    <row r="33" spans="1:21">
      <c r="A33" s="17">
        <v>32</v>
      </c>
      <c r="B33" s="13" t="s">
        <v>714</v>
      </c>
      <c r="C33" s="14" t="s">
        <v>175</v>
      </c>
      <c r="D33" s="14" t="s">
        <v>699</v>
      </c>
      <c r="E33" s="14" t="s">
        <v>177</v>
      </c>
      <c r="F33" s="14" t="s">
        <v>203</v>
      </c>
      <c r="G33" s="14" t="s">
        <v>239</v>
      </c>
      <c r="H33" s="14" t="s">
        <v>260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183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665</v>
      </c>
      <c r="U33" s="18"/>
    </row>
    <row r="34" spans="1:21">
      <c r="A34" s="17">
        <v>33</v>
      </c>
      <c r="B34" s="13" t="s">
        <v>715</v>
      </c>
      <c r="C34" s="14" t="s">
        <v>175</v>
      </c>
      <c r="D34" s="14" t="s">
        <v>699</v>
      </c>
      <c r="E34" s="14" t="s">
        <v>177</v>
      </c>
      <c r="F34" s="14" t="s">
        <v>203</v>
      </c>
      <c r="G34" s="14" t="s">
        <v>242</v>
      </c>
      <c r="H34" s="14" t="s">
        <v>260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183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665</v>
      </c>
      <c r="U34" s="18"/>
    </row>
    <row r="35" spans="1:21">
      <c r="A35" s="17">
        <v>34</v>
      </c>
      <c r="B35" s="13" t="s">
        <v>716</v>
      </c>
      <c r="C35" s="14" t="s">
        <v>175</v>
      </c>
      <c r="D35" s="14" t="s">
        <v>699</v>
      </c>
      <c r="E35" s="14" t="s">
        <v>177</v>
      </c>
      <c r="F35" s="14" t="s">
        <v>203</v>
      </c>
      <c r="G35" s="14" t="s">
        <v>245</v>
      </c>
      <c r="H35" s="14" t="s">
        <v>260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183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665</v>
      </c>
      <c r="U35" s="18"/>
    </row>
    <row r="36" spans="1:21">
      <c r="A36" s="17">
        <v>35</v>
      </c>
      <c r="B36" s="13" t="s">
        <v>717</v>
      </c>
      <c r="C36" s="14" t="s">
        <v>175</v>
      </c>
      <c r="D36" s="14" t="s">
        <v>699</v>
      </c>
      <c r="E36" s="14" t="s">
        <v>177</v>
      </c>
      <c r="F36" s="14" t="s">
        <v>203</v>
      </c>
      <c r="G36" s="14" t="s">
        <v>248</v>
      </c>
      <c r="H36" s="14" t="s">
        <v>260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183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665</v>
      </c>
      <c r="U36" s="18"/>
    </row>
    <row r="37" spans="1:21">
      <c r="A37" s="17">
        <v>36</v>
      </c>
      <c r="B37" s="13" t="s">
        <v>718</v>
      </c>
      <c r="C37" s="14" t="s">
        <v>175</v>
      </c>
      <c r="D37" s="14" t="s">
        <v>699</v>
      </c>
      <c r="E37" s="14" t="s">
        <v>177</v>
      </c>
      <c r="F37" s="14" t="s">
        <v>203</v>
      </c>
      <c r="G37" s="14" t="s">
        <v>251</v>
      </c>
      <c r="H37" s="14" t="s">
        <v>260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183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665</v>
      </c>
      <c r="U37" s="18"/>
    </row>
    <row r="38" spans="1:21">
      <c r="A38" s="17">
        <v>37</v>
      </c>
      <c r="B38" s="13" t="s">
        <v>719</v>
      </c>
      <c r="C38" s="14" t="s">
        <v>175</v>
      </c>
      <c r="D38" s="14" t="s">
        <v>699</v>
      </c>
      <c r="E38" s="14" t="s">
        <v>177</v>
      </c>
      <c r="F38" s="14" t="s">
        <v>203</v>
      </c>
      <c r="G38" s="14" t="s">
        <v>254</v>
      </c>
      <c r="H38" s="14" t="s">
        <v>260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183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665</v>
      </c>
      <c r="U38" s="18"/>
    </row>
    <row r="39" spans="1:21">
      <c r="A39" s="17">
        <v>38</v>
      </c>
      <c r="B39" s="13" t="s">
        <v>720</v>
      </c>
      <c r="C39" s="14" t="s">
        <v>175</v>
      </c>
      <c r="D39" s="14" t="s">
        <v>699</v>
      </c>
      <c r="E39" s="14" t="s">
        <v>177</v>
      </c>
      <c r="F39" s="14" t="s">
        <v>203</v>
      </c>
      <c r="G39" s="14" t="s">
        <v>257</v>
      </c>
      <c r="H39" s="14" t="s">
        <v>260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183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665</v>
      </c>
      <c r="U39" s="18"/>
    </row>
    <row r="40" spans="1:21">
      <c r="A40" s="17">
        <v>39</v>
      </c>
      <c r="B40" s="13" t="s">
        <v>721</v>
      </c>
      <c r="C40" s="14" t="s">
        <v>175</v>
      </c>
      <c r="D40" s="14" t="s">
        <v>699</v>
      </c>
      <c r="E40" s="14" t="s">
        <v>177</v>
      </c>
      <c r="F40" s="14" t="s">
        <v>203</v>
      </c>
      <c r="G40" s="14" t="s">
        <v>204</v>
      </c>
      <c r="H40" s="14" t="s">
        <v>293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183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665</v>
      </c>
      <c r="U40" s="18"/>
    </row>
    <row r="41" spans="1:21">
      <c r="A41" s="17">
        <v>40</v>
      </c>
      <c r="B41" s="13" t="s">
        <v>722</v>
      </c>
      <c r="C41" s="14" t="s">
        <v>175</v>
      </c>
      <c r="D41" s="14" t="s">
        <v>699</v>
      </c>
      <c r="E41" s="14" t="s">
        <v>177</v>
      </c>
      <c r="F41" s="14" t="s">
        <v>203</v>
      </c>
      <c r="G41" s="14" t="s">
        <v>215</v>
      </c>
      <c r="H41" s="14" t="s">
        <v>293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183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665</v>
      </c>
      <c r="U41" s="18"/>
    </row>
    <row r="42" spans="1:21">
      <c r="A42" s="17">
        <v>41</v>
      </c>
      <c r="B42" s="13" t="s">
        <v>723</v>
      </c>
      <c r="C42" s="14" t="s">
        <v>175</v>
      </c>
      <c r="D42" s="14" t="s">
        <v>699</v>
      </c>
      <c r="E42" s="14" t="s">
        <v>177</v>
      </c>
      <c r="F42" s="14" t="s">
        <v>203</v>
      </c>
      <c r="G42" s="14" t="s">
        <v>218</v>
      </c>
      <c r="H42" s="14" t="s">
        <v>293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183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665</v>
      </c>
      <c r="U42" s="18"/>
    </row>
    <row r="43" spans="1:21">
      <c r="A43" s="17">
        <v>42</v>
      </c>
      <c r="B43" s="13" t="s">
        <v>724</v>
      </c>
      <c r="C43" s="14" t="s">
        <v>175</v>
      </c>
      <c r="D43" s="14" t="s">
        <v>699</v>
      </c>
      <c r="E43" s="14" t="s">
        <v>177</v>
      </c>
      <c r="F43" s="14" t="s">
        <v>203</v>
      </c>
      <c r="G43" s="14" t="s">
        <v>221</v>
      </c>
      <c r="H43" s="14" t="s">
        <v>293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183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665</v>
      </c>
      <c r="U43" s="18"/>
    </row>
    <row r="44" spans="1:21">
      <c r="A44" s="17">
        <v>43</v>
      </c>
      <c r="B44" s="13" t="s">
        <v>725</v>
      </c>
      <c r="C44" s="14" t="s">
        <v>175</v>
      </c>
      <c r="D44" s="14" t="s">
        <v>699</v>
      </c>
      <c r="E44" s="14" t="s">
        <v>177</v>
      </c>
      <c r="F44" s="14" t="s">
        <v>203</v>
      </c>
      <c r="G44" s="14" t="s">
        <v>224</v>
      </c>
      <c r="H44" s="14" t="s">
        <v>293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183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665</v>
      </c>
      <c r="U44" s="18"/>
    </row>
    <row r="45" spans="1:21">
      <c r="A45" s="17">
        <v>44</v>
      </c>
      <c r="B45" s="13" t="s">
        <v>726</v>
      </c>
      <c r="C45" s="14" t="s">
        <v>175</v>
      </c>
      <c r="D45" s="14" t="s">
        <v>699</v>
      </c>
      <c r="E45" s="14" t="s">
        <v>177</v>
      </c>
      <c r="F45" s="14" t="s">
        <v>203</v>
      </c>
      <c r="G45" s="14" t="s">
        <v>227</v>
      </c>
      <c r="H45" s="14" t="s">
        <v>293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183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665</v>
      </c>
      <c r="U45" s="18"/>
    </row>
    <row r="46" spans="1:21">
      <c r="A46" s="17">
        <v>45</v>
      </c>
      <c r="B46" s="13" t="s">
        <v>727</v>
      </c>
      <c r="C46" s="14" t="s">
        <v>175</v>
      </c>
      <c r="D46" s="14" t="s">
        <v>699</v>
      </c>
      <c r="E46" s="14" t="s">
        <v>177</v>
      </c>
      <c r="F46" s="14" t="s">
        <v>203</v>
      </c>
      <c r="G46" s="14" t="s">
        <v>230</v>
      </c>
      <c r="H46" s="14" t="s">
        <v>293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183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665</v>
      </c>
      <c r="U46" s="18"/>
    </row>
    <row r="47" spans="1:21">
      <c r="A47" s="17">
        <v>46</v>
      </c>
      <c r="B47" s="13" t="s">
        <v>728</v>
      </c>
      <c r="C47" s="14" t="s">
        <v>175</v>
      </c>
      <c r="D47" s="14" t="s">
        <v>699</v>
      </c>
      <c r="E47" s="14" t="s">
        <v>177</v>
      </c>
      <c r="F47" s="14" t="s">
        <v>203</v>
      </c>
      <c r="G47" s="14" t="s">
        <v>233</v>
      </c>
      <c r="H47" s="14" t="s">
        <v>293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183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665</v>
      </c>
      <c r="U47" s="18"/>
    </row>
    <row r="48" spans="1:21">
      <c r="A48" s="17">
        <v>47</v>
      </c>
      <c r="B48" s="13" t="s">
        <v>729</v>
      </c>
      <c r="C48" s="14" t="s">
        <v>175</v>
      </c>
      <c r="D48" s="14" t="s">
        <v>699</v>
      </c>
      <c r="E48" s="14" t="s">
        <v>177</v>
      </c>
      <c r="F48" s="14" t="s">
        <v>203</v>
      </c>
      <c r="G48" s="14" t="s">
        <v>236</v>
      </c>
      <c r="H48" s="14" t="s">
        <v>293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183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665</v>
      </c>
      <c r="U48" s="18"/>
    </row>
    <row r="49" spans="1:21">
      <c r="A49" s="17">
        <v>48</v>
      </c>
      <c r="B49" s="13" t="s">
        <v>730</v>
      </c>
      <c r="C49" s="14" t="s">
        <v>175</v>
      </c>
      <c r="D49" s="14" t="s">
        <v>699</v>
      </c>
      <c r="E49" s="14" t="s">
        <v>177</v>
      </c>
      <c r="F49" s="14" t="s">
        <v>203</v>
      </c>
      <c r="G49" s="14" t="s">
        <v>239</v>
      </c>
      <c r="H49" s="14" t="s">
        <v>293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183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665</v>
      </c>
      <c r="U49" s="18"/>
    </row>
    <row r="50" spans="1:21">
      <c r="A50" s="17">
        <v>49</v>
      </c>
      <c r="B50" s="13" t="s">
        <v>731</v>
      </c>
      <c r="C50" s="14" t="s">
        <v>175</v>
      </c>
      <c r="D50" s="14" t="s">
        <v>699</v>
      </c>
      <c r="E50" s="14" t="s">
        <v>177</v>
      </c>
      <c r="F50" s="14" t="s">
        <v>203</v>
      </c>
      <c r="G50" s="14" t="s">
        <v>242</v>
      </c>
      <c r="H50" s="14" t="s">
        <v>293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183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665</v>
      </c>
      <c r="U50" s="18"/>
    </row>
    <row r="51" spans="1:21">
      <c r="A51" s="17">
        <v>50</v>
      </c>
      <c r="B51" s="13" t="s">
        <v>732</v>
      </c>
      <c r="C51" s="14" t="s">
        <v>175</v>
      </c>
      <c r="D51" s="14" t="s">
        <v>699</v>
      </c>
      <c r="E51" s="14" t="s">
        <v>177</v>
      </c>
      <c r="F51" s="14" t="s">
        <v>203</v>
      </c>
      <c r="G51" s="14" t="s">
        <v>245</v>
      </c>
      <c r="H51" s="14" t="s">
        <v>293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183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665</v>
      </c>
      <c r="U51" s="18"/>
    </row>
    <row r="52" spans="1:21">
      <c r="A52" s="17">
        <v>51</v>
      </c>
      <c r="B52" s="13" t="s">
        <v>733</v>
      </c>
      <c r="C52" s="14" t="s">
        <v>175</v>
      </c>
      <c r="D52" s="14" t="s">
        <v>699</v>
      </c>
      <c r="E52" s="14" t="s">
        <v>177</v>
      </c>
      <c r="F52" s="14" t="s">
        <v>203</v>
      </c>
      <c r="G52" s="14" t="s">
        <v>248</v>
      </c>
      <c r="H52" s="14" t="s">
        <v>293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183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665</v>
      </c>
      <c r="U52" s="18"/>
    </row>
    <row r="53" spans="1:21">
      <c r="A53" s="17">
        <v>52</v>
      </c>
      <c r="B53" s="13" t="s">
        <v>734</v>
      </c>
      <c r="C53" s="14" t="s">
        <v>175</v>
      </c>
      <c r="D53" s="14" t="s">
        <v>699</v>
      </c>
      <c r="E53" s="14" t="s">
        <v>177</v>
      </c>
      <c r="F53" s="14" t="s">
        <v>203</v>
      </c>
      <c r="G53" s="14" t="s">
        <v>251</v>
      </c>
      <c r="H53" s="14" t="s">
        <v>293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183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665</v>
      </c>
      <c r="U53" s="18"/>
    </row>
    <row r="54" spans="1:21">
      <c r="A54" s="17">
        <v>53</v>
      </c>
      <c r="B54" s="13" t="s">
        <v>735</v>
      </c>
      <c r="C54" s="14" t="s">
        <v>175</v>
      </c>
      <c r="D54" s="14" t="s">
        <v>699</v>
      </c>
      <c r="E54" s="14" t="s">
        <v>177</v>
      </c>
      <c r="F54" s="14" t="s">
        <v>203</v>
      </c>
      <c r="G54" s="14" t="s">
        <v>254</v>
      </c>
      <c r="H54" s="14" t="s">
        <v>293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183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665</v>
      </c>
      <c r="U54" s="18"/>
    </row>
    <row r="55" spans="1:21">
      <c r="A55" s="17">
        <v>54</v>
      </c>
      <c r="B55" s="13" t="s">
        <v>736</v>
      </c>
      <c r="C55" s="14" t="s">
        <v>175</v>
      </c>
      <c r="D55" s="14" t="s">
        <v>699</v>
      </c>
      <c r="E55" s="14" t="s">
        <v>177</v>
      </c>
      <c r="F55" s="14" t="s">
        <v>203</v>
      </c>
      <c r="G55" s="14" t="s">
        <v>257</v>
      </c>
      <c r="H55" s="14" t="s">
        <v>293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183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665</v>
      </c>
      <c r="U55" s="18"/>
    </row>
    <row r="56" spans="1:21">
      <c r="A56" s="17">
        <v>55</v>
      </c>
      <c r="B56" s="13" t="s">
        <v>325</v>
      </c>
      <c r="C56" s="14" t="s">
        <v>175</v>
      </c>
      <c r="D56" s="14" t="s">
        <v>699</v>
      </c>
      <c r="E56" s="14" t="s">
        <v>177</v>
      </c>
      <c r="F56" s="14" t="s">
        <v>203</v>
      </c>
      <c r="G56" s="14" t="s">
        <v>204</v>
      </c>
      <c r="H56" s="14" t="s">
        <v>326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183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665</v>
      </c>
      <c r="U56" s="18"/>
    </row>
    <row r="57" spans="1:21">
      <c r="A57" s="17">
        <v>56</v>
      </c>
      <c r="B57" s="13" t="s">
        <v>328</v>
      </c>
      <c r="C57" s="14" t="s">
        <v>175</v>
      </c>
      <c r="D57" s="14" t="s">
        <v>699</v>
      </c>
      <c r="E57" s="14" t="s">
        <v>177</v>
      </c>
      <c r="F57" s="14" t="s">
        <v>203</v>
      </c>
      <c r="G57" s="14" t="s">
        <v>215</v>
      </c>
      <c r="H57" s="14" t="s">
        <v>326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183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665</v>
      </c>
      <c r="U57" s="18"/>
    </row>
    <row r="58" spans="1:21">
      <c r="A58" s="17">
        <v>57</v>
      </c>
      <c r="B58" s="13" t="s">
        <v>330</v>
      </c>
      <c r="C58" s="14" t="s">
        <v>175</v>
      </c>
      <c r="D58" s="14" t="s">
        <v>699</v>
      </c>
      <c r="E58" s="14" t="s">
        <v>177</v>
      </c>
      <c r="F58" s="14" t="s">
        <v>203</v>
      </c>
      <c r="G58" s="14" t="s">
        <v>218</v>
      </c>
      <c r="H58" s="14" t="s">
        <v>326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183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665</v>
      </c>
      <c r="U58" s="18"/>
    </row>
    <row r="59" spans="1:21">
      <c r="A59" s="17">
        <v>58</v>
      </c>
      <c r="B59" s="13" t="s">
        <v>332</v>
      </c>
      <c r="C59" s="14" t="s">
        <v>175</v>
      </c>
      <c r="D59" s="14" t="s">
        <v>699</v>
      </c>
      <c r="E59" s="14" t="s">
        <v>177</v>
      </c>
      <c r="F59" s="14" t="s">
        <v>203</v>
      </c>
      <c r="G59" s="14" t="s">
        <v>221</v>
      </c>
      <c r="H59" s="14" t="s">
        <v>326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183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665</v>
      </c>
      <c r="U59" s="18"/>
    </row>
    <row r="60" spans="1:21">
      <c r="A60" s="17">
        <v>59</v>
      </c>
      <c r="B60" s="13" t="s">
        <v>334</v>
      </c>
      <c r="C60" s="14" t="s">
        <v>175</v>
      </c>
      <c r="D60" s="14" t="s">
        <v>699</v>
      </c>
      <c r="E60" s="14" t="s">
        <v>177</v>
      </c>
      <c r="F60" s="14" t="s">
        <v>203</v>
      </c>
      <c r="G60" s="14" t="s">
        <v>224</v>
      </c>
      <c r="H60" s="14" t="s">
        <v>326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183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665</v>
      </c>
      <c r="U60" s="18"/>
    </row>
    <row r="61" spans="1:21">
      <c r="A61" s="17">
        <v>60</v>
      </c>
      <c r="B61" s="13" t="s">
        <v>336</v>
      </c>
      <c r="C61" s="14" t="s">
        <v>175</v>
      </c>
      <c r="D61" s="14" t="s">
        <v>699</v>
      </c>
      <c r="E61" s="14" t="s">
        <v>177</v>
      </c>
      <c r="F61" s="14" t="s">
        <v>203</v>
      </c>
      <c r="G61" s="14" t="s">
        <v>227</v>
      </c>
      <c r="H61" s="14" t="s">
        <v>326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183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665</v>
      </c>
      <c r="U61" s="18"/>
    </row>
    <row r="62" spans="1:21">
      <c r="A62" s="17">
        <v>61</v>
      </c>
      <c r="B62" s="13" t="s">
        <v>338</v>
      </c>
      <c r="C62" s="14" t="s">
        <v>175</v>
      </c>
      <c r="D62" s="14" t="s">
        <v>699</v>
      </c>
      <c r="E62" s="14" t="s">
        <v>177</v>
      </c>
      <c r="F62" s="14" t="s">
        <v>203</v>
      </c>
      <c r="G62" s="14" t="s">
        <v>230</v>
      </c>
      <c r="H62" s="14" t="s">
        <v>326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183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665</v>
      </c>
      <c r="U62" s="18"/>
    </row>
    <row r="63" spans="1:21">
      <c r="A63" s="17">
        <v>62</v>
      </c>
      <c r="B63" s="13" t="s">
        <v>340</v>
      </c>
      <c r="C63" s="14" t="s">
        <v>175</v>
      </c>
      <c r="D63" s="14" t="s">
        <v>699</v>
      </c>
      <c r="E63" s="14" t="s">
        <v>177</v>
      </c>
      <c r="F63" s="14" t="s">
        <v>203</v>
      </c>
      <c r="G63" s="14" t="s">
        <v>233</v>
      </c>
      <c r="H63" s="14" t="s">
        <v>326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183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665</v>
      </c>
      <c r="U63" s="18"/>
    </row>
    <row r="64" spans="1:21">
      <c r="A64" s="17">
        <v>63</v>
      </c>
      <c r="B64" s="13" t="s">
        <v>342</v>
      </c>
      <c r="C64" s="14" t="s">
        <v>175</v>
      </c>
      <c r="D64" s="14" t="s">
        <v>699</v>
      </c>
      <c r="E64" s="14" t="s">
        <v>177</v>
      </c>
      <c r="F64" s="14" t="s">
        <v>203</v>
      </c>
      <c r="G64" s="14" t="s">
        <v>236</v>
      </c>
      <c r="H64" s="14" t="s">
        <v>326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183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665</v>
      </c>
      <c r="U64" s="18"/>
    </row>
    <row r="65" spans="1:21">
      <c r="A65" s="17">
        <v>64</v>
      </c>
      <c r="B65" s="13" t="s">
        <v>344</v>
      </c>
      <c r="C65" s="14" t="s">
        <v>175</v>
      </c>
      <c r="D65" s="14" t="s">
        <v>699</v>
      </c>
      <c r="E65" s="14" t="s">
        <v>177</v>
      </c>
      <c r="F65" s="14" t="s">
        <v>203</v>
      </c>
      <c r="G65" s="14" t="s">
        <v>239</v>
      </c>
      <c r="H65" s="14" t="s">
        <v>326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183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665</v>
      </c>
      <c r="U65" s="18"/>
    </row>
    <row r="66" spans="1:21">
      <c r="A66" s="17">
        <v>65</v>
      </c>
      <c r="B66" s="13" t="s">
        <v>346</v>
      </c>
      <c r="C66" s="14" t="s">
        <v>175</v>
      </c>
      <c r="D66" s="14" t="s">
        <v>699</v>
      </c>
      <c r="E66" s="14" t="s">
        <v>177</v>
      </c>
      <c r="F66" s="14" t="s">
        <v>203</v>
      </c>
      <c r="G66" s="14" t="s">
        <v>242</v>
      </c>
      <c r="H66" s="14" t="s">
        <v>326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183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665</v>
      </c>
      <c r="U66" s="18"/>
    </row>
    <row r="67" spans="1:21">
      <c r="A67" s="17">
        <v>66</v>
      </c>
      <c r="B67" s="13" t="s">
        <v>348</v>
      </c>
      <c r="C67" s="14" t="s">
        <v>175</v>
      </c>
      <c r="D67" s="14" t="s">
        <v>699</v>
      </c>
      <c r="E67" s="14" t="s">
        <v>177</v>
      </c>
      <c r="F67" s="14" t="s">
        <v>203</v>
      </c>
      <c r="G67" s="14" t="s">
        <v>245</v>
      </c>
      <c r="H67" s="14" t="s">
        <v>326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183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665</v>
      </c>
      <c r="U67" s="18"/>
    </row>
    <row r="68" spans="1:21">
      <c r="A68" s="17">
        <v>67</v>
      </c>
      <c r="B68" s="13" t="s">
        <v>350</v>
      </c>
      <c r="C68" s="14" t="s">
        <v>175</v>
      </c>
      <c r="D68" s="14" t="s">
        <v>699</v>
      </c>
      <c r="E68" s="14" t="s">
        <v>177</v>
      </c>
      <c r="F68" s="14" t="s">
        <v>203</v>
      </c>
      <c r="G68" s="14" t="s">
        <v>248</v>
      </c>
      <c r="H68" s="14" t="s">
        <v>326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183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665</v>
      </c>
      <c r="U68" s="18"/>
    </row>
    <row r="69" spans="1:21">
      <c r="A69" s="17">
        <v>68</v>
      </c>
      <c r="B69" s="13" t="s">
        <v>352</v>
      </c>
      <c r="C69" s="14" t="s">
        <v>175</v>
      </c>
      <c r="D69" s="14" t="s">
        <v>699</v>
      </c>
      <c r="E69" s="14" t="s">
        <v>177</v>
      </c>
      <c r="F69" s="14" t="s">
        <v>203</v>
      </c>
      <c r="G69" s="14" t="s">
        <v>251</v>
      </c>
      <c r="H69" s="14" t="s">
        <v>326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183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665</v>
      </c>
      <c r="U69" s="18"/>
    </row>
    <row r="70" spans="1:21">
      <c r="A70" s="17">
        <v>69</v>
      </c>
      <c r="B70" s="13" t="s">
        <v>354</v>
      </c>
      <c r="C70" s="14" t="s">
        <v>175</v>
      </c>
      <c r="D70" s="14" t="s">
        <v>699</v>
      </c>
      <c r="E70" s="14" t="s">
        <v>177</v>
      </c>
      <c r="F70" s="14" t="s">
        <v>203</v>
      </c>
      <c r="G70" s="14" t="s">
        <v>254</v>
      </c>
      <c r="H70" s="14" t="s">
        <v>326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183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665</v>
      </c>
      <c r="U70" s="18"/>
    </row>
    <row r="71" spans="1:21">
      <c r="A71" s="17">
        <v>70</v>
      </c>
      <c r="B71" s="13" t="s">
        <v>356</v>
      </c>
      <c r="C71" s="14" t="s">
        <v>175</v>
      </c>
      <c r="D71" s="14" t="s">
        <v>699</v>
      </c>
      <c r="E71" s="14" t="s">
        <v>177</v>
      </c>
      <c r="F71" s="14" t="s">
        <v>203</v>
      </c>
      <c r="G71" s="14" t="s">
        <v>257</v>
      </c>
      <c r="H71" s="14" t="s">
        <v>326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183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665</v>
      </c>
      <c r="U71" s="18"/>
    </row>
    <row r="72" spans="1:21">
      <c r="A72" s="17">
        <v>71</v>
      </c>
      <c r="B72" s="13" t="s">
        <v>737</v>
      </c>
      <c r="C72" s="14" t="s">
        <v>175</v>
      </c>
      <c r="D72" s="14" t="s">
        <v>699</v>
      </c>
      <c r="E72" s="14" t="s">
        <v>177</v>
      </c>
      <c r="F72" s="14" t="s">
        <v>359</v>
      </c>
      <c r="G72" s="14" t="s">
        <v>662</v>
      </c>
      <c r="H72" s="14" t="s">
        <v>360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183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665</v>
      </c>
      <c r="U72" s="18"/>
    </row>
    <row r="73" spans="1:21">
      <c r="A73" s="17">
        <v>72</v>
      </c>
      <c r="B73" s="13" t="s">
        <v>738</v>
      </c>
      <c r="C73" s="14" t="s">
        <v>175</v>
      </c>
      <c r="D73" s="14" t="s">
        <v>699</v>
      </c>
      <c r="E73" s="14" t="s">
        <v>177</v>
      </c>
      <c r="F73" s="14" t="s">
        <v>359</v>
      </c>
      <c r="G73" s="14" t="s">
        <v>662</v>
      </c>
      <c r="H73" s="14" t="s">
        <v>363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183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665</v>
      </c>
      <c r="U73" s="18"/>
    </row>
    <row r="74" spans="1:21">
      <c r="A74" s="17">
        <v>73</v>
      </c>
      <c r="B74" s="13" t="s">
        <v>739</v>
      </c>
      <c r="C74" s="14" t="s">
        <v>175</v>
      </c>
      <c r="D74" s="14" t="s">
        <v>699</v>
      </c>
      <c r="E74" s="14" t="s">
        <v>177</v>
      </c>
      <c r="F74" s="14" t="s">
        <v>366</v>
      </c>
      <c r="G74" s="14" t="s">
        <v>662</v>
      </c>
      <c r="H74" s="14" t="s">
        <v>367</v>
      </c>
      <c r="I74" s="14" t="s">
        <v>624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183</v>
      </c>
      <c r="O74" s="16" t="s">
        <v>189</v>
      </c>
      <c r="P74" s="16"/>
      <c r="Q74" s="16"/>
      <c r="R74" s="16"/>
      <c r="S74" s="16" t="str">
        <f t="shared" si="11"/>
        <v>RA_ToSIA01_RF_TDKSource_PwrDCDsblSel</v>
      </c>
      <c r="T74" s="16" t="s">
        <v>665</v>
      </c>
      <c r="U74" s="18"/>
    </row>
    <row r="75" spans="1:21">
      <c r="A75" s="17">
        <v>74</v>
      </c>
      <c r="B75" s="13" t="s">
        <v>740</v>
      </c>
      <c r="C75" s="14" t="s">
        <v>175</v>
      </c>
      <c r="D75" s="14" t="s">
        <v>699</v>
      </c>
      <c r="E75" s="14" t="s">
        <v>177</v>
      </c>
      <c r="F75" s="14" t="s">
        <v>366</v>
      </c>
      <c r="G75" s="14" t="s">
        <v>662</v>
      </c>
      <c r="H75" s="14" t="s">
        <v>370</v>
      </c>
      <c r="I75" s="14" t="s">
        <v>624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183</v>
      </c>
      <c r="O75" s="16" t="s">
        <v>189</v>
      </c>
      <c r="P75" s="16"/>
      <c r="Q75" s="16"/>
      <c r="R75" s="16"/>
      <c r="S75" s="16" t="str">
        <f t="shared" si="11"/>
        <v>RA_ToSIA01_RF_TDKSource_PwrDCEnblSel</v>
      </c>
      <c r="T75" s="16" t="s">
        <v>665</v>
      </c>
      <c r="U75" s="18"/>
    </row>
    <row r="76" spans="1:21">
      <c r="A76" s="17">
        <v>75</v>
      </c>
      <c r="B76" s="13" t="s">
        <v>741</v>
      </c>
      <c r="C76" s="14" t="s">
        <v>175</v>
      </c>
      <c r="D76" s="14" t="s">
        <v>699</v>
      </c>
      <c r="E76" s="14" t="s">
        <v>177</v>
      </c>
      <c r="F76" s="14" t="s">
        <v>366</v>
      </c>
      <c r="G76" s="14" t="s">
        <v>662</v>
      </c>
      <c r="H76" s="14" t="s">
        <v>373</v>
      </c>
      <c r="I76" s="14" t="s">
        <v>360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183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665</v>
      </c>
      <c r="U76" s="18"/>
    </row>
    <row r="77" spans="1:21">
      <c r="A77" s="17">
        <v>76</v>
      </c>
      <c r="B77" s="13" t="s">
        <v>742</v>
      </c>
      <c r="C77" s="14" t="s">
        <v>175</v>
      </c>
      <c r="D77" s="14" t="s">
        <v>699</v>
      </c>
      <c r="E77" s="14" t="s">
        <v>177</v>
      </c>
      <c r="F77" s="14" t="s">
        <v>366</v>
      </c>
      <c r="G77" s="14" t="s">
        <v>376</v>
      </c>
      <c r="H77" s="14" t="s">
        <v>377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183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665</v>
      </c>
      <c r="U77" s="18"/>
    </row>
    <row r="78" spans="1:21">
      <c r="A78" s="17">
        <v>77</v>
      </c>
      <c r="B78" s="13" t="s">
        <v>743</v>
      </c>
      <c r="C78" s="14" t="s">
        <v>175</v>
      </c>
      <c r="D78" s="14" t="s">
        <v>699</v>
      </c>
      <c r="E78" s="14" t="s">
        <v>177</v>
      </c>
      <c r="F78" s="14" t="s">
        <v>366</v>
      </c>
      <c r="G78" s="14" t="s">
        <v>380</v>
      </c>
      <c r="H78" s="14" t="s">
        <v>377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183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665</v>
      </c>
      <c r="U78" s="18"/>
    </row>
    <row r="79" spans="1:21">
      <c r="A79" s="17">
        <v>78</v>
      </c>
      <c r="B79" s="13" t="s">
        <v>744</v>
      </c>
      <c r="C79" s="14" t="s">
        <v>175</v>
      </c>
      <c r="D79" s="14" t="s">
        <v>699</v>
      </c>
      <c r="E79" s="14" t="s">
        <v>177</v>
      </c>
      <c r="F79" s="14" t="s">
        <v>366</v>
      </c>
      <c r="G79" s="14" t="s">
        <v>383</v>
      </c>
      <c r="H79" s="14" t="s">
        <v>377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183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665</v>
      </c>
      <c r="U79" s="18"/>
    </row>
    <row r="80" spans="1:21">
      <c r="A80" s="17">
        <v>79</v>
      </c>
      <c r="B80" s="13" t="s">
        <v>745</v>
      </c>
      <c r="C80" s="14" t="s">
        <v>175</v>
      </c>
      <c r="D80" s="14" t="s">
        <v>699</v>
      </c>
      <c r="E80" s="14" t="s">
        <v>177</v>
      </c>
      <c r="F80" s="14" t="s">
        <v>366</v>
      </c>
      <c r="G80" s="14" t="s">
        <v>386</v>
      </c>
      <c r="H80" s="14" t="s">
        <v>377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183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665</v>
      </c>
      <c r="U80" s="18"/>
    </row>
    <row r="81" spans="1:21">
      <c r="A81" s="17">
        <v>80</v>
      </c>
      <c r="B81" s="13" t="s">
        <v>746</v>
      </c>
      <c r="C81" s="14" t="s">
        <v>684</v>
      </c>
      <c r="D81" s="14" t="s">
        <v>685</v>
      </c>
      <c r="E81" s="14" t="s">
        <v>177</v>
      </c>
      <c r="F81" s="14" t="s">
        <v>200</v>
      </c>
      <c r="G81" s="14" t="s">
        <v>662</v>
      </c>
      <c r="H81" s="14" t="s">
        <v>747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183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665</v>
      </c>
      <c r="U81" s="18"/>
    </row>
    <row r="82" spans="1:21">
      <c r="A82" s="17">
        <v>81</v>
      </c>
      <c r="B82" s="13" t="s">
        <v>748</v>
      </c>
      <c r="C82" s="14" t="s">
        <v>175</v>
      </c>
      <c r="D82" s="14" t="s">
        <v>699</v>
      </c>
      <c r="E82" s="14" t="s">
        <v>177</v>
      </c>
      <c r="F82" s="14" t="s">
        <v>359</v>
      </c>
      <c r="G82" s="14" t="s">
        <v>662</v>
      </c>
      <c r="H82" s="14" t="s">
        <v>392</v>
      </c>
      <c r="I82" s="14" t="s">
        <v>624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183</v>
      </c>
      <c r="O82" s="16" t="s">
        <v>189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665</v>
      </c>
      <c r="U82" s="18"/>
    </row>
    <row r="83" spans="1:21">
      <c r="A83" s="17">
        <v>82</v>
      </c>
      <c r="B83" s="13" t="s">
        <v>749</v>
      </c>
      <c r="C83" s="14" t="s">
        <v>175</v>
      </c>
      <c r="D83" s="14" t="s">
        <v>699</v>
      </c>
      <c r="E83" s="14" t="s">
        <v>177</v>
      </c>
      <c r="F83" s="14" t="s">
        <v>359</v>
      </c>
      <c r="G83" s="14" t="s">
        <v>662</v>
      </c>
      <c r="H83" s="14" t="s">
        <v>392</v>
      </c>
      <c r="I83" s="14" t="s">
        <v>360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183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665</v>
      </c>
      <c r="U83" s="18"/>
    </row>
    <row r="84" spans="1:21">
      <c r="A84" s="17">
        <v>83</v>
      </c>
      <c r="B84" s="13" t="s">
        <v>689</v>
      </c>
      <c r="C84" s="14" t="s">
        <v>175</v>
      </c>
      <c r="D84" s="14" t="s">
        <v>699</v>
      </c>
      <c r="E84" s="14" t="s">
        <v>177</v>
      </c>
      <c r="F84" s="14" t="s">
        <v>690</v>
      </c>
      <c r="G84" s="14">
        <v>1</v>
      </c>
      <c r="H84" s="14" t="s">
        <v>205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750</v>
      </c>
      <c r="N84" s="16" t="s">
        <v>32</v>
      </c>
      <c r="O84" s="16" t="s">
        <v>33</v>
      </c>
      <c r="P84" s="16"/>
      <c r="Q84" s="16"/>
      <c r="R84" s="16" t="s">
        <v>44</v>
      </c>
      <c r="S84" s="16" t="str">
        <f t="shared" si="14"/>
        <v>RA_ToSIA01_RF_Mux_1_TMon</v>
      </c>
      <c r="T84" s="16" t="s">
        <v>673</v>
      </c>
      <c r="U84" s="18"/>
    </row>
    <row r="85" spans="1:21">
      <c r="A85" s="17">
        <v>84</v>
      </c>
      <c r="B85" s="13" t="s">
        <v>692</v>
      </c>
      <c r="C85" s="14" t="s">
        <v>175</v>
      </c>
      <c r="D85" s="14" t="s">
        <v>699</v>
      </c>
      <c r="E85" s="14" t="s">
        <v>177</v>
      </c>
      <c r="F85" s="14" t="s">
        <v>690</v>
      </c>
      <c r="G85" s="14">
        <v>2</v>
      </c>
      <c r="H85" s="14" t="s">
        <v>205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751</v>
      </c>
      <c r="N85" s="16" t="s">
        <v>32</v>
      </c>
      <c r="O85" s="16" t="s">
        <v>33</v>
      </c>
      <c r="P85" s="16"/>
      <c r="Q85" s="16"/>
      <c r="R85" s="16" t="s">
        <v>44</v>
      </c>
      <c r="S85" s="16" t="str">
        <f t="shared" si="14"/>
        <v>RA_ToSIA01_RF_Mux_2_TMon</v>
      </c>
      <c r="T85" s="16" t="s">
        <v>673</v>
      </c>
      <c r="U85" s="18"/>
    </row>
    <row r="86" spans="1:21">
      <c r="A86" s="17">
        <v>85</v>
      </c>
      <c r="B86" s="13" t="s">
        <v>694</v>
      </c>
      <c r="C86" s="14" t="s">
        <v>175</v>
      </c>
      <c r="D86" s="14" t="s">
        <v>699</v>
      </c>
      <c r="E86" s="14" t="s">
        <v>177</v>
      </c>
      <c r="F86" s="14" t="s">
        <v>690</v>
      </c>
      <c r="G86" s="14">
        <v>3</v>
      </c>
      <c r="H86" s="14" t="s">
        <v>205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752</v>
      </c>
      <c r="N86" s="16" t="s">
        <v>32</v>
      </c>
      <c r="O86" s="16" t="s">
        <v>33</v>
      </c>
      <c r="P86" s="16"/>
      <c r="Q86" s="16"/>
      <c r="R86" s="16" t="s">
        <v>44</v>
      </c>
      <c r="S86" s="16" t="str">
        <f t="shared" si="14"/>
        <v>RA_ToSIA01_RF_Mux_3_TMon</v>
      </c>
      <c r="T86" s="16" t="s">
        <v>673</v>
      </c>
      <c r="U86" s="18"/>
    </row>
    <row r="87" spans="1:21">
      <c r="A87" s="19">
        <v>86</v>
      </c>
      <c r="B87" s="20" t="s">
        <v>696</v>
      </c>
      <c r="C87" s="21" t="s">
        <v>175</v>
      </c>
      <c r="D87" s="21" t="s">
        <v>699</v>
      </c>
      <c r="E87" s="21" t="s">
        <v>177</v>
      </c>
      <c r="F87" s="21" t="s">
        <v>690</v>
      </c>
      <c r="G87" s="21">
        <v>4</v>
      </c>
      <c r="H87" s="21" t="s">
        <v>205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753</v>
      </c>
      <c r="N87" s="23" t="s">
        <v>32</v>
      </c>
      <c r="O87" s="23" t="s">
        <v>33</v>
      </c>
      <c r="P87" s="23"/>
      <c r="Q87" s="23"/>
      <c r="R87" s="23" t="s">
        <v>44</v>
      </c>
      <c r="S87" s="23" t="str">
        <f t="shared" si="14"/>
        <v>RA_ToSIA01_RF_Mux_4_TMon</v>
      </c>
      <c r="T87" s="23" t="s">
        <v>673</v>
      </c>
      <c r="U87" s="24"/>
    </row>
    <row r="88" spans="1:21">
      <c r="A88" s="17">
        <v>87</v>
      </c>
      <c r="B88" s="13" t="s">
        <v>497</v>
      </c>
      <c r="C88" s="14" t="s">
        <v>175</v>
      </c>
      <c r="D88" s="14" t="s">
        <v>699</v>
      </c>
      <c r="E88" s="14" t="s">
        <v>177</v>
      </c>
      <c r="F88" s="14" t="s">
        <v>178</v>
      </c>
      <c r="G88" s="14" t="s">
        <v>662</v>
      </c>
      <c r="H88" s="14" t="s">
        <v>498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499</v>
      </c>
      <c r="C89" s="14" t="s">
        <v>175</v>
      </c>
      <c r="D89" s="14" t="s">
        <v>699</v>
      </c>
      <c r="E89" s="14" t="s">
        <v>177</v>
      </c>
      <c r="F89" s="14" t="s">
        <v>178</v>
      </c>
      <c r="G89" s="14" t="s">
        <v>662</v>
      </c>
      <c r="H89" s="14" t="s">
        <v>500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501</v>
      </c>
      <c r="C90" s="14" t="s">
        <v>175</v>
      </c>
      <c r="D90" s="14" t="s">
        <v>699</v>
      </c>
      <c r="E90" s="14" t="s">
        <v>177</v>
      </c>
      <c r="F90" s="14" t="s">
        <v>178</v>
      </c>
      <c r="G90" s="14" t="s">
        <v>662</v>
      </c>
      <c r="H90" s="14" t="s">
        <v>502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503</v>
      </c>
      <c r="C91" s="14" t="s">
        <v>175</v>
      </c>
      <c r="D91" s="14" t="s">
        <v>699</v>
      </c>
      <c r="E91" s="14" t="s">
        <v>177</v>
      </c>
      <c r="F91" s="14" t="s">
        <v>178</v>
      </c>
      <c r="G91" s="14" t="s">
        <v>662</v>
      </c>
      <c r="H91" s="14" t="s">
        <v>504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505</v>
      </c>
      <c r="C92" s="14" t="s">
        <v>175</v>
      </c>
      <c r="D92" s="14" t="s">
        <v>699</v>
      </c>
      <c r="E92" s="14" t="s">
        <v>177</v>
      </c>
      <c r="F92" s="14" t="s">
        <v>178</v>
      </c>
      <c r="G92" s="14" t="s">
        <v>662</v>
      </c>
      <c r="H92" s="14" t="s">
        <v>506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507</v>
      </c>
      <c r="C93" s="14" t="s">
        <v>175</v>
      </c>
      <c r="D93" s="14" t="s">
        <v>699</v>
      </c>
      <c r="E93" s="14" t="s">
        <v>177</v>
      </c>
      <c r="F93" s="14" t="s">
        <v>178</v>
      </c>
      <c r="G93" s="14" t="s">
        <v>662</v>
      </c>
      <c r="H93" s="14" t="s">
        <v>508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491</v>
      </c>
      <c r="C94" s="14" t="s">
        <v>175</v>
      </c>
      <c r="D94" s="14" t="s">
        <v>699</v>
      </c>
      <c r="E94" s="14" t="s">
        <v>177</v>
      </c>
      <c r="F94" s="14" t="s">
        <v>178</v>
      </c>
      <c r="G94" s="14" t="s">
        <v>662</v>
      </c>
      <c r="H94" s="14" t="s">
        <v>492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493</v>
      </c>
      <c r="C95" s="14" t="s">
        <v>175</v>
      </c>
      <c r="D95" s="14" t="s">
        <v>699</v>
      </c>
      <c r="E95" s="14" t="s">
        <v>177</v>
      </c>
      <c r="F95" s="14" t="s">
        <v>178</v>
      </c>
      <c r="G95" s="14" t="s">
        <v>662</v>
      </c>
      <c r="H95" s="14" t="s">
        <v>494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495</v>
      </c>
      <c r="C96" s="14" t="s">
        <v>175</v>
      </c>
      <c r="D96" s="14" t="s">
        <v>699</v>
      </c>
      <c r="E96" s="14" t="s">
        <v>177</v>
      </c>
      <c r="F96" s="14" t="s">
        <v>178</v>
      </c>
      <c r="G96" s="14" t="s">
        <v>662</v>
      </c>
      <c r="H96" s="14" t="s">
        <v>496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518</v>
      </c>
      <c r="C97" s="14" t="s">
        <v>175</v>
      </c>
      <c r="D97" s="14" t="s">
        <v>699</v>
      </c>
      <c r="E97" s="14" t="s">
        <v>177</v>
      </c>
      <c r="F97" s="14" t="s">
        <v>178</v>
      </c>
      <c r="G97" s="14" t="s">
        <v>662</v>
      </c>
      <c r="H97" s="14" t="s">
        <v>519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512</v>
      </c>
      <c r="C98" s="14" t="s">
        <v>175</v>
      </c>
      <c r="D98" s="14" t="s">
        <v>699</v>
      </c>
      <c r="E98" s="14" t="s">
        <v>177</v>
      </c>
      <c r="F98" s="14" t="s">
        <v>178</v>
      </c>
      <c r="G98" s="14" t="s">
        <v>662</v>
      </c>
      <c r="H98" s="14" t="s">
        <v>513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515</v>
      </c>
      <c r="C99" s="14" t="s">
        <v>175</v>
      </c>
      <c r="D99" s="14" t="s">
        <v>699</v>
      </c>
      <c r="E99" s="14" t="s">
        <v>177</v>
      </c>
      <c r="F99" s="14" t="s">
        <v>178</v>
      </c>
      <c r="G99" s="14" t="s">
        <v>662</v>
      </c>
      <c r="H99" s="14" t="s">
        <v>516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509</v>
      </c>
      <c r="C100" s="14" t="s">
        <v>175</v>
      </c>
      <c r="D100" s="14" t="s">
        <v>699</v>
      </c>
      <c r="E100" s="14" t="s">
        <v>177</v>
      </c>
      <c r="F100" s="14" t="s">
        <v>178</v>
      </c>
      <c r="G100" s="14" t="s">
        <v>662</v>
      </c>
      <c r="H100" s="14" t="s">
        <v>510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521</v>
      </c>
      <c r="C101" s="14" t="s">
        <v>175</v>
      </c>
      <c r="D101" s="14" t="s">
        <v>699</v>
      </c>
      <c r="E101" s="14" t="s">
        <v>177</v>
      </c>
      <c r="F101" s="14" t="s">
        <v>178</v>
      </c>
      <c r="G101" s="14" t="s">
        <v>662</v>
      </c>
      <c r="H101" s="14" t="s">
        <v>522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523</v>
      </c>
      <c r="C102" s="14" t="s">
        <v>175</v>
      </c>
      <c r="D102" s="14" t="s">
        <v>699</v>
      </c>
      <c r="E102" s="14" t="s">
        <v>177</v>
      </c>
      <c r="F102" s="14" t="s">
        <v>178</v>
      </c>
      <c r="G102" s="14" t="s">
        <v>662</v>
      </c>
      <c r="H102" s="14" t="s">
        <v>524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525</v>
      </c>
      <c r="C103" s="14" t="s">
        <v>175</v>
      </c>
      <c r="D103" s="14" t="s">
        <v>699</v>
      </c>
      <c r="E103" s="14" t="s">
        <v>177</v>
      </c>
      <c r="F103" s="14" t="s">
        <v>178</v>
      </c>
      <c r="G103" s="14" t="s">
        <v>662</v>
      </c>
      <c r="H103" s="14" t="s">
        <v>526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484</v>
      </c>
      <c r="C104" s="14" t="s">
        <v>175</v>
      </c>
      <c r="D104" s="14" t="s">
        <v>699</v>
      </c>
      <c r="E104" s="14" t="s">
        <v>177</v>
      </c>
      <c r="F104" s="14" t="s">
        <v>178</v>
      </c>
      <c r="G104" s="14" t="s">
        <v>662</v>
      </c>
      <c r="H104" s="14" t="s">
        <v>485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488</v>
      </c>
      <c r="C105" s="21" t="s">
        <v>175</v>
      </c>
      <c r="D105" s="21" t="s">
        <v>699</v>
      </c>
      <c r="E105" s="21" t="s">
        <v>177</v>
      </c>
      <c r="F105" s="21" t="s">
        <v>178</v>
      </c>
      <c r="G105" s="21" t="s">
        <v>662</v>
      </c>
      <c r="H105" s="21" t="s">
        <v>489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N1" workbookViewId="0">
      <selection activeCell="U19" sqref="U19"/>
    </sheetView>
  </sheetViews>
  <sheetFormatPr defaultRowHeight="15" customHeight="1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7" width="13.855468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 ht="15" customHeigh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0" customFormat="1" ht="15" customHeight="1">
      <c r="A2" s="27">
        <v>1</v>
      </c>
      <c r="B2" s="28" t="s">
        <v>754</v>
      </c>
      <c r="C2" s="29" t="s">
        <v>175</v>
      </c>
      <c r="D2" s="29" t="s">
        <v>755</v>
      </c>
      <c r="E2" s="29" t="s">
        <v>177</v>
      </c>
      <c r="F2" s="29" t="s">
        <v>756</v>
      </c>
      <c r="G2" s="29" t="s">
        <v>662</v>
      </c>
      <c r="H2" s="29" t="s">
        <v>757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183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665</v>
      </c>
      <c r="U2" s="32"/>
    </row>
    <row r="3" spans="1:21" s="60" customFormat="1" ht="15" customHeight="1">
      <c r="A3" s="61">
        <v>2</v>
      </c>
      <c r="B3" s="62" t="s">
        <v>758</v>
      </c>
      <c r="C3" s="63" t="s">
        <v>175</v>
      </c>
      <c r="D3" s="63" t="s">
        <v>755</v>
      </c>
      <c r="E3" s="63" t="s">
        <v>177</v>
      </c>
      <c r="F3" s="63" t="s">
        <v>759</v>
      </c>
      <c r="G3" s="63" t="s">
        <v>662</v>
      </c>
      <c r="H3" s="63" t="s">
        <v>757</v>
      </c>
      <c r="I3" s="63" t="s">
        <v>29</v>
      </c>
      <c r="J3" s="64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64"/>
      <c r="L3" s="64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65" t="s">
        <v>183</v>
      </c>
      <c r="O3" s="65" t="s">
        <v>33</v>
      </c>
      <c r="P3" s="65"/>
      <c r="Q3" s="65"/>
      <c r="R3" s="65"/>
      <c r="S3" s="65" t="str">
        <f>M3</f>
        <v>RA_TLSIA_RF_Load_Arc_Mon</v>
      </c>
      <c r="T3" s="65" t="s">
        <v>665</v>
      </c>
      <c r="U3" s="66"/>
    </row>
    <row r="4" spans="1:21" s="52" customFormat="1" ht="15" customHeight="1">
      <c r="A4" s="47">
        <v>3</v>
      </c>
      <c r="B4" s="26" t="s">
        <v>760</v>
      </c>
      <c r="C4" s="48" t="s">
        <v>175</v>
      </c>
      <c r="D4" s="48" t="s">
        <v>761</v>
      </c>
      <c r="E4" s="48" t="s">
        <v>177</v>
      </c>
      <c r="F4" s="48" t="s">
        <v>762</v>
      </c>
      <c r="G4" s="48" t="s">
        <v>763</v>
      </c>
      <c r="H4" s="48" t="s">
        <v>764</v>
      </c>
      <c r="I4" s="48" t="s">
        <v>624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183</v>
      </c>
      <c r="O4" s="50" t="s">
        <v>189</v>
      </c>
      <c r="P4" s="50"/>
      <c r="Q4" s="50"/>
      <c r="R4" s="50"/>
      <c r="S4" s="50" t="str">
        <f t="shared" ref="S4:S17" si="2">M4</f>
        <v>RA_RaSIA02_RF_ArcDetec_Circ_TestSel</v>
      </c>
      <c r="T4" s="50" t="s">
        <v>665</v>
      </c>
      <c r="U4" s="51"/>
    </row>
    <row r="5" spans="1:21" s="52" customFormat="1" ht="15" customHeight="1">
      <c r="A5" s="47">
        <v>4</v>
      </c>
      <c r="B5" s="26" t="s">
        <v>765</v>
      </c>
      <c r="C5" s="48" t="s">
        <v>175</v>
      </c>
      <c r="D5" s="48" t="s">
        <v>761</v>
      </c>
      <c r="E5" s="48" t="s">
        <v>177</v>
      </c>
      <c r="F5" s="48" t="s">
        <v>762</v>
      </c>
      <c r="G5" s="48" t="s">
        <v>759</v>
      </c>
      <c r="H5" s="48" t="s">
        <v>764</v>
      </c>
      <c r="I5" s="48" t="s">
        <v>624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183</v>
      </c>
      <c r="O5" s="50" t="s">
        <v>189</v>
      </c>
      <c r="P5" s="50"/>
      <c r="Q5" s="50"/>
      <c r="R5" s="50"/>
      <c r="S5" s="50" t="str">
        <f t="shared" ref="S5" si="3">M5</f>
        <v>RA_RaSIA02_RF_ArcDetec_Load_TestSel</v>
      </c>
      <c r="T5" s="50" t="s">
        <v>665</v>
      </c>
      <c r="U5" s="51"/>
    </row>
    <row r="6" spans="1:21" s="52" customFormat="1" ht="15" customHeight="1">
      <c r="A6" s="47">
        <v>5</v>
      </c>
      <c r="B6" s="26" t="s">
        <v>766</v>
      </c>
      <c r="C6" s="48" t="s">
        <v>175</v>
      </c>
      <c r="D6" s="48" t="s">
        <v>761</v>
      </c>
      <c r="E6" s="48" t="s">
        <v>177</v>
      </c>
      <c r="F6" s="48" t="s">
        <v>762</v>
      </c>
      <c r="G6" s="48" t="s">
        <v>763</v>
      </c>
      <c r="H6" s="48" t="s">
        <v>764</v>
      </c>
      <c r="I6" s="48" t="s">
        <v>360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183</v>
      </c>
      <c r="O6" s="50" t="s">
        <v>51</v>
      </c>
      <c r="P6" s="50"/>
      <c r="Q6" s="50"/>
      <c r="R6" s="50"/>
      <c r="S6" s="50" t="str">
        <f t="shared" si="2"/>
        <v>RA_RaSIA02_RF_ArcDetec_Circ_TestSts</v>
      </c>
      <c r="T6" s="50" t="s">
        <v>665</v>
      </c>
      <c r="U6" s="51"/>
    </row>
    <row r="7" spans="1:21" s="52" customFormat="1" ht="15" customHeight="1">
      <c r="A7" s="47">
        <v>6</v>
      </c>
      <c r="B7" s="26" t="s">
        <v>767</v>
      </c>
      <c r="C7" s="48" t="s">
        <v>175</v>
      </c>
      <c r="D7" s="48" t="s">
        <v>761</v>
      </c>
      <c r="E7" s="48" t="s">
        <v>177</v>
      </c>
      <c r="F7" s="48" t="s">
        <v>762</v>
      </c>
      <c r="G7" s="48" t="s">
        <v>759</v>
      </c>
      <c r="H7" s="48" t="s">
        <v>764</v>
      </c>
      <c r="I7" s="48" t="s">
        <v>360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183</v>
      </c>
      <c r="O7" s="50" t="s">
        <v>51</v>
      </c>
      <c r="P7" s="50"/>
      <c r="Q7" s="50"/>
      <c r="R7" s="50"/>
      <c r="S7" s="50" t="str">
        <f t="shared" ref="S7" si="4">M7</f>
        <v>RA_RaSIA02_RF_ArcDetec_Load_TestSts</v>
      </c>
      <c r="T7" s="50" t="s">
        <v>665</v>
      </c>
      <c r="U7" s="51"/>
    </row>
    <row r="8" spans="1:21" s="52" customFormat="1" ht="15" customHeight="1">
      <c r="A8" s="47">
        <v>7</v>
      </c>
      <c r="B8" s="26" t="s">
        <v>768</v>
      </c>
      <c r="C8" s="48" t="s">
        <v>175</v>
      </c>
      <c r="D8" s="48" t="s">
        <v>755</v>
      </c>
      <c r="E8" s="48" t="s">
        <v>177</v>
      </c>
      <c r="F8" s="48" t="s">
        <v>756</v>
      </c>
      <c r="G8" s="48" t="s">
        <v>662</v>
      </c>
      <c r="H8" s="48" t="s">
        <v>769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183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665</v>
      </c>
      <c r="U8" s="51"/>
    </row>
    <row r="9" spans="1:21" s="5" customFormat="1" ht="15" customHeight="1">
      <c r="A9" s="27">
        <v>8</v>
      </c>
      <c r="B9" s="28" t="s">
        <v>770</v>
      </c>
      <c r="C9" s="29" t="s">
        <v>175</v>
      </c>
      <c r="D9" s="29" t="s">
        <v>755</v>
      </c>
      <c r="E9" s="29" t="s">
        <v>177</v>
      </c>
      <c r="F9" s="29" t="s">
        <v>756</v>
      </c>
      <c r="G9" s="29" t="s">
        <v>662</v>
      </c>
      <c r="H9" s="29" t="s">
        <v>771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183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665</v>
      </c>
      <c r="U9" s="32"/>
    </row>
    <row r="10" spans="1:21" s="5" customFormat="1" ht="15" customHeight="1">
      <c r="A10" s="27">
        <v>9</v>
      </c>
      <c r="B10" s="28" t="s">
        <v>772</v>
      </c>
      <c r="C10" s="29" t="s">
        <v>175</v>
      </c>
      <c r="D10" s="29" t="s">
        <v>755</v>
      </c>
      <c r="E10" s="29" t="s">
        <v>177</v>
      </c>
      <c r="F10" s="29" t="s">
        <v>756</v>
      </c>
      <c r="G10" s="29" t="s">
        <v>662</v>
      </c>
      <c r="H10" s="29" t="s">
        <v>360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183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665</v>
      </c>
      <c r="U10" s="32"/>
    </row>
    <row r="11" spans="1:21" s="5" customFormat="1" ht="15" customHeight="1">
      <c r="A11" s="27">
        <v>10</v>
      </c>
      <c r="B11" s="28" t="s">
        <v>773</v>
      </c>
      <c r="C11" s="29" t="s">
        <v>175</v>
      </c>
      <c r="D11" s="29" t="s">
        <v>755</v>
      </c>
      <c r="E11" s="29" t="s">
        <v>177</v>
      </c>
      <c r="F11" s="29" t="s">
        <v>756</v>
      </c>
      <c r="G11" s="29" t="s">
        <v>662</v>
      </c>
      <c r="H11" s="29" t="s">
        <v>774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183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665</v>
      </c>
      <c r="U11" s="32"/>
    </row>
    <row r="12" spans="1:21" s="5" customFormat="1" ht="15" customHeight="1">
      <c r="A12" s="27">
        <v>11</v>
      </c>
      <c r="B12" s="28" t="s">
        <v>775</v>
      </c>
      <c r="C12" s="29" t="s">
        <v>175</v>
      </c>
      <c r="D12" s="29" t="s">
        <v>755</v>
      </c>
      <c r="E12" s="29" t="s">
        <v>177</v>
      </c>
      <c r="F12" s="29" t="s">
        <v>756</v>
      </c>
      <c r="G12" s="29" t="s">
        <v>662</v>
      </c>
      <c r="H12" s="29" t="s">
        <v>776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183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665</v>
      </c>
      <c r="U12" s="32"/>
    </row>
    <row r="13" spans="1:21" s="5" customFormat="1" ht="15" customHeight="1">
      <c r="A13" s="27">
        <v>12</v>
      </c>
      <c r="B13" s="28" t="s">
        <v>777</v>
      </c>
      <c r="C13" s="29" t="s">
        <v>175</v>
      </c>
      <c r="D13" s="29" t="s">
        <v>755</v>
      </c>
      <c r="E13" s="29" t="s">
        <v>177</v>
      </c>
      <c r="F13" s="29" t="s">
        <v>756</v>
      </c>
      <c r="G13" s="29" t="s">
        <v>662</v>
      </c>
      <c r="H13" s="29" t="s">
        <v>778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183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665</v>
      </c>
      <c r="U13" s="32"/>
    </row>
    <row r="14" spans="1:21" s="5" customFormat="1" ht="15" customHeight="1">
      <c r="A14" s="27">
        <v>13</v>
      </c>
      <c r="B14" s="28" t="s">
        <v>779</v>
      </c>
      <c r="C14" s="29" t="s">
        <v>175</v>
      </c>
      <c r="D14" s="29" t="s">
        <v>755</v>
      </c>
      <c r="E14" s="29" t="s">
        <v>177</v>
      </c>
      <c r="F14" s="29" t="s">
        <v>756</v>
      </c>
      <c r="G14" s="29" t="s">
        <v>662</v>
      </c>
      <c r="H14" s="29" t="s">
        <v>780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183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665</v>
      </c>
      <c r="U14" s="32"/>
    </row>
    <row r="15" spans="1:21" s="5" customFormat="1" ht="15" customHeight="1">
      <c r="A15" s="27">
        <v>14</v>
      </c>
      <c r="B15" s="28" t="s">
        <v>781</v>
      </c>
      <c r="C15" s="29" t="s">
        <v>175</v>
      </c>
      <c r="D15" s="29" t="s">
        <v>755</v>
      </c>
      <c r="E15" s="29" t="s">
        <v>177</v>
      </c>
      <c r="F15" s="29" t="s">
        <v>759</v>
      </c>
      <c r="G15" s="29" t="s">
        <v>662</v>
      </c>
      <c r="H15" s="29" t="s">
        <v>771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183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665</v>
      </c>
      <c r="U15" s="32"/>
    </row>
    <row r="16" spans="1:21" s="5" customFormat="1" ht="15" customHeight="1">
      <c r="A16" s="27">
        <v>15</v>
      </c>
      <c r="B16" s="28" t="s">
        <v>782</v>
      </c>
      <c r="C16" s="29" t="s">
        <v>175</v>
      </c>
      <c r="D16" s="29" t="s">
        <v>755</v>
      </c>
      <c r="E16" s="29" t="s">
        <v>177</v>
      </c>
      <c r="F16" s="29" t="s">
        <v>783</v>
      </c>
      <c r="G16" s="29" t="s">
        <v>662</v>
      </c>
      <c r="H16" s="29" t="s">
        <v>360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183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665</v>
      </c>
      <c r="U16" s="32"/>
    </row>
    <row r="17" spans="1:21" s="5" customFormat="1" ht="15" customHeight="1">
      <c r="A17" s="27">
        <v>16</v>
      </c>
      <c r="B17" s="28" t="s">
        <v>784</v>
      </c>
      <c r="C17" s="29" t="s">
        <v>175</v>
      </c>
      <c r="D17" s="29" t="s">
        <v>761</v>
      </c>
      <c r="E17" s="29" t="s">
        <v>177</v>
      </c>
      <c r="F17" s="29" t="s">
        <v>762</v>
      </c>
      <c r="G17" s="29" t="s">
        <v>763</v>
      </c>
      <c r="H17" s="29" t="s">
        <v>785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183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665</v>
      </c>
      <c r="U17" s="32"/>
    </row>
    <row r="18" spans="1:21" s="5" customFormat="1" ht="15" customHeight="1">
      <c r="A18" s="27">
        <v>17</v>
      </c>
      <c r="B18" s="28" t="s">
        <v>786</v>
      </c>
      <c r="C18" s="29" t="s">
        <v>175</v>
      </c>
      <c r="D18" s="29" t="s">
        <v>761</v>
      </c>
      <c r="E18" s="29" t="s">
        <v>177</v>
      </c>
      <c r="F18" s="29" t="s">
        <v>762</v>
      </c>
      <c r="G18" s="29" t="s">
        <v>759</v>
      </c>
      <c r="H18" s="29" t="s">
        <v>785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183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665</v>
      </c>
      <c r="U18" s="32"/>
    </row>
    <row r="19" spans="1:21" s="4" customFormat="1" ht="15" customHeight="1">
      <c r="A19" s="54">
        <v>18</v>
      </c>
      <c r="B19" s="55" t="s">
        <v>787</v>
      </c>
      <c r="C19" s="56" t="s">
        <v>175</v>
      </c>
      <c r="D19" s="56" t="s">
        <v>755</v>
      </c>
      <c r="E19" s="56" t="s">
        <v>177</v>
      </c>
      <c r="F19" s="56" t="s">
        <v>756</v>
      </c>
      <c r="G19" s="56" t="s">
        <v>662</v>
      </c>
      <c r="H19" s="56" t="s">
        <v>788</v>
      </c>
      <c r="I19" s="56" t="s">
        <v>29</v>
      </c>
      <c r="J19" s="57" t="str">
        <f t="shared" si="0"/>
        <v>RA-TLSIA:RF-Circulator:PwrRevIndBm-Mon</v>
      </c>
      <c r="K19" s="57"/>
      <c r="L19" s="57"/>
      <c r="M19" s="58"/>
      <c r="N19" s="58"/>
      <c r="O19" s="58"/>
      <c r="P19" s="58"/>
      <c r="Q19" s="58"/>
      <c r="R19" s="58"/>
      <c r="S19" s="58"/>
      <c r="T19" s="58"/>
      <c r="U19" s="59"/>
    </row>
    <row r="20" spans="1:21" s="5" customFormat="1" ht="15" customHeight="1">
      <c r="A20" s="27">
        <v>19</v>
      </c>
      <c r="B20" s="28" t="s">
        <v>789</v>
      </c>
      <c r="C20" s="29" t="s">
        <v>175</v>
      </c>
      <c r="D20" s="29" t="s">
        <v>755</v>
      </c>
      <c r="E20" s="29" t="s">
        <v>177</v>
      </c>
      <c r="F20" s="29" t="s">
        <v>790</v>
      </c>
      <c r="G20" s="29" t="s">
        <v>662</v>
      </c>
      <c r="H20" s="29" t="s">
        <v>205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673</v>
      </c>
      <c r="U20" s="32"/>
    </row>
    <row r="21" spans="1:21" s="5" customFormat="1" ht="15" customHeight="1">
      <c r="A21" s="27">
        <v>20</v>
      </c>
      <c r="B21" s="28" t="s">
        <v>791</v>
      </c>
      <c r="C21" s="29" t="s">
        <v>175</v>
      </c>
      <c r="D21" s="29" t="s">
        <v>761</v>
      </c>
      <c r="E21" s="29" t="s">
        <v>177</v>
      </c>
      <c r="F21" s="29" t="s">
        <v>762</v>
      </c>
      <c r="G21" s="29" t="s">
        <v>763</v>
      </c>
      <c r="H21" s="29" t="s">
        <v>792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183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665</v>
      </c>
      <c r="U21" s="32"/>
    </row>
    <row r="22" spans="1:21" s="5" customFormat="1" ht="15" customHeight="1">
      <c r="A22" s="61">
        <v>21</v>
      </c>
      <c r="B22" s="62" t="s">
        <v>791</v>
      </c>
      <c r="C22" s="63" t="s">
        <v>175</v>
      </c>
      <c r="D22" s="63" t="s">
        <v>761</v>
      </c>
      <c r="E22" s="63" t="s">
        <v>177</v>
      </c>
      <c r="F22" s="63" t="s">
        <v>762</v>
      </c>
      <c r="G22" s="63" t="s">
        <v>759</v>
      </c>
      <c r="H22" s="63" t="s">
        <v>792</v>
      </c>
      <c r="I22" s="63" t="s">
        <v>29</v>
      </c>
      <c r="J22" s="64" t="str">
        <f t="shared" si="0"/>
        <v>RA-RaSIA02:RF-ArcDetec-Load:PwrFail-Mon</v>
      </c>
      <c r="K22" s="64"/>
      <c r="L22" s="64"/>
      <c r="M22" s="31" t="str">
        <f t="shared" si="1"/>
        <v>RA_RaSIA02_RF_ArcDetec_Load_PwrFailMon</v>
      </c>
      <c r="N22" s="65" t="s">
        <v>183</v>
      </c>
      <c r="O22" s="65" t="s">
        <v>33</v>
      </c>
      <c r="P22" s="65"/>
      <c r="Q22" s="65"/>
      <c r="R22" s="65"/>
      <c r="S22" s="65" t="str">
        <f t="shared" si="5"/>
        <v>RA_RaSIA02_RF_ArcDetec_Load_PwrFailMon</v>
      </c>
      <c r="T22" s="65" t="s">
        <v>665</v>
      </c>
      <c r="U22" s="6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9" ma:contentTypeDescription="Crie um novo documento." ma:contentTypeScope="" ma:versionID="15e218bcc29b2e343cdcb2fc52e10c47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9824f848935b2cdc26f2cb61dda84eb6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Caio Marcilio dos Santos</DisplayName>
        <AccountId>381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34F0FE73-CF27-4487-84B7-ED0A30F9554B}"/>
</file>

<file path=customXml/itemProps3.xml><?xml version="1.0" encoding="utf-8"?>
<ds:datastoreItem xmlns:ds="http://schemas.openxmlformats.org/officeDocument/2006/customXml" ds:itemID="{700583C3-FE3D-46DA-8F59-8A0B680E43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2023-09-13T17:53:19Z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