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15" windowWidth="20490" windowHeight="9060" tabRatio="886" firstSheet="1" activeTab="3"/>
  </bookViews>
  <sheets>
    <sheet name="手順書" sheetId="14" state="hidden" r:id="rId1"/>
    <sheet name="表紙" sheetId="34" r:id="rId2"/>
    <sheet name="BG切り替えの流れ" sheetId="25" state="hidden" r:id="rId3"/>
    <sheet name="10_LBのstatus確認" sheetId="16" r:id="rId4"/>
    <sheet name="40_OS起動" sheetId="23" state="hidden" r:id="rId5"/>
    <sheet name="45_OS起動結果確認" sheetId="26" state="hidden" r:id="rId6"/>
    <sheet name="20_LB閉塞" sheetId="40" r:id="rId7"/>
    <sheet name="30_リリースジョブ実行" sheetId="17" r:id="rId8"/>
    <sheet name="40_LB開放" sheetId="18" r:id="rId9"/>
    <sheet name="50_LB閉塞" sheetId="19" r:id="rId10"/>
    <sheet name="60_リリースジョブ実行" sheetId="29" r:id="rId11"/>
    <sheet name="100_OS停止" sheetId="24" state="hidden" r:id="rId12"/>
    <sheet name="105_OS起動結果確認" sheetId="33" state="hidden" r:id="rId13"/>
    <sheet name="70_LB開放" sheetId="41" r:id="rId14"/>
    <sheet name="100_切り戻し（リリースジョブ実行）" sheetId="42" r:id="rId15"/>
    <sheet name="110_切り戻し（LB開放）" sheetId="43" r:id="rId16"/>
    <sheet name="110_切り戻し(OS停止)" sheetId="35" state="hidden" r:id="rId17"/>
    <sheet name="115_切り戻し結果確認" sheetId="36" state="hidden" r:id="rId18"/>
    <sheet name="120_LBのstatus確認" sheetId="38" state="hidden" r:id="rId19"/>
    <sheet name="130_LBのstatus確認" sheetId="39" state="hidden" r:id="rId20"/>
    <sheet name="定義" sheetId="27" r:id="rId21"/>
  </sheets>
  <externalReferences>
    <externalReference r:id="rId22"/>
  </externalReferences>
  <definedNames>
    <definedName name="_Order1">255</definedName>
    <definedName name="HTML1_1" hidden="1">"'[MILLE999.xls]価格表（社外出力） (2)'!$A$1:$E$225"</definedName>
    <definedName name="HTML1_10" hidden="1">""</definedName>
    <definedName name="HTML1_11" hidden="1">1</definedName>
    <definedName name="HTML1_12" hidden="1">"J:\Ｎ技２\IWASHITA\MyHTML.htm"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"MILLE999.xls"</definedName>
    <definedName name="HTML1_4" hidden="1">"価格表（社外出力） (2)"</definedName>
    <definedName name="HTML1_5" hidden="1">""</definedName>
    <definedName name="HTML1_6" hidden="1">-4146</definedName>
    <definedName name="HTML1_7" hidden="1">-4146</definedName>
    <definedName name="HTML1_8" hidden="1">"98/03/13"</definedName>
    <definedName name="HTML1_9" hidden="1">"日立西部ソフトウェア(株)"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_xlnm.Print_Area" localSheetId="3">'10_LBのstatus確認'!$A$1:$BK$76</definedName>
    <definedName name="_xlnm.Print_Area" localSheetId="11">'100_OS停止'!$A$1:$BK$88</definedName>
    <definedName name="_xlnm.Print_Area" localSheetId="14">'100_切り戻し（リリースジョブ実行）'!$A$1:$BK$136</definedName>
    <definedName name="_xlnm.Print_Area" localSheetId="12">'105_OS起動結果確認'!$A$1:$BK$63</definedName>
    <definedName name="_xlnm.Print_Area" localSheetId="15">'110_切り戻し（LB開放）'!$A$1:$BK$73</definedName>
    <definedName name="_xlnm.Print_Area" localSheetId="16">'110_切り戻し(OS停止)'!$A$1:$BK$88</definedName>
    <definedName name="_xlnm.Print_Area" localSheetId="17">'115_切り戻し結果確認'!$A$1:$BK$63</definedName>
    <definedName name="_xlnm.Print_Area" localSheetId="18">'120_LBのstatus確認'!$A$1:$BK$66</definedName>
    <definedName name="_xlnm.Print_Area" localSheetId="19">'130_LBのstatus確認'!$A$1:$BK$66</definedName>
    <definedName name="_xlnm.Print_Area" localSheetId="6">'20_LB閉塞'!$A$1:$BK$73</definedName>
    <definedName name="_xlnm.Print_Area" localSheetId="7">'30_リリースジョブ実行'!$A$1:$BK$136</definedName>
    <definedName name="_xlnm.Print_Area" localSheetId="8">'40_LB開放'!$A$1:$BK$73</definedName>
    <definedName name="_xlnm.Print_Area" localSheetId="4">'40_OS起動'!$A$1:$BK$96</definedName>
    <definedName name="_xlnm.Print_Area" localSheetId="5">'45_OS起動結果確認'!$A$1:$BK$63</definedName>
    <definedName name="_xlnm.Print_Area" localSheetId="9">'50_LB閉塞'!$A$1:$BK$73</definedName>
    <definedName name="_xlnm.Print_Area" localSheetId="10">'60_リリースジョブ実行'!$A$1:$BK$136</definedName>
    <definedName name="_xlnm.Print_Area" localSheetId="13">'70_LB開放'!$A$1:$BK$73</definedName>
    <definedName name="_xlnm.Print_Area" localSheetId="0">手順書!$B$1:$CP$18</definedName>
    <definedName name="_xlnm.Print_Area" localSheetId="1">表紙!$A$1:$AU$39</definedName>
    <definedName name="_xlnm.Print_Titles" localSheetId="3">'10_LBのstatus確認'!$1:$3</definedName>
    <definedName name="_xlnm.Print_Titles" localSheetId="11">'100_OS停止'!$1:$3</definedName>
    <definedName name="_xlnm.Print_Titles" localSheetId="14">'100_切り戻し（リリースジョブ実行）'!$1:$3</definedName>
    <definedName name="_xlnm.Print_Titles" localSheetId="12">'105_OS起動結果確認'!$1:$3</definedName>
    <definedName name="_xlnm.Print_Titles" localSheetId="15">'110_切り戻し（LB開放）'!$1:$3</definedName>
    <definedName name="_xlnm.Print_Titles" localSheetId="16">'110_切り戻し(OS停止)'!$1:$3</definedName>
    <definedName name="_xlnm.Print_Titles" localSheetId="17">'115_切り戻し結果確認'!$1:$3</definedName>
    <definedName name="_xlnm.Print_Titles" localSheetId="18">'120_LBのstatus確認'!$1:$3</definedName>
    <definedName name="_xlnm.Print_Titles" localSheetId="19">'130_LBのstatus確認'!$1:$3</definedName>
    <definedName name="_xlnm.Print_Titles" localSheetId="6">'20_LB閉塞'!$1:$3</definedName>
    <definedName name="_xlnm.Print_Titles" localSheetId="7">'30_リリースジョブ実行'!$1:$3</definedName>
    <definedName name="_xlnm.Print_Titles" localSheetId="8">'40_LB開放'!$1:$3</definedName>
    <definedName name="_xlnm.Print_Titles" localSheetId="4">'40_OS起動'!$1:$3</definedName>
    <definedName name="_xlnm.Print_Titles" localSheetId="5">'45_OS起動結果確認'!$1:$3</definedName>
    <definedName name="_xlnm.Print_Titles" localSheetId="9">'50_LB閉塞'!$1:$3</definedName>
    <definedName name="_xlnm.Print_Titles" localSheetId="10">'60_リリースジョブ実行'!$1:$3</definedName>
    <definedName name="_xlnm.Print_Titles" localSheetId="13">'70_LB開放'!$1:$3</definedName>
    <definedName name="_xlnm.Print_Titles" localSheetId="0">手順書!$2:$4</definedName>
    <definedName name="_xlnm.Print_Titles" localSheetId="1">表紙!$1:$3</definedName>
    <definedName name="作業環境" localSheetId="11">#REF!</definedName>
    <definedName name="作業環境" localSheetId="14">#REF!</definedName>
    <definedName name="作業環境" localSheetId="12">#REF!</definedName>
    <definedName name="作業環境" localSheetId="15">#REF!</definedName>
    <definedName name="作業環境" localSheetId="16">#REF!</definedName>
    <definedName name="作業環境" localSheetId="17">#REF!</definedName>
    <definedName name="作業環境" localSheetId="18">#REF!</definedName>
    <definedName name="作業環境" localSheetId="19">#REF!</definedName>
    <definedName name="作業環境" localSheetId="6">#REF!</definedName>
    <definedName name="作業環境" localSheetId="4">#REF!</definedName>
    <definedName name="作業環境" localSheetId="5">#REF!</definedName>
    <definedName name="作業環境" localSheetId="10">#REF!</definedName>
    <definedName name="作業環境" localSheetId="13">#REF!</definedName>
    <definedName name="作業環境" localSheetId="0">#REF!</definedName>
    <definedName name="作業環境">#REF!</definedName>
  </definedNames>
  <calcPr calcId="145621"/>
</workbook>
</file>

<file path=xl/calcChain.xml><?xml version="1.0" encoding="utf-8"?>
<calcChain xmlns="http://schemas.openxmlformats.org/spreadsheetml/2006/main">
  <c r="AV2" i="43" l="1"/>
  <c r="AV2" i="42"/>
  <c r="AV2" i="41"/>
  <c r="AV2" i="29"/>
  <c r="AV2" i="19"/>
  <c r="AV2" i="18"/>
  <c r="AV2" i="17"/>
  <c r="AV2" i="40"/>
  <c r="AV2" i="16"/>
  <c r="AV63" i="43" l="1"/>
  <c r="AV62" i="43"/>
  <c r="AV61" i="43"/>
  <c r="AV60" i="43"/>
  <c r="Y10" i="43"/>
  <c r="Y9" i="43"/>
  <c r="AQ8" i="43"/>
  <c r="AQ7" i="43"/>
  <c r="AO38" i="43" s="1"/>
  <c r="AK7" i="43"/>
  <c r="AE7" i="43"/>
  <c r="S7" i="43"/>
  <c r="E2" i="43"/>
  <c r="D120" i="42"/>
  <c r="D119" i="42"/>
  <c r="D95" i="42"/>
  <c r="AV19" i="42"/>
  <c r="AO19" i="42"/>
  <c r="Y10" i="42"/>
  <c r="Y9" i="42"/>
  <c r="AQ8" i="42"/>
  <c r="AQ7" i="42"/>
  <c r="AK7" i="42"/>
  <c r="AE7" i="42"/>
  <c r="S7" i="42"/>
  <c r="E2" i="42"/>
  <c r="AO38" i="41"/>
  <c r="AQ10" i="41"/>
  <c r="AQ9" i="41"/>
  <c r="AK9" i="41"/>
  <c r="Y7" i="41"/>
  <c r="Y8" i="41"/>
  <c r="AV63" i="41"/>
  <c r="AV62" i="41"/>
  <c r="AV61" i="41"/>
  <c r="AV60" i="41"/>
  <c r="AE7" i="41"/>
  <c r="S7" i="41"/>
  <c r="E2" i="41"/>
  <c r="D95" i="29"/>
  <c r="AV19" i="29"/>
  <c r="AO19" i="29"/>
  <c r="Y8" i="29"/>
  <c r="Y7" i="29"/>
  <c r="S7" i="29"/>
  <c r="AV65" i="19"/>
  <c r="AV64" i="19"/>
  <c r="AV63" i="19"/>
  <c r="AV62" i="19"/>
  <c r="AV59" i="19"/>
  <c r="AV58" i="19"/>
  <c r="AO38" i="18"/>
  <c r="AO37" i="40"/>
  <c r="AO37" i="19"/>
  <c r="AV61" i="18"/>
  <c r="AV62" i="18"/>
  <c r="AV63" i="18"/>
  <c r="AV60" i="18"/>
  <c r="AQ8" i="18"/>
  <c r="AQ7" i="18"/>
  <c r="AK7" i="18"/>
  <c r="AE7" i="18"/>
  <c r="D120" i="17"/>
  <c r="D119" i="17"/>
  <c r="D95" i="17"/>
  <c r="AV19" i="17"/>
  <c r="AO19" i="17"/>
  <c r="E22" i="27"/>
  <c r="E21" i="27"/>
  <c r="B22" i="27"/>
  <c r="B21" i="27"/>
  <c r="E58" i="27"/>
  <c r="E57" i="27"/>
  <c r="B58" i="27"/>
  <c r="B57" i="27"/>
  <c r="P1" i="42"/>
  <c r="E1" i="43"/>
  <c r="P1" i="41"/>
  <c r="P1" i="43"/>
  <c r="E1" i="42"/>
  <c r="E1" i="41"/>
  <c r="E2" i="40" l="1"/>
  <c r="P1" i="40"/>
  <c r="E1" i="40"/>
  <c r="AY61" i="39" l="1"/>
  <c r="AV61" i="39"/>
  <c r="AY60" i="39"/>
  <c r="AV60" i="39"/>
  <c r="AY59" i="39"/>
  <c r="AV59" i="39"/>
  <c r="AY58" i="39"/>
  <c r="AV58" i="39"/>
  <c r="AY57" i="39"/>
  <c r="AV57" i="39"/>
  <c r="AY56" i="39"/>
  <c r="AV56" i="39"/>
  <c r="AY55" i="39"/>
  <c r="AV55" i="39"/>
  <c r="AY54" i="39"/>
  <c r="AV54" i="39"/>
  <c r="AK9" i="39"/>
  <c r="Y9" i="39"/>
  <c r="AK7" i="39"/>
  <c r="AE7" i="39"/>
  <c r="Y7" i="39"/>
  <c r="S7" i="39"/>
  <c r="E2" i="39"/>
  <c r="AY61" i="38"/>
  <c r="AV61" i="38"/>
  <c r="AY60" i="38"/>
  <c r="AV60" i="38"/>
  <c r="AY59" i="38"/>
  <c r="AV59" i="38"/>
  <c r="AY58" i="38"/>
  <c r="AV58" i="38"/>
  <c r="AY57" i="38"/>
  <c r="AV57" i="38"/>
  <c r="AY56" i="38"/>
  <c r="AV56" i="38"/>
  <c r="AY55" i="38"/>
  <c r="AV55" i="38"/>
  <c r="AY54" i="38"/>
  <c r="AV54" i="38"/>
  <c r="AK9" i="38"/>
  <c r="Y9" i="38"/>
  <c r="AK7" i="38"/>
  <c r="AE7" i="38"/>
  <c r="Y7" i="38"/>
  <c r="S7" i="38"/>
  <c r="E2" i="38"/>
  <c r="P1" i="38"/>
  <c r="E1" i="39"/>
  <c r="P1" i="39"/>
  <c r="E1" i="38"/>
  <c r="E2" i="36" l="1"/>
  <c r="E2" i="35"/>
  <c r="P1" i="35"/>
  <c r="E1" i="36"/>
  <c r="E1" i="35"/>
  <c r="P1" i="36"/>
  <c r="E68" i="27" l="1"/>
  <c r="B68" i="27"/>
  <c r="E67" i="27"/>
  <c r="B67" i="27"/>
  <c r="E32" i="27"/>
  <c r="B32" i="27"/>
  <c r="E31" i="27"/>
  <c r="B31" i="27"/>
  <c r="E66" i="27"/>
  <c r="B66" i="27"/>
  <c r="E65" i="27"/>
  <c r="B65" i="27"/>
  <c r="E30" i="27"/>
  <c r="B30" i="27"/>
  <c r="E29" i="27"/>
  <c r="B29" i="27"/>
  <c r="E61" i="27" l="1"/>
  <c r="B61" i="27"/>
  <c r="E25" i="27"/>
  <c r="B25" i="27"/>
  <c r="E62" i="27"/>
  <c r="B62" i="27"/>
  <c r="E26" i="27"/>
  <c r="B26" i="27"/>
  <c r="E56" i="27" l="1"/>
  <c r="B56" i="27"/>
  <c r="E20" i="27"/>
  <c r="B20" i="27"/>
  <c r="E2" i="34" l="1"/>
  <c r="P1" i="33"/>
  <c r="P1" i="17"/>
  <c r="P1" i="16"/>
  <c r="P1" i="19"/>
  <c r="P1" i="26"/>
  <c r="E1" i="34"/>
  <c r="P1" i="18"/>
  <c r="E1" i="19"/>
  <c r="E1" i="33"/>
  <c r="E1" i="23"/>
  <c r="P1" i="34"/>
  <c r="E1" i="17"/>
  <c r="P1" i="24"/>
  <c r="P1" i="29"/>
  <c r="P1" i="23"/>
  <c r="E1" i="26"/>
  <c r="E1" i="16"/>
  <c r="E1" i="24"/>
  <c r="E1" i="18"/>
  <c r="E1" i="29"/>
  <c r="E53" i="27" l="1"/>
  <c r="AE9" i="24" s="1"/>
  <c r="B53" i="27"/>
  <c r="E52" i="27"/>
  <c r="AE7" i="24" s="1"/>
  <c r="B52" i="27"/>
  <c r="E49" i="27"/>
  <c r="B49" i="27"/>
  <c r="Y10" i="24" s="1"/>
  <c r="E48" i="27"/>
  <c r="B48" i="27"/>
  <c r="Y9" i="24" s="1"/>
  <c r="E47" i="27"/>
  <c r="B47" i="27"/>
  <c r="Y8" i="24" s="1"/>
  <c r="E46" i="27"/>
  <c r="B46" i="27"/>
  <c r="Y7" i="24" s="1"/>
  <c r="E10" i="27"/>
  <c r="B10" i="27"/>
  <c r="E9" i="27"/>
  <c r="B9" i="27"/>
  <c r="E6" i="27"/>
  <c r="B6" i="27"/>
  <c r="E5" i="27"/>
  <c r="B5" i="27"/>
  <c r="E4" i="27"/>
  <c r="B4" i="27"/>
  <c r="E3" i="27"/>
  <c r="B3" i="27"/>
  <c r="AE7" i="35" l="1"/>
  <c r="AO32" i="35" s="1"/>
  <c r="Y7" i="36"/>
  <c r="AQ8" i="17"/>
  <c r="Y8" i="40"/>
  <c r="AQ8" i="40"/>
  <c r="Y8" i="35"/>
  <c r="AE9" i="35"/>
  <c r="AO61" i="35" s="1"/>
  <c r="Y9" i="36"/>
  <c r="Y7" i="40"/>
  <c r="AQ7" i="17"/>
  <c r="AQ7" i="40"/>
  <c r="Y7" i="35"/>
  <c r="Y9" i="40"/>
  <c r="Y9" i="35"/>
  <c r="AK7" i="17"/>
  <c r="AK7" i="40"/>
  <c r="Y10" i="40"/>
  <c r="Y10" i="35"/>
  <c r="E75" i="27"/>
  <c r="B75" i="27"/>
  <c r="E2" i="33"/>
  <c r="AR55" i="33" l="1"/>
  <c r="AR57" i="36"/>
  <c r="AR56" i="36"/>
  <c r="AR57" i="33"/>
  <c r="AR55" i="36"/>
  <c r="AR54" i="36"/>
  <c r="AR56" i="33"/>
  <c r="AR54" i="33"/>
  <c r="E17" i="27"/>
  <c r="E14" i="27"/>
  <c r="AK9" i="35" s="1"/>
  <c r="AR61" i="35" s="1"/>
  <c r="E13" i="27"/>
  <c r="AK7" i="35" s="1"/>
  <c r="AR32" i="35" s="1"/>
  <c r="E72" i="27"/>
  <c r="B72" i="27"/>
  <c r="E71" i="27"/>
  <c r="B71" i="27"/>
  <c r="D120" i="29"/>
  <c r="D119" i="29"/>
  <c r="Y9" i="33"/>
  <c r="Y7" i="33"/>
  <c r="E43" i="27"/>
  <c r="E40" i="27"/>
  <c r="E37" i="27"/>
  <c r="B43" i="27"/>
  <c r="B40" i="27"/>
  <c r="B37" i="27"/>
  <c r="B17" i="27"/>
  <c r="B14" i="27"/>
  <c r="B13" i="27"/>
  <c r="AO32" i="24"/>
  <c r="AQ10" i="29"/>
  <c r="AQ9" i="29"/>
  <c r="E2" i="29"/>
  <c r="S7" i="36" l="1"/>
  <c r="S7" i="35"/>
  <c r="AV61" i="40"/>
  <c r="AV60" i="40"/>
  <c r="AK9" i="24"/>
  <c r="AR61" i="24" s="1"/>
  <c r="S7" i="40"/>
  <c r="AE7" i="17"/>
  <c r="AE7" i="40"/>
  <c r="AK7" i="24"/>
  <c r="AR32" i="24" s="1"/>
  <c r="S7" i="33"/>
  <c r="S7" i="24"/>
  <c r="AV65" i="40"/>
  <c r="AV58" i="40"/>
  <c r="AV64" i="40"/>
  <c r="AV63" i="40"/>
  <c r="AV62" i="40"/>
  <c r="AV59" i="40"/>
  <c r="AE7" i="29"/>
  <c r="AV60" i="19"/>
  <c r="AK9" i="29"/>
  <c r="AV61" i="19"/>
  <c r="AO61" i="24"/>
  <c r="AK9" i="23"/>
  <c r="AK7" i="23"/>
  <c r="AK9" i="19"/>
  <c r="E2" i="26"/>
  <c r="Y7" i="19" l="1"/>
  <c r="Y9" i="17"/>
  <c r="AQ9" i="19"/>
  <c r="Y9" i="19"/>
  <c r="Y9" i="18"/>
  <c r="Y7" i="26"/>
  <c r="S7" i="19"/>
  <c r="S7" i="18"/>
  <c r="AE7" i="19"/>
  <c r="S7" i="26"/>
  <c r="Y8" i="19"/>
  <c r="Y10" i="17"/>
  <c r="Y10" i="19"/>
  <c r="Y10" i="18"/>
  <c r="AQ10" i="19"/>
  <c r="Y9" i="26"/>
  <c r="S7" i="17"/>
  <c r="Y8" i="23"/>
  <c r="Y10" i="23"/>
  <c r="AE9" i="23"/>
  <c r="AO74" i="23" s="1"/>
  <c r="Y7" i="23"/>
  <c r="Y9" i="23"/>
  <c r="AE7" i="23"/>
  <c r="AR74" i="23"/>
  <c r="AR35" i="23"/>
  <c r="AO35" i="23" l="1"/>
  <c r="E2" i="24" l="1"/>
  <c r="E2" i="23"/>
  <c r="E2" i="19" l="1"/>
  <c r="E2" i="18"/>
  <c r="E2" i="17" l="1"/>
  <c r="E2" i="16" l="1"/>
</calcChain>
</file>

<file path=xl/sharedStrings.xml><?xml version="1.0" encoding="utf-8"?>
<sst xmlns="http://schemas.openxmlformats.org/spreadsheetml/2006/main" count="1268" uniqueCount="332">
  <si>
    <t>日付</t>
    <rPh sb="0" eb="2">
      <t>ヒヅケ</t>
    </rPh>
    <phoneticPr fontId="4"/>
  </si>
  <si>
    <t>項番</t>
    <rPh sb="0" eb="2">
      <t>コウバン</t>
    </rPh>
    <phoneticPr fontId="4"/>
  </si>
  <si>
    <t>作業項目・内容</t>
    <rPh sb="0" eb="2">
      <t>サギョウ</t>
    </rPh>
    <rPh sb="2" eb="4">
      <t>コウモク</t>
    </rPh>
    <rPh sb="5" eb="7">
      <t>ナイヨウ</t>
    </rPh>
    <phoneticPr fontId="4"/>
  </si>
  <si>
    <t>対象
ｻｰﾊﾞ</t>
    <rPh sb="0" eb="2">
      <t>タイショウ</t>
    </rPh>
    <phoneticPr fontId="4"/>
  </si>
  <si>
    <t>確認内容</t>
    <rPh sb="0" eb="2">
      <t>カクニン</t>
    </rPh>
    <rPh sb="2" eb="4">
      <t>ナイヨウ</t>
    </rPh>
    <phoneticPr fontId="4"/>
  </si>
  <si>
    <t>作業
場所</t>
    <rPh sb="0" eb="2">
      <t>サギョウ</t>
    </rPh>
    <rPh sb="3" eb="5">
      <t>バショ</t>
    </rPh>
    <phoneticPr fontId="4"/>
  </si>
  <si>
    <t>作業
実施者</t>
    <rPh sb="0" eb="2">
      <t>サギョウ</t>
    </rPh>
    <rPh sb="3" eb="6">
      <t>ジッシシャ</t>
    </rPh>
    <phoneticPr fontId="4"/>
  </si>
  <si>
    <t>確認者</t>
    <rPh sb="0" eb="2">
      <t>カクニン</t>
    </rPh>
    <rPh sb="2" eb="3">
      <t>シャ</t>
    </rPh>
    <phoneticPr fontId="4"/>
  </si>
  <si>
    <t>所要時間
(分)</t>
    <rPh sb="0" eb="2">
      <t>ショヨウ</t>
    </rPh>
    <rPh sb="2" eb="4">
      <t>ジカン</t>
    </rPh>
    <rPh sb="6" eb="7">
      <t>フン</t>
    </rPh>
    <phoneticPr fontId="4"/>
  </si>
  <si>
    <t>予定</t>
    <rPh sb="0" eb="2">
      <t>ヨテイ</t>
    </rPh>
    <phoneticPr fontId="4"/>
  </si>
  <si>
    <t>実績</t>
    <rPh sb="0" eb="2">
      <t>ジッセキ</t>
    </rPh>
    <phoneticPr fontId="4"/>
  </si>
  <si>
    <t>作業
結果</t>
    <rPh sb="0" eb="2">
      <t>サギョウ</t>
    </rPh>
    <rPh sb="3" eb="5">
      <t>ケッカ</t>
    </rPh>
    <phoneticPr fontId="4"/>
  </si>
  <si>
    <t>備考</t>
    <rPh sb="0" eb="2">
      <t>ビコウ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</si>
  <si>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</si>
  <si>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</si>
  <si>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時刻</t>
    <rPh sb="0" eb="2">
      <t>ジコク</t>
    </rPh>
    <phoneticPr fontId="4"/>
  </si>
  <si>
    <t>作業終了条件</t>
    <rPh sb="2" eb="4">
      <t>シュウリョウ</t>
    </rPh>
    <phoneticPr fontId="4"/>
  </si>
  <si>
    <t>上記の手順が全て正常に終了していること。</t>
    <phoneticPr fontId="4"/>
  </si>
  <si>
    <t>作業開始条件</t>
    <phoneticPr fontId="4"/>
  </si>
  <si>
    <t>前提条件</t>
    <rPh sb="0" eb="2">
      <t>ゼンテイ</t>
    </rPh>
    <rPh sb="2" eb="4">
      <t>ジョウケン</t>
    </rPh>
    <phoneticPr fontId="3"/>
  </si>
  <si>
    <t>作業手順</t>
    <phoneticPr fontId="3"/>
  </si>
  <si>
    <t>№</t>
    <phoneticPr fontId="4"/>
  </si>
  <si>
    <t>関連資料</t>
    <rPh sb="0" eb="2">
      <t>カンレン</t>
    </rPh>
    <rPh sb="2" eb="4">
      <t>シリョウ</t>
    </rPh>
    <phoneticPr fontId="3"/>
  </si>
  <si>
    <t>awoaep3j</t>
    <phoneticPr fontId="4"/>
  </si>
  <si>
    <t>2面に対して、アプリケーションをリリースするためのJenkinsジョブを実行する。</t>
    <rPh sb="1" eb="2">
      <t>メン</t>
    </rPh>
    <rPh sb="3" eb="4">
      <t>タイ</t>
    </rPh>
    <phoneticPr fontId="4"/>
  </si>
  <si>
    <t>2面の全インスタンスに対してデプロイが正常終了すること
・ati21a
・ati22a
・ati21b
・ati22b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</si>
  <si>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atiaap2a #1[2面]
atiaap2b #2[2面]</t>
    <phoneticPr fontId="4"/>
  </si>
  <si>
    <t>2面の全インスタンスの画面が正常に表示されること</t>
    <rPh sb="1" eb="2">
      <t>メン</t>
    </rPh>
    <rPh sb="3" eb="4">
      <t>ゼン</t>
    </rPh>
    <rPh sb="11" eb="13">
      <t>ガメン</t>
    </rPh>
    <rPh sb="14" eb="16">
      <t>セイジョウ</t>
    </rPh>
    <rPh sb="17" eb="19">
      <t>ヒョウジ</t>
    </rPh>
    <phoneticPr fontId="4"/>
  </si>
  <si>
    <t>LB開放前動作確認</t>
    <rPh sb="2" eb="4">
      <t>カイホウ</t>
    </rPh>
    <rPh sb="4" eb="5">
      <t>マエ</t>
    </rPh>
    <rPh sb="5" eb="7">
      <t>ドウサ</t>
    </rPh>
    <rPh sb="7" eb="9">
      <t>カクニン</t>
    </rPh>
    <phoneticPr fontId="3"/>
  </si>
  <si>
    <t>LBの2面を開放するためのJenkinsジョブを実行する。</t>
    <rPh sb="4" eb="5">
      <t>メン</t>
    </rPh>
    <rPh sb="6" eb="8">
      <t>カイホウ</t>
    </rPh>
    <rPh sb="24" eb="26">
      <t>ジッコウ</t>
    </rPh>
    <phoneticPr fontId="3"/>
  </si>
  <si>
    <t>2面のpoolMemberのstautsがEnableになっていること
・atiaap2a:8001
・atiaap2a:8002
・atiaap2b:8001
・atiaap2b:8002</t>
    <rPh sb="1" eb="2">
      <t>メン</t>
    </rPh>
    <phoneticPr fontId="3"/>
  </si>
  <si>
    <t>1面アクセスなし確認（xx分待つ？）</t>
    <phoneticPr fontId="3"/>
  </si>
  <si>
    <t>LBの1面を閉塞するためのJenkinsジョブを実行する。</t>
    <rPh sb="4" eb="5">
      <t>メン</t>
    </rPh>
    <rPh sb="6" eb="8">
      <t>ヘイソク</t>
    </rPh>
    <rPh sb="24" eb="26">
      <t>ジッコウ</t>
    </rPh>
    <phoneticPr fontId="3"/>
  </si>
  <si>
    <t>1面のpoolMemberのstautsがDisableになっていること
・atiaap1a:8001
・atiaap1a:8002
・atiaap1b:8001
・atiaap1b:8002</t>
    <rPh sb="1" eb="2">
      <t>メン</t>
    </rPh>
    <phoneticPr fontId="3"/>
  </si>
  <si>
    <t>1面の全インスタンスに対してデプロイが正常終了すること
・ati11a
・ati12a
・ati11b
・ati12b</t>
    <rPh sb="1" eb="2">
      <t>メン</t>
    </rPh>
    <rPh sb="3" eb="4">
      <t>ゼン</t>
    </rPh>
    <rPh sb="11" eb="12">
      <t>タイ</t>
    </rPh>
    <rPh sb="19" eb="21">
      <t>セイジョウ</t>
    </rPh>
    <rPh sb="21" eb="23">
      <t>シュウリョウ</t>
    </rPh>
    <phoneticPr fontId="4"/>
  </si>
  <si>
    <t>LBのActive/Standbyを確認するためのJenkinsジョブを実行する。</t>
    <rPh sb="18" eb="20">
      <t>カクニン</t>
    </rPh>
    <rPh sb="36" eb="38">
      <t>ジッコウ</t>
    </rPh>
    <phoneticPr fontId="3"/>
  </si>
  <si>
    <t>LB#1がActiveとなっていること</t>
    <phoneticPr fontId="4"/>
  </si>
  <si>
    <t>LBのstatus確認(LB#1)</t>
    <rPh sb="9" eb="11">
      <t>カクニン</t>
    </rPh>
    <phoneticPr fontId="4"/>
  </si>
  <si>
    <t>LBのstatus確認(LB#2)</t>
    <rPh sb="9" eb="11">
      <t>カクニン</t>
    </rPh>
    <phoneticPr fontId="4"/>
  </si>
  <si>
    <t>LBのActive/Standby確認(LB#1)</t>
    <rPh sb="17" eb="19">
      <t>カクニン</t>
    </rPh>
    <phoneticPr fontId="4"/>
  </si>
  <si>
    <t>1面に対して、アプリケーションをリリースするためのJenkinsジョブを実行する。</t>
    <rPh sb="1" eb="2">
      <t>メン</t>
    </rPh>
    <rPh sb="3" eb="4">
      <t>タイ</t>
    </rPh>
    <phoneticPr fontId="4"/>
  </si>
  <si>
    <t>リリースジョブ実行[2面]</t>
    <rPh sb="7" eb="9">
      <t>ジッコウ</t>
    </rPh>
    <rPh sb="11" eb="12">
      <t>メン</t>
    </rPh>
    <phoneticPr fontId="4"/>
  </si>
  <si>
    <t>リリースジョブ実行[1面]</t>
    <rPh sb="7" eb="9">
      <t>ジッコウ</t>
    </rPh>
    <rPh sb="11" eb="12">
      <t>メン</t>
    </rPh>
    <phoneticPr fontId="4"/>
  </si>
  <si>
    <t>LB開放[2面] (LB#1)</t>
    <rPh sb="2" eb="4">
      <t>カイホウ</t>
    </rPh>
    <rPh sb="6" eb="7">
      <t>メン</t>
    </rPh>
    <phoneticPr fontId="3"/>
  </si>
  <si>
    <t>LB閉塞[1面] (LB#1)</t>
    <rPh sb="6" eb="7">
      <t>メン</t>
    </rPh>
    <phoneticPr fontId="3"/>
  </si>
  <si>
    <t>tailで1面のアクセスログを確認する？
リリース版の確認のために2面のappログも確認する？</t>
    <rPh sb="6" eb="7">
      <t>メン</t>
    </rPh>
    <rPh sb="15" eb="17">
      <t>カクニン</t>
    </rPh>
    <rPh sb="25" eb="26">
      <t>バン</t>
    </rPh>
    <rPh sb="27" eb="29">
      <t>カクニン</t>
    </rPh>
    <rPh sb="34" eb="35">
      <t>メン</t>
    </rPh>
    <rPh sb="42" eb="44">
      <t>カクニン</t>
    </rPh>
    <phoneticPr fontId="3"/>
  </si>
  <si>
    <t>poolMemberのステータスを確認するためのJenkinsジョブを実行する。</t>
    <rPh sb="17" eb="19">
      <t>カクニン</t>
    </rPh>
    <rPh sb="35" eb="37">
      <t>ジッコウ</t>
    </rPh>
    <phoneticPr fontId="3"/>
  </si>
  <si>
    <t>システム名</t>
    <rPh sb="4" eb="5">
      <t>メイ</t>
    </rPh>
    <phoneticPr fontId="4"/>
  </si>
  <si>
    <t>ドキュメント名</t>
    <rPh sb="6" eb="7">
      <t>メイ</t>
    </rPh>
    <phoneticPr fontId="4"/>
  </si>
  <si>
    <t>フェーズ</t>
    <phoneticPr fontId="4"/>
  </si>
  <si>
    <t>版</t>
    <rPh sb="0" eb="1">
      <t>ハン</t>
    </rPh>
    <phoneticPr fontId="4"/>
  </si>
  <si>
    <t>設計書種別</t>
    <rPh sb="0" eb="2">
      <t>セッケイ</t>
    </rPh>
    <rPh sb="2" eb="3">
      <t>ショ</t>
    </rPh>
    <rPh sb="3" eb="5">
      <t>シュベツ</t>
    </rPh>
    <phoneticPr fontId="4"/>
  </si>
  <si>
    <t>ID</t>
    <phoneticPr fontId="4"/>
  </si>
  <si>
    <t>名称</t>
    <rPh sb="0" eb="2">
      <t>メイショウ</t>
    </rPh>
    <phoneticPr fontId="4"/>
  </si>
  <si>
    <t>作成日</t>
    <rPh sb="0" eb="2">
      <t>サクセイ</t>
    </rPh>
    <rPh sb="2" eb="3">
      <t>ビ</t>
    </rPh>
    <phoneticPr fontId="4"/>
  </si>
  <si>
    <t>作成者</t>
    <rPh sb="0" eb="2">
      <t>サクセイ</t>
    </rPh>
    <rPh sb="2" eb="3">
      <t>シャ</t>
    </rPh>
    <phoneticPr fontId="4"/>
  </si>
  <si>
    <t>更新日</t>
    <rPh sb="0" eb="2">
      <t>コウシン</t>
    </rPh>
    <rPh sb="2" eb="3">
      <t>ビ</t>
    </rPh>
    <phoneticPr fontId="4"/>
  </si>
  <si>
    <t>更新者</t>
    <rPh sb="0" eb="3">
      <t>コウシンシャ</t>
    </rPh>
    <phoneticPr fontId="4"/>
  </si>
  <si>
    <t>■実施シーン</t>
    <rPh sb="1" eb="3">
      <t>ジッシ</t>
    </rPh>
    <phoneticPr fontId="4"/>
  </si>
  <si>
    <t>■作業の前提</t>
    <rPh sb="1" eb="3">
      <t>サギョウ</t>
    </rPh>
    <rPh sb="4" eb="6">
      <t>ゼンテイ</t>
    </rPh>
    <phoneticPr fontId="4"/>
  </si>
  <si>
    <t>■環境</t>
    <rPh sb="1" eb="3">
      <t>カンキョウ</t>
    </rPh>
    <phoneticPr fontId="4"/>
  </si>
  <si>
    <t>アプリケーション　リリース手順</t>
  </si>
  <si>
    <t>ﾁｪｯｸ</t>
    <phoneticPr fontId="4"/>
  </si>
  <si>
    <t>□</t>
    <phoneticPr fontId="4"/>
  </si>
  <si>
    <t>ジョブ実行時のパラメータを選択</t>
    <rPh sb="3" eb="5">
      <t>ジッコウ</t>
    </rPh>
    <rPh sb="5" eb="6">
      <t>ジ</t>
    </rPh>
    <rPh sb="13" eb="15">
      <t>センタク</t>
    </rPh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</si>
  <si>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</si>
  <si>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</si>
  <si>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</si>
  <si>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</si>
  <si>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[lb]</t>
    <phoneticPr fontId="4"/>
  </si>
  <si>
    <t>[poolName]</t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</si>
  <si>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</si>
  <si>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</si>
  <si>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</si>
  <si>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</si>
  <si>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awoaep3j</t>
    <phoneticPr fontId="4"/>
  </si>
  <si>
    <t>デプロイジョブのパラメータ付きビルドジョブ実行ボタンを押下</t>
  </si>
  <si>
    <t>ブラウザからWeblogicコンソール画面へログインする</t>
    <rPh sb="19" eb="21">
      <t>ガメン</t>
    </rPh>
    <phoneticPr fontId="4"/>
  </si>
  <si>
    <t>ブラウザからログイン画面を表示する</t>
    <rPh sb="10" eb="12">
      <t>ガメン</t>
    </rPh>
    <rPh sb="13" eb="15">
      <t>ヒョウジ</t>
    </rPh>
    <phoneticPr fontId="4"/>
  </si>
  <si>
    <t>ログイン画面が表示されることを確認する。</t>
    <rPh sb="4" eb="6">
      <t>ガメン</t>
    </rPh>
    <rPh sb="7" eb="9">
      <t>ヒョウジ</t>
    </rPh>
    <rPh sb="15" eb="17">
      <t>カクニン</t>
    </rPh>
    <phoneticPr fontId="4"/>
  </si>
  <si>
    <t>□</t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</si>
  <si>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</si>
  <si>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</si>
  <si>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</si>
  <si>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</si>
  <si>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awcajp1a</t>
    <phoneticPr fontId="4"/>
  </si>
  <si>
    <t>[lb]</t>
    <phoneticPr fontId="4"/>
  </si>
  <si>
    <t>[poolName]</t>
    <phoneticPr fontId="4"/>
  </si>
  <si>
    <t>[poolMemberName]</t>
    <phoneticPr fontId="4"/>
  </si>
  <si>
    <t>フェーズ</t>
    <phoneticPr fontId="4"/>
  </si>
  <si>
    <t>ID</t>
    <phoneticPr fontId="4"/>
  </si>
  <si>
    <t>ﾁｪｯｸ</t>
    <phoneticPr fontId="4"/>
  </si>
  <si>
    <t>□</t>
    <phoneticPr fontId="4"/>
  </si>
  <si>
    <t>LBジョブのパラメータ付きビルドジョブ実行ボタンを押下</t>
    <phoneticPr fontId="4"/>
  </si>
  <si>
    <t>LB開放前にブラウザから各インスタンスの画面を表示する。</t>
    <rPh sb="2" eb="4">
      <t>カイホウ</t>
    </rPh>
    <rPh sb="4" eb="5">
      <t>マエ</t>
    </rPh>
    <rPh sb="12" eb="13">
      <t>カク</t>
    </rPh>
    <rPh sb="20" eb="22">
      <t>ガメン</t>
    </rPh>
    <rPh sb="23" eb="25">
      <t>ヒョウジ</t>
    </rPh>
    <phoneticPr fontId="3"/>
  </si>
  <si>
    <t>awoaep3j</t>
    <phoneticPr fontId="4"/>
  </si>
  <si>
    <t>1面のpoolMemberがEnable、Health CheckがTrue、
2面のpoolMemberがDisable、Health CheckがFalseとなっていること</t>
    <rPh sb="1" eb="2">
      <t>メン</t>
    </rPh>
    <rPh sb="41" eb="42">
      <t>メン</t>
    </rPh>
    <phoneticPr fontId="4"/>
  </si>
  <si>
    <t>OS起動ジョブ実行[2面]</t>
    <rPh sb="2" eb="4">
      <t>キドウ</t>
    </rPh>
    <rPh sb="7" eb="9">
      <t>ジッコウ</t>
    </rPh>
    <rPh sb="11" eb="12">
      <t>メン</t>
    </rPh>
    <phoneticPr fontId="4"/>
  </si>
  <si>
    <t>awoaep3j</t>
    <phoneticPr fontId="4"/>
  </si>
  <si>
    <t>2面に対して、OSを起動するためのJenkinsジョブを実行する。</t>
    <rPh sb="1" eb="2">
      <t>メン</t>
    </rPh>
    <rPh sb="3" eb="4">
      <t>タイ</t>
    </rPh>
    <rPh sb="10" eb="12">
      <t>キドウ</t>
    </rPh>
    <phoneticPr fontId="4"/>
  </si>
  <si>
    <t>2面の#01、#02に対してOSの起動が正常終了すること
・atiaap2a
・atiaap2b</t>
    <rPh sb="1" eb="2">
      <t>メン</t>
    </rPh>
    <rPh sb="11" eb="12">
      <t>タイ</t>
    </rPh>
    <rPh sb="17" eb="19">
      <t>キドウ</t>
    </rPh>
    <rPh sb="20" eb="22">
      <t>セイジョウ</t>
    </rPh>
    <rPh sb="22" eb="24">
      <t>シュウリョウ</t>
    </rPh>
    <phoneticPr fontId="4"/>
  </si>
  <si>
    <t>OS停止ジョブ実行[1面]</t>
    <rPh sb="2" eb="4">
      <t>テイシ</t>
    </rPh>
    <rPh sb="7" eb="9">
      <t>ジッコウ</t>
    </rPh>
    <rPh sb="11" eb="12">
      <t>メン</t>
    </rPh>
    <phoneticPr fontId="4"/>
  </si>
  <si>
    <t>1面に対して、OSを停止するためのJenkinsジョブを実行する。</t>
    <rPh sb="1" eb="2">
      <t>メン</t>
    </rPh>
    <rPh sb="3" eb="4">
      <t>タイ</t>
    </rPh>
    <rPh sb="10" eb="12">
      <t>テイシ</t>
    </rPh>
    <phoneticPr fontId="4"/>
  </si>
  <si>
    <t>1面の#01、#02に対してOSの停止が正常終了すること
・atiaap1a
・atiaap1b</t>
    <rPh sb="1" eb="2">
      <t>メン</t>
    </rPh>
    <rPh sb="11" eb="12">
      <t>タイ</t>
    </rPh>
    <rPh sb="17" eb="19">
      <t>テイシ</t>
    </rPh>
    <rPh sb="20" eb="22">
      <t>セイジョウ</t>
    </rPh>
    <rPh sb="22" eb="24">
      <t>シュウリョウ</t>
    </rPh>
    <phoneticPr fontId="4"/>
  </si>
  <si>
    <t>awoaep3j</t>
    <phoneticPr fontId="4"/>
  </si>
  <si>
    <t>1面のpoolMemberがDisable、Health CheckがFalse、
2面のpoolMemberがEnable、Health CheckがTrueとなっていること</t>
    <rPh sb="1" eb="2">
      <t>メン</t>
    </rPh>
    <rPh sb="43" eb="44">
      <t>メン</t>
    </rPh>
    <phoneticPr fontId="4"/>
  </si>
  <si>
    <t>NSSOL</t>
    <phoneticPr fontId="3"/>
  </si>
  <si>
    <t>フェーズ</t>
    <phoneticPr fontId="4"/>
  </si>
  <si>
    <t>ID</t>
    <phoneticPr fontId="4"/>
  </si>
  <si>
    <t>[hostName]</t>
    <phoneticPr fontId="4"/>
  </si>
  <si>
    <t>ID</t>
    <phoneticPr fontId="4"/>
  </si>
  <si>
    <t>■BG切り替えリリースの流れと作業</t>
    <rPh sb="3" eb="4">
      <t>キ</t>
    </rPh>
    <rPh sb="5" eb="6">
      <t>カ</t>
    </rPh>
    <rPh sb="12" eb="13">
      <t>ナガ</t>
    </rPh>
    <rPh sb="15" eb="17">
      <t>サギョウ</t>
    </rPh>
    <phoneticPr fontId="3"/>
  </si>
  <si>
    <t>LBのActiveStandby確認</t>
    <rPh sb="16" eb="18">
      <t>カクニン</t>
    </rPh>
    <phoneticPr fontId="3"/>
  </si>
  <si>
    <t>確認ポイント</t>
    <rPh sb="0" eb="2">
      <t>カクニン</t>
    </rPh>
    <phoneticPr fontId="3"/>
  </si>
  <si>
    <t>LB#1のステータスがActiveであること</t>
    <phoneticPr fontId="3"/>
  </si>
  <si>
    <t>実施内容</t>
    <rPh sb="0" eb="2">
      <t>ジッシ</t>
    </rPh>
    <rPh sb="2" eb="4">
      <t>ナイヨウ</t>
    </rPh>
    <phoneticPr fontId="3"/>
  </si>
  <si>
    <t>LBのStatus確認</t>
    <rPh sb="9" eb="11">
      <t>カクニン</t>
    </rPh>
    <phoneticPr fontId="3"/>
  </si>
  <si>
    <t>※下記フローは、１面（Blue面）が稼働している場合の図。</t>
    <rPh sb="1" eb="3">
      <t>カキ</t>
    </rPh>
    <rPh sb="9" eb="10">
      <t>メン</t>
    </rPh>
    <rPh sb="15" eb="16">
      <t>メン</t>
    </rPh>
    <rPh sb="18" eb="20">
      <t>カドウ</t>
    </rPh>
    <rPh sb="24" eb="26">
      <t>バアイ</t>
    </rPh>
    <rPh sb="27" eb="28">
      <t>ズ</t>
    </rPh>
    <phoneticPr fontId="3"/>
  </si>
  <si>
    <t>現在稼働している面とLBの向き先を確認</t>
    <rPh sb="0" eb="2">
      <t>ゲンザイ</t>
    </rPh>
    <rPh sb="2" eb="4">
      <t>カドウ</t>
    </rPh>
    <rPh sb="8" eb="9">
      <t>メン</t>
    </rPh>
    <rPh sb="13" eb="14">
      <t>ム</t>
    </rPh>
    <rPh sb="15" eb="16">
      <t>サキ</t>
    </rPh>
    <rPh sb="17" eb="19">
      <t>カクニン</t>
    </rPh>
    <phoneticPr fontId="3"/>
  </si>
  <si>
    <t>OS起動</t>
    <rPh sb="2" eb="4">
      <t>キドウ</t>
    </rPh>
    <phoneticPr fontId="3"/>
  </si>
  <si>
    <t>・リリース準備（待機面サーバ起動）</t>
    <rPh sb="5" eb="7">
      <t>ジュンビ</t>
    </rPh>
    <rPh sb="8" eb="10">
      <t>タイキ</t>
    </rPh>
    <rPh sb="10" eb="11">
      <t>メン</t>
    </rPh>
    <rPh sb="14" eb="16">
      <t>キドウ</t>
    </rPh>
    <phoneticPr fontId="3"/>
  </si>
  <si>
    <t>・リリース前</t>
    <phoneticPr fontId="3"/>
  </si>
  <si>
    <t>・リリース準備（待機面アプリデプロイ _アプリ最新バージョンによるデプロイ ）</t>
    <phoneticPr fontId="3"/>
  </si>
  <si>
    <t>OS起動結果確認</t>
    <rPh sb="2" eb="4">
      <t>キドウ</t>
    </rPh>
    <rPh sb="4" eb="6">
      <t>ケッカ</t>
    </rPh>
    <rPh sb="6" eb="8">
      <t>カクニン</t>
    </rPh>
    <phoneticPr fontId="3"/>
  </si>
  <si>
    <t>アプリリリースが正常に完了すること</t>
    <rPh sb="8" eb="10">
      <t>セイジョウ</t>
    </rPh>
    <rPh sb="11" eb="13">
      <t>カンリョウ</t>
    </rPh>
    <phoneticPr fontId="3"/>
  </si>
  <si>
    <t>・リリース準備（動作確認）</t>
    <phoneticPr fontId="3"/>
  </si>
  <si>
    <t>待機面へのアプリリリース</t>
    <rPh sb="0" eb="2">
      <t>タイキ</t>
    </rPh>
    <rPh sb="2" eb="3">
      <t>メン</t>
    </rPh>
    <phoneticPr fontId="3"/>
  </si>
  <si>
    <t>待機面での動作確認</t>
    <rPh sb="0" eb="2">
      <t>タイキ</t>
    </rPh>
    <rPh sb="2" eb="3">
      <t>メン</t>
    </rPh>
    <rPh sb="5" eb="7">
      <t>ドウサ</t>
    </rPh>
    <rPh sb="7" eb="9">
      <t>カクニン</t>
    </rPh>
    <phoneticPr fontId="3"/>
  </si>
  <si>
    <t>待機面でアプリのリリース結果を確認</t>
    <rPh sb="0" eb="2">
      <t>タイキ</t>
    </rPh>
    <rPh sb="2" eb="3">
      <t>メン</t>
    </rPh>
    <rPh sb="12" eb="14">
      <t>ケッカ</t>
    </rPh>
    <rPh sb="15" eb="17">
      <t>カクニン</t>
    </rPh>
    <phoneticPr fontId="3"/>
  </si>
  <si>
    <t>稼働面のLB閉塞</t>
    <rPh sb="0" eb="2">
      <t>カドウ</t>
    </rPh>
    <rPh sb="2" eb="3">
      <t>メン</t>
    </rPh>
    <rPh sb="6" eb="8">
      <t>ヘイソク</t>
    </rPh>
    <phoneticPr fontId="3"/>
  </si>
  <si>
    <t>・リリース（切り替え&amp;最終動作確認）</t>
    <phoneticPr fontId="3"/>
  </si>
  <si>
    <t>・リリース事後作業（待機面アプリデプロイ _アプリ最新バージョンによるデプロイ ）</t>
    <phoneticPr fontId="3"/>
  </si>
  <si>
    <t>待機面へアプリのリリースを行う</t>
    <rPh sb="0" eb="2">
      <t>タイキ</t>
    </rPh>
    <rPh sb="2" eb="3">
      <t>メン</t>
    </rPh>
    <rPh sb="13" eb="14">
      <t>オコナ</t>
    </rPh>
    <phoneticPr fontId="3"/>
  </si>
  <si>
    <t>アプリリリースが正常に完了すること</t>
    <phoneticPr fontId="3"/>
  </si>
  <si>
    <t>OS停止</t>
    <rPh sb="2" eb="4">
      <t>テイシ</t>
    </rPh>
    <phoneticPr fontId="3"/>
  </si>
  <si>
    <t>OS停止結果確認</t>
    <rPh sb="2" eb="4">
      <t>テイシ</t>
    </rPh>
    <rPh sb="4" eb="6">
      <t>ケッカ</t>
    </rPh>
    <rPh sb="6" eb="8">
      <t>カクニン</t>
    </rPh>
    <phoneticPr fontId="3"/>
  </si>
  <si>
    <t>LBのStatus確認（#1）</t>
    <rPh sb="9" eb="11">
      <t>カクニン</t>
    </rPh>
    <phoneticPr fontId="3"/>
  </si>
  <si>
    <t>LBのStatus確認（#2）</t>
    <rPh sb="9" eb="11">
      <t>カクニン</t>
    </rPh>
    <phoneticPr fontId="3"/>
  </si>
  <si>
    <t>待機面のOS起動確認</t>
    <rPh sb="0" eb="2">
      <t>タイキ</t>
    </rPh>
    <rPh sb="2" eb="3">
      <t>メン</t>
    </rPh>
    <rPh sb="6" eb="8">
      <t>キドウ</t>
    </rPh>
    <rPh sb="8" eb="10">
      <t>カクニン</t>
    </rPh>
    <phoneticPr fontId="3"/>
  </si>
  <si>
    <t>OSの起動結果を確認</t>
    <rPh sb="3" eb="5">
      <t>キドウ</t>
    </rPh>
    <rPh sb="5" eb="7">
      <t>ケッカ</t>
    </rPh>
    <rPh sb="8" eb="10">
      <t>カクニン</t>
    </rPh>
    <phoneticPr fontId="3"/>
  </si>
  <si>
    <t>稼働していた面へのLB閉塞を確認</t>
    <rPh sb="0" eb="2">
      <t>カドウ</t>
    </rPh>
    <rPh sb="6" eb="7">
      <t>メン</t>
    </rPh>
    <rPh sb="11" eb="13">
      <t>ヘイソク</t>
    </rPh>
    <rPh sb="14" eb="16">
      <t>カクニン</t>
    </rPh>
    <phoneticPr fontId="3"/>
  </si>
  <si>
    <t>待機面のOS停止確認</t>
    <rPh sb="0" eb="2">
      <t>タイキ</t>
    </rPh>
    <rPh sb="2" eb="3">
      <t>メン</t>
    </rPh>
    <rPh sb="6" eb="8">
      <t>テイシ</t>
    </rPh>
    <rPh sb="8" eb="10">
      <t>カクニン</t>
    </rPh>
    <phoneticPr fontId="3"/>
  </si>
  <si>
    <t>OSの停止結果を確認</t>
    <rPh sb="3" eb="5">
      <t>テイシ</t>
    </rPh>
    <rPh sb="5" eb="7">
      <t>ケッカ</t>
    </rPh>
    <rPh sb="8" eb="10">
      <t>カクニン</t>
    </rPh>
    <phoneticPr fontId="3"/>
  </si>
  <si>
    <t>・パラメータ付きビルドジョブ実行ボタン(時計に緑色の三角がついたアイコン)を押下する。</t>
    <phoneticPr fontId="4"/>
  </si>
  <si>
    <t>　↓対象ジョブ</t>
    <rPh sb="2" eb="4">
      <t>タイショウ</t>
    </rPh>
    <phoneticPr fontId="3"/>
  </si>
  <si>
    <t>・「コンソール出力」を選択し、ジョブ実行ログを確認する。</t>
    <rPh sb="11" eb="13">
      <t>センタク</t>
    </rPh>
    <rPh sb="18" eb="20">
      <t>ジッコウ</t>
    </rPh>
    <rPh sb="23" eb="25">
      <t>カクニン</t>
    </rPh>
    <phoneticPr fontId="4"/>
  </si>
  <si>
    <t xml:space="preserve"> 　を確認する。</t>
    <phoneticPr fontId="4"/>
  </si>
  <si>
    <t>※アイコンの色が赤色でかつ、"Finished: FAILURE"の場合、以下の手順</t>
    <rPh sb="8" eb="9">
      <t>アカ</t>
    </rPh>
    <rPh sb="9" eb="10">
      <t>イロ</t>
    </rPh>
    <rPh sb="34" eb="36">
      <t>バアイ</t>
    </rPh>
    <rPh sb="37" eb="39">
      <t>イカ</t>
    </rPh>
    <rPh sb="40" eb="42">
      <t>テジュン</t>
    </rPh>
    <phoneticPr fontId="4"/>
  </si>
  <si>
    <t>・対象ジョブの「コンソール出力」を選択し、ジョブ実行ログを確認する。</t>
    <rPh sb="1" eb="3">
      <t>タイショウ</t>
    </rPh>
    <rPh sb="17" eb="19">
      <t>センタク</t>
    </rPh>
    <rPh sb="24" eb="26">
      <t>ジッコウ</t>
    </rPh>
    <rPh sb="29" eb="31">
      <t>カクニン</t>
    </rPh>
    <phoneticPr fontId="4"/>
  </si>
  <si>
    <t>True</t>
  </si>
  <si>
    <t>True</t>
    <phoneticPr fontId="3"/>
  </si>
  <si>
    <t>LB状態（LBが１面、２面どちらに向いているか）、OS状態（１面、２面のOSの起動状態）を確認するとき</t>
    <rPh sb="2" eb="4">
      <t>ジョウタイ</t>
    </rPh>
    <rPh sb="9" eb="10">
      <t>メン</t>
    </rPh>
    <rPh sb="12" eb="13">
      <t>メン</t>
    </rPh>
    <rPh sb="17" eb="18">
      <t>ム</t>
    </rPh>
    <rPh sb="27" eb="29">
      <t>ジョウタイ</t>
    </rPh>
    <rPh sb="31" eb="32">
      <t>メン</t>
    </rPh>
    <rPh sb="34" eb="35">
      <t>メン</t>
    </rPh>
    <rPh sb="39" eb="41">
      <t>キドウ</t>
    </rPh>
    <rPh sb="41" eb="43">
      <t>ジョウタイ</t>
    </rPh>
    <rPh sb="45" eb="47">
      <t>カクニン</t>
    </rPh>
    <phoneticPr fontId="4"/>
  </si>
  <si>
    <t>※稼働面の判断基準は下記参照</t>
    <rPh sb="1" eb="3">
      <t>カドウ</t>
    </rPh>
    <rPh sb="3" eb="4">
      <t>メン</t>
    </rPh>
    <rPh sb="5" eb="7">
      <t>ハンダン</t>
    </rPh>
    <rPh sb="7" eb="9">
      <t>キジュン</t>
    </rPh>
    <rPh sb="10" eb="12">
      <t>カキ</t>
    </rPh>
    <rPh sb="12" eb="14">
      <t>サンショウ</t>
    </rPh>
    <phoneticPr fontId="3"/>
  </si>
  <si>
    <r>
      <t>・現在の</t>
    </r>
    <r>
      <rPr>
        <b/>
        <u/>
        <sz val="8"/>
        <color rgb="FFFF0000"/>
        <rFont val="Arial Unicode MS"/>
        <family val="3"/>
        <charset val="128"/>
      </rPr>
      <t>稼働面</t>
    </r>
    <r>
      <rPr>
        <sz val="8"/>
        <color theme="1"/>
        <rFont val="Arial Unicode MS"/>
        <family val="3"/>
        <charset val="128"/>
      </rPr>
      <t>を判定する。</t>
    </r>
    <rPh sb="1" eb="3">
      <t>ゲンザイ</t>
    </rPh>
    <rPh sb="4" eb="6">
      <t>カドウ</t>
    </rPh>
    <rPh sb="6" eb="7">
      <t>メン</t>
    </rPh>
    <rPh sb="8" eb="10">
      <t>ハンテイ</t>
    </rPh>
    <phoneticPr fontId="4"/>
  </si>
  <si>
    <t>▽1面が稼働している場合</t>
    <rPh sb="2" eb="3">
      <t>メン</t>
    </rPh>
    <rPh sb="4" eb="6">
      <t>カドウ</t>
    </rPh>
    <rPh sb="10" eb="12">
      <t>バアイ</t>
    </rPh>
    <phoneticPr fontId="3"/>
  </si>
  <si>
    <t>Pool_Menber_Name</t>
    <phoneticPr fontId="3"/>
  </si>
  <si>
    <t>Status</t>
    <phoneticPr fontId="3"/>
  </si>
  <si>
    <t>Enable</t>
  </si>
  <si>
    <t>Enable</t>
    <phoneticPr fontId="3"/>
  </si>
  <si>
    <t>HealthCheck</t>
    <phoneticPr fontId="3"/>
  </si>
  <si>
    <t>Disable</t>
  </si>
  <si>
    <t>Disable</t>
    <phoneticPr fontId="3"/>
  </si>
  <si>
    <t>False</t>
  </si>
  <si>
    <t>False</t>
    <phoneticPr fontId="3"/>
  </si>
  <si>
    <t>１面</t>
    <rPh sb="1" eb="2">
      <t>メン</t>
    </rPh>
    <phoneticPr fontId="3"/>
  </si>
  <si>
    <t>２面</t>
    <rPh sb="1" eb="2">
      <t>メン</t>
    </rPh>
    <phoneticPr fontId="3"/>
  </si>
  <si>
    <t>▽2面が稼働している場合</t>
    <rPh sb="2" eb="3">
      <t>メン</t>
    </rPh>
    <rPh sb="4" eb="6">
      <t>カドウ</t>
    </rPh>
    <rPh sb="10" eb="12">
      <t>バアイ</t>
    </rPh>
    <phoneticPr fontId="3"/>
  </si>
  <si>
    <t>→LBの向き先</t>
    <rPh sb="4" eb="5">
      <t>ム</t>
    </rPh>
    <rPh sb="6" eb="7">
      <t>サキ</t>
    </rPh>
    <phoneticPr fontId="3"/>
  </si>
  <si>
    <t>→OSの起動状態</t>
    <rPh sb="4" eb="6">
      <t>キドウ</t>
    </rPh>
    <rPh sb="6" eb="8">
      <t>ジョウタイ</t>
    </rPh>
    <phoneticPr fontId="3"/>
  </si>
  <si>
    <t>※上記いずれにも当てはまらない場合は、リリースを中断しASW基盤へ問い合わせを行う。</t>
    <rPh sb="1" eb="3">
      <t>ジョウキ</t>
    </rPh>
    <rPh sb="8" eb="9">
      <t>ア</t>
    </rPh>
    <rPh sb="15" eb="17">
      <t>バアイ</t>
    </rPh>
    <rPh sb="24" eb="26">
      <t>チュウダン</t>
    </rPh>
    <rPh sb="30" eb="32">
      <t>キバン</t>
    </rPh>
    <rPh sb="33" eb="34">
      <t>ト</t>
    </rPh>
    <rPh sb="35" eb="36">
      <t>ア</t>
    </rPh>
    <rPh sb="39" eb="40">
      <t>オコナ</t>
    </rPh>
    <phoneticPr fontId="3"/>
  </si>
  <si>
    <t>待機面のOSを起動するとき</t>
    <rPh sb="0" eb="2">
      <t>タイキ</t>
    </rPh>
    <rPh sb="2" eb="3">
      <t>メン</t>
    </rPh>
    <rPh sb="7" eb="9">
      <t>キドウ</t>
    </rPh>
    <phoneticPr fontId="4"/>
  </si>
  <si>
    <t>「30_LBのStatus確認」がすべてチェックOKとなっていること。</t>
    <phoneticPr fontId="4"/>
  </si>
  <si>
    <t>現在の稼働面</t>
    <rPh sb="0" eb="2">
      <t>ゲンザイ</t>
    </rPh>
    <rPh sb="3" eb="5">
      <t>カドウ</t>
    </rPh>
    <rPh sb="5" eb="6">
      <t>メン</t>
    </rPh>
    <phoneticPr fontId="3"/>
  </si>
  <si>
    <t>・「30_LBのStatus確認」確認した、現在の稼働面を、本シート上部の入力セル（ピンクセル）に入力する。</t>
    <rPh sb="14" eb="16">
      <t>カクニン</t>
    </rPh>
    <rPh sb="17" eb="19">
      <t>カクニン</t>
    </rPh>
    <rPh sb="22" eb="24">
      <t>ゲンザイ</t>
    </rPh>
    <rPh sb="25" eb="27">
      <t>カドウ</t>
    </rPh>
    <rPh sb="27" eb="28">
      <t>メン</t>
    </rPh>
    <rPh sb="30" eb="31">
      <t>ホン</t>
    </rPh>
    <rPh sb="34" eb="36">
      <t>ジョウブ</t>
    </rPh>
    <rPh sb="37" eb="39">
      <t>ニュウリョク</t>
    </rPh>
    <rPh sb="49" eb="51">
      <t>ニュウリョク</t>
    </rPh>
    <phoneticPr fontId="3"/>
  </si>
  <si>
    <t>　※その他のセルはいじらないでください。</t>
    <rPh sb="4" eb="5">
      <t>タ</t>
    </rPh>
    <phoneticPr fontId="3"/>
  </si>
  <si>
    <t>面</t>
    <rPh sb="0" eb="1">
      <t>メン</t>
    </rPh>
    <phoneticPr fontId="3"/>
  </si>
  <si>
    <t>この手順で起動するOS</t>
    <rPh sb="2" eb="4">
      <t>テジュン</t>
    </rPh>
    <rPh sb="5" eb="7">
      <t>キドウ</t>
    </rPh>
    <phoneticPr fontId="3"/>
  </si>
  <si>
    <t>サーバ名</t>
    <rPh sb="3" eb="4">
      <t>メイ</t>
    </rPh>
    <phoneticPr fontId="3"/>
  </si>
  <si>
    <t>面/pool</t>
    <rPh sb="0" eb="1">
      <t>メン</t>
    </rPh>
    <phoneticPr fontId="3"/>
  </si>
  <si>
    <t>上記以外の場合は、リリースを中断しASW基盤へ問い合わせを行う。</t>
    <rPh sb="0" eb="2">
      <t>ジョウキ</t>
    </rPh>
    <rPh sb="2" eb="4">
      <t>イガイ</t>
    </rPh>
    <rPh sb="5" eb="7">
      <t>バアイ</t>
    </rPh>
    <rPh sb="14" eb="16">
      <t>チュウダン</t>
    </rPh>
    <rPh sb="20" eb="22">
      <t>キバン</t>
    </rPh>
    <rPh sb="23" eb="24">
      <t>ト</t>
    </rPh>
    <rPh sb="25" eb="26">
      <t>ア</t>
    </rPh>
    <rPh sb="29" eb="30">
      <t>オコナ</t>
    </rPh>
    <phoneticPr fontId="3"/>
  </si>
  <si>
    <t>↑ピンクセルのみ変更してください</t>
    <rPh sb="8" eb="10">
      <t>ヘンコウ</t>
    </rPh>
    <phoneticPr fontId="3"/>
  </si>
  <si>
    <t>待機面のOS起動結果を確認するとき</t>
    <rPh sb="0" eb="2">
      <t>タイキ</t>
    </rPh>
    <rPh sb="2" eb="3">
      <t>メン</t>
    </rPh>
    <rPh sb="6" eb="8">
      <t>キドウ</t>
    </rPh>
    <rPh sb="8" eb="10">
      <t>ケッカ</t>
    </rPh>
    <rPh sb="11" eb="13">
      <t>カクニン</t>
    </rPh>
    <phoneticPr fontId="4"/>
  </si>
  <si>
    <t>「40_OS起動」がすべてチェックOKとなっていること。</t>
    <rPh sb="6" eb="8">
      <t>キドウ</t>
    </rPh>
    <phoneticPr fontId="4"/>
  </si>
  <si>
    <t>起動結果を確認する面</t>
    <rPh sb="0" eb="2">
      <t>キドウ</t>
    </rPh>
    <rPh sb="2" eb="4">
      <t>ケッカ</t>
    </rPh>
    <rPh sb="5" eb="7">
      <t>カクニン</t>
    </rPh>
    <rPh sb="9" eb="10">
      <t>メン</t>
    </rPh>
    <phoneticPr fontId="3"/>
  </si>
  <si>
    <t>この手順でリリースするサーバ</t>
    <rPh sb="2" eb="4">
      <t>テジュン</t>
    </rPh>
    <phoneticPr fontId="3"/>
  </si>
  <si>
    <t>稼働面</t>
    <rPh sb="0" eb="2">
      <t>カドウ</t>
    </rPh>
    <rPh sb="2" eb="3">
      <t>メン</t>
    </rPh>
    <phoneticPr fontId="3"/>
  </si>
  <si>
    <t>待機面</t>
    <rPh sb="0" eb="2">
      <t>タイキ</t>
    </rPh>
    <rPh sb="2" eb="3">
      <t>メン</t>
    </rPh>
    <phoneticPr fontId="3"/>
  </si>
  <si>
    <t>：</t>
    <phoneticPr fontId="3"/>
  </si>
  <si>
    <t>・ビルドのパラメータを設定する。</t>
    <rPh sb="11" eb="13">
      <t>セッテイ</t>
    </rPh>
    <phoneticPr fontId="4"/>
  </si>
  <si>
    <t>項目</t>
    <rPh sb="0" eb="2">
      <t>コウモク</t>
    </rPh>
    <phoneticPr fontId="4"/>
  </si>
  <si>
    <t>パラメータ</t>
    <phoneticPr fontId="4"/>
  </si>
  <si>
    <t>設定例</t>
    <rPh sb="0" eb="2">
      <t>セッテイ</t>
    </rPh>
    <rPh sb="2" eb="3">
      <t>レイ</t>
    </rPh>
    <phoneticPr fontId="4"/>
  </si>
  <si>
    <t>profile</t>
    <phoneticPr fontId="4"/>
  </si>
  <si>
    <t>リリース環境</t>
    <rPh sb="4" eb="6">
      <t>カンキョウ</t>
    </rPh>
    <phoneticPr fontId="4"/>
  </si>
  <si>
    <t>target</t>
    <phoneticPr fontId="4"/>
  </si>
  <si>
    <t>カスタマ画面の場合</t>
    <rPh sb="4" eb="6">
      <t>ガメン</t>
    </rPh>
    <rPh sb="7" eb="9">
      <t>バアイ</t>
    </rPh>
    <phoneticPr fontId="4"/>
  </si>
  <si>
    <t>csm</t>
    <phoneticPr fontId="4"/>
  </si>
  <si>
    <t>マスタメンテの場合</t>
    <rPh sb="7" eb="9">
      <t>バアイ</t>
    </rPh>
    <phoneticPr fontId="4"/>
  </si>
  <si>
    <t>mng</t>
    <phoneticPr fontId="4"/>
  </si>
  <si>
    <t>revison</t>
    <phoneticPr fontId="4"/>
  </si>
  <si>
    <t>・設定内容が正しいことを確認し、[ビルド]ボタンを押下する。</t>
    <rPh sb="1" eb="3">
      <t>セッテイ</t>
    </rPh>
    <rPh sb="3" eb="5">
      <t>ナイヨウ</t>
    </rPh>
    <rPh sb="6" eb="7">
      <t>タダ</t>
    </rPh>
    <rPh sb="12" eb="14">
      <t>カクニン</t>
    </rPh>
    <rPh sb="25" eb="27">
      <t>オウカ</t>
    </rPh>
    <phoneticPr fontId="4"/>
  </si>
  <si>
    <t xml:space="preserve"> 　を確認する。</t>
    <phoneticPr fontId="4"/>
  </si>
  <si>
    <t>【異常時の内容確認方法】を実施する</t>
    <phoneticPr fontId="4"/>
  </si>
  <si>
    <t>異常時の内容確認方法</t>
    <rPh sb="0" eb="2">
      <t>イジョウ</t>
    </rPh>
    <rPh sb="2" eb="3">
      <t>ジ</t>
    </rPh>
    <rPh sb="4" eb="6">
      <t>ナイヨウ</t>
    </rPh>
    <rPh sb="6" eb="8">
      <t>カクニン</t>
    </rPh>
    <rPh sb="8" eb="10">
      <t>ホウホウ</t>
    </rPh>
    <phoneticPr fontId="3"/>
  </si>
  <si>
    <t>・ログからエラーの内容を確認し、ベンダに対応を依頼する</t>
    <rPh sb="9" eb="11">
      <t>ナイヨウ</t>
    </rPh>
    <rPh sb="12" eb="14">
      <t>カクニン</t>
    </rPh>
    <phoneticPr fontId="4"/>
  </si>
  <si>
    <t>正常にリリースできたとき</t>
    <rPh sb="0" eb="2">
      <t>セイジョウ</t>
    </rPh>
    <phoneticPr fontId="3"/>
  </si>
  <si>
    <t>WebLogicコンソール</t>
    <phoneticPr fontId="3"/>
  </si>
  <si>
    <t>左側メニュー／デプロイメントを選択し、状態がアクティブになっていることを確認する。</t>
    <rPh sb="0" eb="2">
      <t>ヒダリガワ</t>
    </rPh>
    <rPh sb="15" eb="17">
      <t>センタク</t>
    </rPh>
    <rPh sb="19" eb="21">
      <t>ジョウタイ</t>
    </rPh>
    <rPh sb="36" eb="38">
      <t>カクニン</t>
    </rPh>
    <phoneticPr fontId="4"/>
  </si>
  <si>
    <t>MyBookingログイン画面URL</t>
    <rPh sb="13" eb="15">
      <t>ガメン</t>
    </rPh>
    <phoneticPr fontId="3"/>
  </si>
  <si>
    <t>※固定</t>
    <rPh sb="1" eb="3">
      <t>コテイ</t>
    </rPh>
    <phoneticPr fontId="3"/>
  </si>
  <si>
    <t>※判断基準は下記参照</t>
    <rPh sb="1" eb="3">
      <t>ハンダン</t>
    </rPh>
    <rPh sb="3" eb="5">
      <t>キジュン</t>
    </rPh>
    <rPh sb="6" eb="8">
      <t>カキ</t>
    </rPh>
    <rPh sb="8" eb="10">
      <t>サンショウ</t>
    </rPh>
    <phoneticPr fontId="3"/>
  </si>
  <si>
    <t>待機面へのLB開放</t>
    <rPh sb="0" eb="2">
      <t>タイキ</t>
    </rPh>
    <rPh sb="2" eb="3">
      <t>メン</t>
    </rPh>
    <phoneticPr fontId="3"/>
  </si>
  <si>
    <t>待機面へのLB開放を確認</t>
    <rPh sb="0" eb="2">
      <t>タイキ</t>
    </rPh>
    <rPh sb="2" eb="3">
      <t>メン</t>
    </rPh>
    <rPh sb="10" eb="12">
      <t>カクニン</t>
    </rPh>
    <phoneticPr fontId="3"/>
  </si>
  <si>
    <t>・LBの開放結果を確認する。</t>
    <rPh sb="6" eb="8">
      <t>ケッカ</t>
    </rPh>
    <rPh sb="9" eb="11">
      <t>カクニン</t>
    </rPh>
    <phoneticPr fontId="4"/>
  </si>
  <si>
    <t>この手順でLBを開放する面</t>
    <rPh sb="2" eb="4">
      <t>テジュン</t>
    </rPh>
    <rPh sb="12" eb="13">
      <t>メン</t>
    </rPh>
    <phoneticPr fontId="3"/>
  </si>
  <si>
    <t>この手順でLBを閉塞する面</t>
    <rPh sb="2" eb="4">
      <t>テジュン</t>
    </rPh>
    <rPh sb="8" eb="10">
      <t>ヘイソク</t>
    </rPh>
    <rPh sb="12" eb="13">
      <t>メン</t>
    </rPh>
    <phoneticPr fontId="3"/>
  </si>
  <si>
    <t>稼働面</t>
    <rPh sb="0" eb="2">
      <t>カドウ</t>
    </rPh>
    <rPh sb="2" eb="3">
      <t>メン</t>
    </rPh>
    <phoneticPr fontId="3"/>
  </si>
  <si>
    <t>待機面</t>
    <rPh sb="0" eb="2">
      <t>タイキ</t>
    </rPh>
    <rPh sb="2" eb="3">
      <t>メン</t>
    </rPh>
    <phoneticPr fontId="3"/>
  </si>
  <si>
    <t>LB閉塞後の</t>
    <rPh sb="2" eb="4">
      <t>ヘイソク</t>
    </rPh>
    <rPh sb="4" eb="5">
      <t>ゴ</t>
    </rPh>
    <phoneticPr fontId="3"/>
  </si>
  <si>
    <t>LBのStatus</t>
    <phoneticPr fontId="3"/>
  </si>
  <si>
    <t>LB切り替え後の動作検証が正常に完了していること</t>
    <rPh sb="2" eb="3">
      <t>キ</t>
    </rPh>
    <rPh sb="4" eb="5">
      <t>カ</t>
    </rPh>
    <rPh sb="6" eb="7">
      <t>ゴ</t>
    </rPh>
    <rPh sb="8" eb="10">
      <t>ドウサ</t>
    </rPh>
    <rPh sb="10" eb="12">
      <t>ケンショウ</t>
    </rPh>
    <rPh sb="13" eb="15">
      <t>セイジョウ</t>
    </rPh>
    <rPh sb="16" eb="18">
      <t>カンリョウ</t>
    </rPh>
    <phoneticPr fontId="4"/>
  </si>
  <si>
    <t>リリースジョブ</t>
    <phoneticPr fontId="3"/>
  </si>
  <si>
    <t>ユーザ：system</t>
    <phoneticPr fontId="3"/>
  </si>
  <si>
    <t>裏面へのアプリリースが完了し、OSを停止するとき</t>
    <rPh sb="0" eb="2">
      <t>ウラメン</t>
    </rPh>
    <rPh sb="11" eb="13">
      <t>カンリョウ</t>
    </rPh>
    <rPh sb="18" eb="20">
      <t>テイシ</t>
    </rPh>
    <phoneticPr fontId="4"/>
  </si>
  <si>
    <t>「90_リリースジョブ実行」がすべてチェックOKとなっていること。</t>
    <rPh sb="11" eb="13">
      <t>ジッコウ</t>
    </rPh>
    <phoneticPr fontId="4"/>
  </si>
  <si>
    <t>この手順で停止するOS</t>
    <rPh sb="2" eb="4">
      <t>テジュン</t>
    </rPh>
    <rPh sb="5" eb="7">
      <t>テイシ</t>
    </rPh>
    <phoneticPr fontId="3"/>
  </si>
  <si>
    <t>※固定</t>
    <rPh sb="1" eb="3">
      <t>コテイ</t>
    </rPh>
    <phoneticPr fontId="3"/>
  </si>
  <si>
    <t>各サーバのステータスが下記のとおりであること</t>
    <rPh sb="0" eb="1">
      <t>カク</t>
    </rPh>
    <rPh sb="11" eb="13">
      <t>カキ</t>
    </rPh>
    <phoneticPr fontId="3"/>
  </si>
  <si>
    <t>宛先</t>
    <rPh sb="0" eb="2">
      <t>アテサキ</t>
    </rPh>
    <phoneticPr fontId="3"/>
  </si>
  <si>
    <t>結果</t>
    <rPh sb="0" eb="2">
      <t>ケッカ</t>
    </rPh>
    <phoneticPr fontId="3"/>
  </si>
  <si>
    <t>〇</t>
    <phoneticPr fontId="3"/>
  </si>
  <si>
    <t>OSステータス確認</t>
    <rPh sb="7" eb="9">
      <t>カクニン</t>
    </rPh>
    <phoneticPr fontId="3"/>
  </si>
  <si>
    <t>１面</t>
  </si>
  <si>
    <t>[/atd/atd_1_1st_80_ap_p]</t>
  </si>
  <si>
    <t>/atd/atdaap1a:8001</t>
  </si>
  <si>
    <t>/atd/atdaap1a:8002</t>
  </si>
  <si>
    <t>/atd/atdaap1b:8001</t>
  </si>
  <si>
    <t>/atd/atdaap1b:8002</t>
  </si>
  <si>
    <t>/atd/atdaap2a:8001</t>
  </si>
  <si>
    <t>/atd/atdaap2a:8002</t>
  </si>
  <si>
    <t>/atd/atdaap2b:8001</t>
  </si>
  <si>
    <t>/atd/atdaap2b:8002</t>
  </si>
  <si>
    <t>atdaap1a,atdaap1b,atdaap2a,atdaap2b</t>
  </si>
  <si>
    <t>atdaap1a</t>
  </si>
  <si>
    <t>atdaap1b</t>
  </si>
  <si>
    <t>atdaap2a</t>
  </si>
  <si>
    <t>atdaap2b</t>
  </si>
  <si>
    <t>1#01</t>
    <phoneticPr fontId="3"/>
  </si>
  <si>
    <t>1#02</t>
    <phoneticPr fontId="3"/>
  </si>
  <si>
    <t>2#01</t>
    <phoneticPr fontId="3"/>
  </si>
  <si>
    <t>2#02</t>
    <phoneticPr fontId="3"/>
  </si>
  <si>
    <t>詳細設計</t>
    <rPh sb="0" eb="2">
      <t>ショウサイ</t>
    </rPh>
    <rPh sb="2" eb="4">
      <t>セッケイ</t>
    </rPh>
    <phoneticPr fontId="4"/>
  </si>
  <si>
    <t>1.0.0</t>
    <phoneticPr fontId="4"/>
  </si>
  <si>
    <t>ASWツアー国内</t>
    <phoneticPr fontId="4"/>
  </si>
  <si>
    <t>Ver.1.0.0.</t>
    <phoneticPr fontId="4"/>
  </si>
  <si>
    <t>承認者</t>
    <rPh sb="0" eb="2">
      <t>ショウニン</t>
    </rPh>
    <rPh sb="2" eb="3">
      <t>シャ</t>
    </rPh>
    <phoneticPr fontId="4"/>
  </si>
  <si>
    <t>作成者</t>
    <rPh sb="0" eb="3">
      <t>サクセイシャ</t>
    </rPh>
    <phoneticPr fontId="4"/>
  </si>
  <si>
    <t>biz</t>
    <phoneticPr fontId="4"/>
  </si>
  <si>
    <t>本番環境</t>
    <phoneticPr fontId="4"/>
  </si>
  <si>
    <t>本番環境</t>
    <phoneticPr fontId="4"/>
  </si>
  <si>
    <t>PRD-ATD-LB-getStatus</t>
  </si>
  <si>
    <t>PRD-ATD-LB-enable</t>
  </si>
  <si>
    <t>PRD-ATD-LB-disable</t>
  </si>
  <si>
    <t>PRD-ATD-OS-stop</t>
  </si>
  <si>
    <t>PRD_DOM_LB</t>
  </si>
  <si>
    <t>PRD_DOM_OS</t>
  </si>
  <si>
    <t>PRD_DOM_DEPLOY</t>
  </si>
  <si>
    <t>[10.39.163.247] インサイドLB #1</t>
  </si>
  <si>
    <t>・ログの終わりに、"Finished: SUCCESS"と表示されていること</t>
    <rPh sb="4" eb="5">
      <t>オ</t>
    </rPh>
    <rPh sb="29" eb="31">
      <t>ヒョウジ</t>
    </rPh>
    <phoneticPr fontId="4"/>
  </si>
  <si>
    <t>prd（固定）</t>
    <phoneticPr fontId="4"/>
  </si>
  <si>
    <t>・ログの終わりに、"デブロイが完了しました" ～ "Finished: SUCCESS"と表示されていること</t>
    <rPh sb="4" eb="5">
      <t>オ</t>
    </rPh>
    <rPh sb="15" eb="17">
      <t>カンリョウ</t>
    </rPh>
    <rPh sb="45" eb="47">
      <t>ヒョウジ</t>
    </rPh>
    <phoneticPr fontId="4"/>
  </si>
  <si>
    <t>斡旋団体の場合</t>
    <rPh sb="0" eb="2">
      <t>アッセン</t>
    </rPh>
    <rPh sb="2" eb="4">
      <t>ダンタイ</t>
    </rPh>
    <rPh sb="5" eb="7">
      <t>バアイ</t>
    </rPh>
    <phoneticPr fontId="4"/>
  </si>
  <si>
    <t>PRD_ATD_OS_statusCheck</t>
    <phoneticPr fontId="3"/>
  </si>
  <si>
    <t>PRD_ATD_OS_start</t>
    <phoneticPr fontId="3"/>
  </si>
  <si>
    <t>NSSOL</t>
    <phoneticPr fontId="4"/>
  </si>
  <si>
    <t>NSSOL</t>
    <phoneticPr fontId="4"/>
  </si>
  <si>
    <t>リリース対象としたタグ名</t>
  </si>
  <si>
    <t>特になし</t>
    <rPh sb="0" eb="1">
      <t>トク</t>
    </rPh>
    <phoneticPr fontId="4"/>
  </si>
  <si>
    <t>ノーリターンポイントでチェックNGとなり、リリースを取りやめるとき</t>
    <rPh sb="26" eb="27">
      <t>ト</t>
    </rPh>
    <phoneticPr fontId="4"/>
  </si>
  <si>
    <t>「90_リリースジョブ実行」が完了し、その後の動作確認でNGとなったとき</t>
    <rPh sb="11" eb="13">
      <t>ジッコウ</t>
    </rPh>
    <rPh sb="15" eb="17">
      <t>カンリョウ</t>
    </rPh>
    <rPh sb="21" eb="22">
      <t>ゴ</t>
    </rPh>
    <rPh sb="23" eb="25">
      <t>ドウサ</t>
    </rPh>
    <rPh sb="25" eb="27">
      <t>カクニン</t>
    </rPh>
    <phoneticPr fontId="4"/>
  </si>
  <si>
    <t>ASY宇佐美</t>
    <rPh sb="3" eb="6">
      <t>ウサミ</t>
    </rPh>
    <phoneticPr fontId="3"/>
  </si>
  <si>
    <t>稼働面のOS停止家かを確認するとき</t>
    <rPh sb="0" eb="2">
      <t>カドウ</t>
    </rPh>
    <rPh sb="2" eb="3">
      <t>メン</t>
    </rPh>
    <rPh sb="6" eb="8">
      <t>テイシ</t>
    </rPh>
    <rPh sb="8" eb="9">
      <t>ケ</t>
    </rPh>
    <rPh sb="11" eb="13">
      <t>カクニン</t>
    </rPh>
    <phoneticPr fontId="4"/>
  </si>
  <si>
    <t>「100_OS停止」がすべてチェックOKとなっていること。</t>
    <rPh sb="7" eb="9">
      <t>テイシ</t>
    </rPh>
    <phoneticPr fontId="4"/>
  </si>
  <si>
    <t>切り戻し判断となった場合に待機面のOS停止結果を確認するとき</t>
    <rPh sb="0" eb="1">
      <t>キ</t>
    </rPh>
    <rPh sb="2" eb="3">
      <t>モド</t>
    </rPh>
    <rPh sb="4" eb="6">
      <t>ハンダン</t>
    </rPh>
    <rPh sb="10" eb="12">
      <t>バアイ</t>
    </rPh>
    <rPh sb="13" eb="15">
      <t>タイキ</t>
    </rPh>
    <rPh sb="15" eb="16">
      <t>メン</t>
    </rPh>
    <rPh sb="19" eb="21">
      <t>テイシ</t>
    </rPh>
    <rPh sb="21" eb="23">
      <t>ケッカ</t>
    </rPh>
    <rPh sb="24" eb="26">
      <t>カクニン</t>
    </rPh>
    <phoneticPr fontId="4"/>
  </si>
  <si>
    <t>「110_切り戻し（OS停止)」がすべてチェックOKとなっていること。</t>
    <rPh sb="5" eb="6">
      <t>キ</t>
    </rPh>
    <rPh sb="7" eb="8">
      <t>モド</t>
    </rPh>
    <rPh sb="12" eb="14">
      <t>テイシ</t>
    </rPh>
    <phoneticPr fontId="4"/>
  </si>
  <si>
    <t>・切り戻し</t>
    <rPh sb="1" eb="2">
      <t>キ</t>
    </rPh>
    <rPh sb="3" eb="4">
      <t>モド</t>
    </rPh>
    <phoneticPr fontId="3"/>
  </si>
  <si>
    <t>待機面のOS停止</t>
    <rPh sb="0" eb="2">
      <t>タイキ</t>
    </rPh>
    <rPh sb="2" eb="3">
      <t>メン</t>
    </rPh>
    <rPh sb="6" eb="8">
      <t>テイシ</t>
    </rPh>
    <phoneticPr fontId="3"/>
  </si>
  <si>
    <t>OSの停止結果確認</t>
    <rPh sb="3" eb="5">
      <t>テイシ</t>
    </rPh>
    <rPh sb="5" eb="7">
      <t>ケッカ</t>
    </rPh>
    <rPh sb="7" eb="9">
      <t>カクニン</t>
    </rPh>
    <phoneticPr fontId="3"/>
  </si>
  <si>
    <t>ノーリターンポイント(GO/NOGO判断)
GO↓　　　　　　　　　　　　　　　　NOGO→</t>
    <rPh sb="18" eb="20">
      <t>ハンダン</t>
    </rPh>
    <phoneticPr fontId="3"/>
  </si>
  <si>
    <t>フェーズ</t>
    <phoneticPr fontId="4"/>
  </si>
  <si>
    <t>ID</t>
    <phoneticPr fontId="4"/>
  </si>
  <si>
    <t>NSSOL</t>
    <phoneticPr fontId="3"/>
  </si>
  <si>
    <t>BG切り替えリリースがすべて完了し、最終的なLB#1の状態を確認するとき</t>
    <rPh sb="2" eb="3">
      <t>キ</t>
    </rPh>
    <rPh sb="4" eb="5">
      <t>カ</t>
    </rPh>
    <rPh sb="14" eb="16">
      <t>カンリョウ</t>
    </rPh>
    <rPh sb="18" eb="21">
      <t>サイシュウテキ</t>
    </rPh>
    <rPh sb="27" eb="29">
      <t>ジョウタイ</t>
    </rPh>
    <rPh sb="30" eb="32">
      <t>カクニン</t>
    </rPh>
    <phoneticPr fontId="4"/>
  </si>
  <si>
    <t>「100'_OS起動結果確認」がすべてチェックOKとなっていること。</t>
    <rPh sb="8" eb="10">
      <t>キドウ</t>
    </rPh>
    <rPh sb="10" eb="12">
      <t>ケッカ</t>
    </rPh>
    <phoneticPr fontId="4"/>
  </si>
  <si>
    <t>本番環境</t>
    <phoneticPr fontId="4"/>
  </si>
  <si>
    <t>ﾁｪｯｸ</t>
    <phoneticPr fontId="4"/>
  </si>
  <si>
    <t>・パラメータ付きビルドジョブ実行ボタン(時計に緑色の三角がついたアイコン)を押下する。</t>
    <phoneticPr fontId="4"/>
  </si>
  <si>
    <t>□</t>
    <phoneticPr fontId="4"/>
  </si>
  <si>
    <t>[lb]</t>
    <phoneticPr fontId="4"/>
  </si>
  <si>
    <t>[poolName]</t>
    <phoneticPr fontId="4"/>
  </si>
  <si>
    <r>
      <t>・現在の</t>
    </r>
    <r>
      <rPr>
        <b/>
        <u/>
        <sz val="8"/>
        <color rgb="FFFF0000"/>
        <rFont val="Arial Unicode MS"/>
        <family val="3"/>
        <charset val="128"/>
      </rPr>
      <t>LB状態</t>
    </r>
    <r>
      <rPr>
        <sz val="8"/>
        <color theme="1"/>
        <rFont val="Arial Unicode MS"/>
        <family val="3"/>
        <charset val="128"/>
      </rPr>
      <t>を確認する。</t>
    </r>
    <rPh sb="1" eb="3">
      <t>ゲンザイ</t>
    </rPh>
    <rPh sb="6" eb="8">
      <t>ジョウタイ</t>
    </rPh>
    <rPh sb="9" eb="11">
      <t>カクニン</t>
    </rPh>
    <phoneticPr fontId="4"/>
  </si>
  <si>
    <t>※確認基準は下記参照</t>
    <rPh sb="1" eb="3">
      <t>カクニン</t>
    </rPh>
    <rPh sb="3" eb="5">
      <t>キジュン</t>
    </rPh>
    <rPh sb="6" eb="8">
      <t>カキ</t>
    </rPh>
    <rPh sb="8" eb="10">
      <t>サンショウ</t>
    </rPh>
    <phoneticPr fontId="3"/>
  </si>
  <si>
    <t>Pool_Menber_Name</t>
    <phoneticPr fontId="3"/>
  </si>
  <si>
    <t>Status</t>
    <phoneticPr fontId="3"/>
  </si>
  <si>
    <t>HealthCheck</t>
    <phoneticPr fontId="3"/>
  </si>
  <si>
    <t>フェーズ</t>
    <phoneticPr fontId="4"/>
  </si>
  <si>
    <t>BG切り替えリリースがすべて完了し、最終的なLB#2の状態を確認するとき</t>
    <rPh sb="2" eb="3">
      <t>キ</t>
    </rPh>
    <rPh sb="4" eb="5">
      <t>カ</t>
    </rPh>
    <rPh sb="14" eb="16">
      <t>カンリョウ</t>
    </rPh>
    <rPh sb="18" eb="21">
      <t>サイシュウテキ</t>
    </rPh>
    <rPh sb="27" eb="29">
      <t>ジョウタイ</t>
    </rPh>
    <rPh sb="30" eb="32">
      <t>カクニン</t>
    </rPh>
    <phoneticPr fontId="4"/>
  </si>
  <si>
    <t>「110_LBのStatus確認」がすべてチェックOKとなっていること。</t>
    <rPh sb="14" eb="16">
      <t>カクニン</t>
    </rPh>
    <phoneticPr fontId="4"/>
  </si>
  <si>
    <t>本番環境</t>
    <phoneticPr fontId="4"/>
  </si>
  <si>
    <t>[10.39.163.248] インサイドLB #2</t>
    <phoneticPr fontId="4"/>
  </si>
  <si>
    <t>-</t>
    <phoneticPr fontId="3"/>
  </si>
  <si>
    <t>-</t>
    <phoneticPr fontId="3"/>
  </si>
  <si>
    <t>「10_LBのstatus確認」がすべてチェックOKとなっていること。</t>
    <rPh sb="13" eb="15">
      <t>カクニン</t>
    </rPh>
    <phoneticPr fontId="4"/>
  </si>
  <si>
    <t>「20_LB閉塞」がすべてチェックOKとなっていること。</t>
    <rPh sb="6" eb="8">
      <t>ヘイソク</t>
    </rPh>
    <phoneticPr fontId="4"/>
  </si>
  <si>
    <t>「30_リリースジョブ実行」がすべてチェックOKとなっていること。</t>
    <rPh sb="11" eb="13">
      <t>ジッコウ</t>
    </rPh>
    <phoneticPr fontId="4"/>
  </si>
  <si>
    <t>「40_LB開放」がすべてチェックOKとなっていること。</t>
    <rPh sb="6" eb="8">
      <t>カイホウ</t>
    </rPh>
    <phoneticPr fontId="4"/>
  </si>
  <si>
    <t>稼働面（先行リリース側）に対してアプリケーションのリリースを行うとき</t>
    <rPh sb="0" eb="2">
      <t>カドウ</t>
    </rPh>
    <rPh sb="2" eb="3">
      <t>メン</t>
    </rPh>
    <rPh sb="4" eb="6">
      <t>センコウ</t>
    </rPh>
    <rPh sb="10" eb="11">
      <t>ガワ</t>
    </rPh>
    <rPh sb="13" eb="14">
      <t>タイ</t>
    </rPh>
    <rPh sb="30" eb="31">
      <t>オコナ</t>
    </rPh>
    <phoneticPr fontId="4"/>
  </si>
  <si>
    <t>稼働面の1サーバ（先行リリース側）のLBを閉塞するとき</t>
    <rPh sb="0" eb="2">
      <t>カドウ</t>
    </rPh>
    <rPh sb="2" eb="3">
      <t>メン</t>
    </rPh>
    <rPh sb="9" eb="11">
      <t>センコウ</t>
    </rPh>
    <rPh sb="15" eb="16">
      <t>ガワ</t>
    </rPh>
    <rPh sb="21" eb="23">
      <t>ヘイソク</t>
    </rPh>
    <phoneticPr fontId="4"/>
  </si>
  <si>
    <t>稼働面（先行リリース側）に対するアプリリースが終わり、LBを開放するとき</t>
    <rPh sb="0" eb="2">
      <t>カドウ</t>
    </rPh>
    <rPh sb="2" eb="3">
      <t>メン</t>
    </rPh>
    <rPh sb="4" eb="6">
      <t>センコウ</t>
    </rPh>
    <rPh sb="10" eb="11">
      <t>ガワ</t>
    </rPh>
    <rPh sb="13" eb="14">
      <t>タイ</t>
    </rPh>
    <rPh sb="23" eb="24">
      <t>オ</t>
    </rPh>
    <phoneticPr fontId="4"/>
  </si>
  <si>
    <t>稼働面（先行リリース側）へのLB開放が完了し、</t>
    <rPh sb="0" eb="2">
      <t>カドウ</t>
    </rPh>
    <rPh sb="2" eb="3">
      <t>メン</t>
    </rPh>
    <rPh sb="4" eb="6">
      <t>センコウ</t>
    </rPh>
    <rPh sb="10" eb="11">
      <t>ガワ</t>
    </rPh>
    <rPh sb="19" eb="21">
      <t>カンリョウ</t>
    </rPh>
    <phoneticPr fontId="4"/>
  </si>
  <si>
    <t>稼働面（未リリース側）のLBを閉塞するとき</t>
    <phoneticPr fontId="3"/>
  </si>
  <si>
    <t>「50_LB閉塞」がすべてチェックOKとなっていること。</t>
    <rPh sb="6" eb="8">
      <t>ヘイソク</t>
    </rPh>
    <phoneticPr fontId="4"/>
  </si>
  <si>
    <t>LBの切り替えが完了し、稼働面（未リリース側）へリリースを行うとき</t>
    <rPh sb="3" eb="4">
      <t>キ</t>
    </rPh>
    <rPh sb="5" eb="6">
      <t>カ</t>
    </rPh>
    <rPh sb="8" eb="10">
      <t>カンリョウ</t>
    </rPh>
    <rPh sb="12" eb="14">
      <t>カドウ</t>
    </rPh>
    <rPh sb="14" eb="15">
      <t>メン</t>
    </rPh>
    <rPh sb="16" eb="17">
      <t>ミ</t>
    </rPh>
    <rPh sb="21" eb="22">
      <t>ガワ</t>
    </rPh>
    <rPh sb="29" eb="30">
      <t>オコナ</t>
    </rPh>
    <phoneticPr fontId="4"/>
  </si>
  <si>
    <t>アプリリースが終わり、LBを開放するとき</t>
    <rPh sb="7" eb="8">
      <t>オ</t>
    </rPh>
    <phoneticPr fontId="4"/>
  </si>
  <si>
    <t>「60_リリースジョブ実行」がすべてチェックOKとなっていること。</t>
    <rPh sb="11" eb="13">
      <t>ジッコウ</t>
    </rPh>
    <phoneticPr fontId="4"/>
  </si>
  <si>
    <t>-</t>
    <phoneticPr fontId="3"/>
  </si>
  <si>
    <r>
      <rPr>
        <sz val="8"/>
        <color rgb="FFFF0000"/>
        <rFont val="Arial Unicode MS"/>
        <family val="3"/>
        <charset val="128"/>
      </rPr>
      <t>前回</t>
    </r>
    <r>
      <rPr>
        <sz val="8"/>
        <rFont val="Arial Unicode MS"/>
        <family val="3"/>
        <charset val="128"/>
      </rPr>
      <t>リリース対象としたタグ名</t>
    </r>
    <rPh sb="0" eb="2">
      <t>ゼンカイ</t>
    </rPh>
    <phoneticPr fontId="3"/>
  </si>
  <si>
    <t>リリース対象としたタグ名</t>
    <phoneticPr fontId="3"/>
  </si>
  <si>
    <t>稼働面（先行リリース側）に対する切り戻しリリースが終わり、</t>
    <rPh sb="0" eb="2">
      <t>カドウ</t>
    </rPh>
    <rPh sb="2" eb="3">
      <t>メン</t>
    </rPh>
    <rPh sb="4" eb="6">
      <t>センコウ</t>
    </rPh>
    <rPh sb="10" eb="11">
      <t>ガワ</t>
    </rPh>
    <rPh sb="13" eb="14">
      <t>タイ</t>
    </rPh>
    <rPh sb="16" eb="17">
      <t>キ</t>
    </rPh>
    <rPh sb="18" eb="19">
      <t>モド</t>
    </rPh>
    <rPh sb="25" eb="26">
      <t>オ</t>
    </rPh>
    <phoneticPr fontId="4"/>
  </si>
  <si>
    <t>LBを開放するとき</t>
    <phoneticPr fontId="3"/>
  </si>
  <si>
    <t>「100_切り戻し（リリースジョブ実行）」がすべてチェックOKとなっていること。</t>
    <rPh sb="5" eb="6">
      <t>キ</t>
    </rPh>
    <rPh sb="7" eb="8">
      <t>モド</t>
    </rPh>
    <rPh sb="17" eb="19">
      <t>ジッコウ</t>
    </rPh>
    <phoneticPr fontId="4"/>
  </si>
  <si>
    <t>[1面のみ]縮退リリースジョブ実行手順書</t>
    <rPh sb="2" eb="3">
      <t>メン</t>
    </rPh>
    <rPh sb="6" eb="8">
      <t>シュクタイ</t>
    </rPh>
    <rPh sb="15" eb="17">
      <t>ジッコウ</t>
    </rPh>
    <rPh sb="17" eb="20">
      <t>テジュンショ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</si>
</sst>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 * #,##0_ ;_ * \-#,##0_ ;_ * &quot;-&quot;_ ;_ @_ "/>
    <numFmt numFmtId="43" formatCode="_ * #,##0.00_ ;_ * \-#,##0.00_ ;_ * &quot;-&quot;??_ ;_ @_ "/>
    <numFmt numFmtId="176" formatCode="yyyymm"/>
    <numFmt numFmtId="177" formatCode="m/d;@"/>
    <numFmt numFmtId="178" formatCode="0_);[Red]\(0\)"/>
    <numFmt numFmtId="179" formatCode="#,##0;\-#,##0;&quot;-&quot;"/>
    <numFmt numFmtId="180" formatCode="#,##0;&quot;-&quot;#,##0;&quot;-&quot;"/>
    <numFmt numFmtId="181" formatCode="000"/>
    <numFmt numFmtId="182" formatCode="00000"/>
    <numFmt numFmtId="183" formatCode="_(* #,##0.00000_);_(* \(#,##0.00000\);_(* &quot;-&quot;??_);_(@_)"/>
    <numFmt numFmtId="184" formatCode="_(* #,##0.000000_);_(* \(#,##0.000000\);_(* &quot;-&quot;??_);_(@_)"/>
    <numFmt numFmtId="185" formatCode="0.00000%"/>
    <numFmt numFmtId="186" formatCode="[$-411]#,##0;[$-411]&quot;-&quot;#,##0"/>
    <numFmt numFmtId="187" formatCode="&quot;$&quot;#,##0_);[Red]\(&quot;$&quot;#,##0\)"/>
    <numFmt numFmtId="188" formatCode="&quot;$&quot;#,##0&quot; &quot;;[Red]&quot;($&quot;#,##0&quot;)&quot;"/>
    <numFmt numFmtId="189" formatCode="0%\);[Red]\(0%\)"/>
    <numFmt numFmtId="190" formatCode="0%&quot;)&quot;;[Red]&quot;(&quot;0%&quot;)&quot;"/>
    <numFmt numFmtId="191" formatCode="[$￥-411]#,##0;[Red]&quot;-&quot;[$￥-411]#,##0"/>
    <numFmt numFmtId="192" formatCode="[$-411]#,##0;[Red][$-411]&quot;-&quot;#,##0"/>
    <numFmt numFmtId="193" formatCode="#,##0.0;[Red]\-#,##0.0"/>
    <numFmt numFmtId="194" formatCode="#,##0.0;[Red]&quot;-&quot;#,##0.0"/>
    <numFmt numFmtId="195" formatCode="#,##0%;[Red]\-#,##0%"/>
    <numFmt numFmtId="196" formatCode="#,##0%;[Red]&quot;-&quot;#,##0%"/>
    <numFmt numFmtId="197" formatCode="0.0"/>
    <numFmt numFmtId="198" formatCode="m/d"/>
  </numFmts>
  <fonts count="16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9"/>
      <color indexed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9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10"/>
      <name val="ＭＳ ゴシック"/>
      <family val="3"/>
      <charset val="128"/>
    </font>
    <font>
      <sz val="8"/>
      <name val="Arial Unicode MS"/>
      <family val="3"/>
      <charset val="128"/>
    </font>
    <font>
      <sz val="20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sz val="8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color indexed="17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indexed="9"/>
      <name val="ＭＳ Ｐゴシック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theme="0"/>
      <name val="Arial Unicode MS"/>
      <family val="2"/>
      <charset val="128"/>
    </font>
    <font>
      <sz val="10"/>
      <color rgb="FFFFFFFF"/>
      <name val="Arial Unicode MS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indexed="8"/>
      <name val="Arial"/>
      <family val="2"/>
    </font>
    <font>
      <sz val="10"/>
      <color rgb="FF000000"/>
      <name val="Arial1"/>
      <family val="2"/>
    </font>
    <font>
      <b/>
      <sz val="11"/>
      <color indexed="52"/>
      <name val="ＭＳ Ｐゴシック"/>
      <family val="3"/>
      <charset val="128"/>
    </font>
    <font>
      <b/>
      <sz val="11"/>
      <color rgb="FFFF9900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name val="Arial"/>
      <family val="2"/>
    </font>
    <font>
      <sz val="10"/>
      <name val="BERNHARD"/>
      <family val="2"/>
    </font>
    <font>
      <sz val="10"/>
      <color theme="1"/>
      <name val="BERNHARD"/>
      <family val="2"/>
    </font>
    <font>
      <sz val="10"/>
      <name val="Helv"/>
      <family val="2"/>
    </font>
    <font>
      <sz val="10"/>
      <color theme="1"/>
      <name val="Helv"/>
      <family val="2"/>
    </font>
    <font>
      <sz val="1"/>
      <color indexed="8"/>
      <name val="Courier"/>
      <family val="3"/>
    </font>
    <font>
      <sz val="1"/>
      <color rgb="FF000000"/>
      <name val="Courier"/>
      <family val="3"/>
    </font>
    <font>
      <b/>
      <sz val="1"/>
      <color indexed="8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60"/>
      <name val="ＭＳ Ｐゴシック"/>
      <family val="3"/>
      <charset val="128"/>
    </font>
    <font>
      <sz val="7"/>
      <name val="Small Fonts"/>
      <family val="3"/>
      <charset val="128"/>
    </font>
    <font>
      <sz val="7"/>
      <color theme="1"/>
      <name val="Small Fonts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4"/>
      <name val="?? ??"/>
      <family val="1"/>
    </font>
    <font>
      <b/>
      <sz val="11"/>
      <color indexed="63"/>
      <name val="ＭＳ Ｐゴシック"/>
      <family val="3"/>
      <charset val="128"/>
    </font>
    <font>
      <b/>
      <i/>
      <u/>
      <sz val="11"/>
      <color theme="1"/>
      <name val="ＭＳ Ｐゴシック"/>
      <family val="3"/>
      <charset val="128"/>
    </font>
    <font>
      <sz val="8"/>
      <name val="Helv"/>
      <family val="2"/>
    </font>
    <font>
      <sz val="8"/>
      <color theme="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rgb="FF1F497D"/>
      <name val="ＭＳ Ｐゴシック1"/>
      <family val="2"/>
      <charset val="128"/>
    </font>
    <font>
      <b/>
      <sz val="10"/>
      <color theme="0"/>
      <name val="Arial Unicode MS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2"/>
      <charset val="128"/>
    </font>
    <font>
      <sz val="10"/>
      <color rgb="FF9C6500"/>
      <name val="Arial Unicode MS"/>
      <family val="3"/>
      <charset val="128"/>
    </font>
    <font>
      <u/>
      <sz val="5.5"/>
      <color indexed="12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u/>
      <sz val="5.5"/>
      <color rgb="FF0000FF"/>
      <name val="ＭＳ ゴシック"/>
      <family val="3"/>
      <charset val="128"/>
    </font>
    <font>
      <sz val="10"/>
      <color rgb="FFFA7D00"/>
      <name val="Arial Unicode MS"/>
      <family val="2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2"/>
      <charset val="128"/>
    </font>
    <font>
      <sz val="10"/>
      <color rgb="FF9C0006"/>
      <name val="Arial Unicode MS"/>
      <family val="3"/>
      <charset val="128"/>
    </font>
    <font>
      <b/>
      <sz val="10"/>
      <name val="ＭＳ Ｐゴシック"/>
      <family val="3"/>
      <charset val="128"/>
    </font>
    <font>
      <sz val="10"/>
      <name val="Osaka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2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2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2"/>
      <name val="標準ゴシック"/>
      <family val="3"/>
      <charset val="128"/>
    </font>
    <font>
      <b/>
      <sz val="15"/>
      <color theme="3"/>
      <name val="Arial Unicode MS"/>
      <family val="2"/>
      <charset val="128"/>
    </font>
    <font>
      <b/>
      <sz val="15"/>
      <color rgb="FF1F497D"/>
      <name val="Arial Unicode MS"/>
      <family val="3"/>
      <charset val="128"/>
    </font>
    <font>
      <b/>
      <sz val="13"/>
      <color theme="3"/>
      <name val="Arial Unicode MS"/>
      <family val="2"/>
      <charset val="128"/>
    </font>
    <font>
      <b/>
      <sz val="13"/>
      <color rgb="FF1F497D"/>
      <name val="Arial Unicode MS"/>
      <family val="3"/>
      <charset val="128"/>
    </font>
    <font>
      <b/>
      <sz val="11"/>
      <color theme="3"/>
      <name val="Arial Unicode MS"/>
      <family val="2"/>
      <charset val="128"/>
    </font>
    <font>
      <b/>
      <sz val="11"/>
      <color rgb="FF1F497D"/>
      <name val="Arial Unicode MS"/>
      <family val="3"/>
      <charset val="128"/>
    </font>
    <font>
      <sz val="9"/>
      <color indexed="18"/>
      <name val="ＭＳ 明朝"/>
      <family val="1"/>
      <charset val="128"/>
    </font>
    <font>
      <sz val="9"/>
      <color rgb="FF000080"/>
      <name val="ＭＳ 明朝"/>
      <family val="1"/>
      <charset val="128"/>
    </font>
    <font>
      <b/>
      <sz val="10"/>
      <color theme="1"/>
      <name val="Arial Unicode MS"/>
      <family val="2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2"/>
      <charset val="128"/>
    </font>
    <font>
      <b/>
      <sz val="10"/>
      <color rgb="FF3F3F3F"/>
      <name val="Arial Unicode MS"/>
      <family val="3"/>
      <charset val="128"/>
    </font>
    <font>
      <sz val="12"/>
      <name val="宋体"/>
      <family val="3"/>
      <charset val="128"/>
    </font>
    <font>
      <i/>
      <sz val="10"/>
      <color rgb="FF7F7F7F"/>
      <name val="Arial Unicode MS"/>
      <family val="2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name val="標準明朝"/>
      <family val="1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2"/>
      <charset val="128"/>
    </font>
    <font>
      <sz val="10"/>
      <color rgb="FF3F3F76"/>
      <name val="Arial Unicode MS"/>
      <family val="3"/>
      <charset val="128"/>
    </font>
    <font>
      <sz val="14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6100"/>
      <name val="Arial Unicode MS"/>
      <family val="2"/>
      <charset val="128"/>
    </font>
    <font>
      <sz val="10"/>
      <color rgb="FF0061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sz val="16"/>
      <color theme="1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8"/>
      <color rgb="FFFF0000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b/>
      <u/>
      <sz val="8"/>
      <color rgb="FFFF0000"/>
      <name val="Arial Unicode MS"/>
      <family val="3"/>
      <charset val="128"/>
    </font>
    <font>
      <sz val="8"/>
      <color rgb="FF0070C0"/>
      <name val="Arial Unicode MS"/>
      <family val="3"/>
      <charset val="128"/>
    </font>
    <font>
      <sz val="8"/>
      <color theme="0"/>
      <name val="Arial Unicode MS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8"/>
      <name val="Arial Unicode MS"/>
      <family val="3"/>
      <charset val="128"/>
    </font>
    <font>
      <b/>
      <sz val="48"/>
      <color rgb="FFFF0000"/>
      <name val="ＭＳ Ｐゴシック"/>
      <family val="3"/>
      <charset val="128"/>
      <scheme val="minor"/>
    </font>
  </fonts>
  <fills count="1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143">
    <xf numFmtId="0" fontId="0" fillId="0" borderId="0"/>
    <xf numFmtId="0" fontId="2" fillId="0" borderId="0">
      <alignment vertical="center"/>
    </xf>
    <xf numFmtId="0" fontId="5" fillId="0" borderId="0"/>
    <xf numFmtId="0" fontId="5" fillId="0" borderId="0">
      <alignment vertical="center"/>
    </xf>
    <xf numFmtId="0" fontId="11" fillId="0" borderId="0" applyNumberFormat="0"/>
    <xf numFmtId="0" fontId="12" fillId="0" borderId="0">
      <alignment vertical="center"/>
    </xf>
    <xf numFmtId="0" fontId="12" fillId="0" borderId="0">
      <alignment vertical="center"/>
    </xf>
    <xf numFmtId="49" fontId="25" fillId="0" borderId="25" applyNumberFormat="0" applyFill="0" applyBorder="0" applyAlignment="0" applyProtection="0">
      <protection locked="0"/>
    </xf>
    <xf numFmtId="0" fontId="26" fillId="0" borderId="0">
      <alignment vertical="center"/>
    </xf>
    <xf numFmtId="49" fontId="27" fillId="0" borderId="0" applyNumberFormat="0" applyFill="0" applyBorder="0" applyAlignment="0" applyProtection="0">
      <alignment wrapText="1"/>
      <protection locked="0"/>
    </xf>
    <xf numFmtId="0" fontId="28" fillId="0" borderId="0">
      <alignment vertical="center"/>
    </xf>
    <xf numFmtId="49" fontId="29" fillId="0" borderId="25" applyNumberFormat="0" applyFill="0" applyBorder="0" applyAlignment="0" applyProtection="0">
      <alignment wrapText="1"/>
      <protection locked="0"/>
    </xf>
    <xf numFmtId="0" fontId="30" fillId="0" borderId="0">
      <alignment vertical="center"/>
    </xf>
    <xf numFmtId="178" fontId="31" fillId="0" borderId="26" applyNumberFormat="0" applyFill="0" applyBorder="0" applyAlignment="0" applyProtection="0">
      <alignment wrapText="1"/>
      <protection locked="0"/>
    </xf>
    <xf numFmtId="0" fontId="32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>
      <alignment vertical="center"/>
    </xf>
    <xf numFmtId="0" fontId="33" fillId="46" borderId="0" applyNumberFormat="0" applyBorder="0" applyAlignment="0" applyProtection="0">
      <alignment vertical="center"/>
    </xf>
    <xf numFmtId="0" fontId="34" fillId="47" borderId="0">
      <alignment vertical="center"/>
    </xf>
    <xf numFmtId="0" fontId="33" fillId="48" borderId="0" applyNumberFormat="0" applyBorder="0" applyAlignment="0" applyProtection="0">
      <alignment vertical="center"/>
    </xf>
    <xf numFmtId="0" fontId="34" fillId="49" borderId="0">
      <alignment vertical="center"/>
    </xf>
    <xf numFmtId="0" fontId="33" fillId="50" borderId="0" applyNumberFormat="0" applyBorder="0" applyAlignment="0" applyProtection="0">
      <alignment vertical="center"/>
    </xf>
    <xf numFmtId="0" fontId="34" fillId="51" borderId="0">
      <alignment vertical="center"/>
    </xf>
    <xf numFmtId="0" fontId="33" fillId="52" borderId="0" applyNumberFormat="0" applyBorder="0" applyAlignment="0" applyProtection="0">
      <alignment vertical="center"/>
    </xf>
    <xf numFmtId="0" fontId="34" fillId="53" borderId="0">
      <alignment vertical="center"/>
    </xf>
    <xf numFmtId="0" fontId="12" fillId="15" borderId="0" applyNumberFormat="0" applyBorder="0" applyAlignment="0" applyProtection="0">
      <alignment vertical="center"/>
    </xf>
    <xf numFmtId="0" fontId="35" fillId="54" borderId="0">
      <alignment vertical="center"/>
    </xf>
    <xf numFmtId="0" fontId="12" fillId="19" borderId="0" applyNumberFormat="0" applyBorder="0" applyAlignment="0" applyProtection="0">
      <alignment vertical="center"/>
    </xf>
    <xf numFmtId="0" fontId="35" fillId="55" borderId="0">
      <alignment vertical="center"/>
    </xf>
    <xf numFmtId="0" fontId="12" fillId="23" borderId="0" applyNumberFormat="0" applyBorder="0" applyAlignment="0" applyProtection="0">
      <alignment vertical="center"/>
    </xf>
    <xf numFmtId="0" fontId="35" fillId="56" borderId="0">
      <alignment vertical="center"/>
    </xf>
    <xf numFmtId="0" fontId="12" fillId="27" borderId="0" applyNumberFormat="0" applyBorder="0" applyAlignment="0" applyProtection="0">
      <alignment vertical="center"/>
    </xf>
    <xf numFmtId="0" fontId="35" fillId="57" borderId="0">
      <alignment vertical="center"/>
    </xf>
    <xf numFmtId="0" fontId="12" fillId="31" borderId="0" applyNumberFormat="0" applyBorder="0" applyAlignment="0" applyProtection="0">
      <alignment vertical="center"/>
    </xf>
    <xf numFmtId="0" fontId="35" fillId="58" borderId="0">
      <alignment vertical="center"/>
    </xf>
    <xf numFmtId="0" fontId="12" fillId="35" borderId="0" applyNumberFormat="0" applyBorder="0" applyAlignment="0" applyProtection="0">
      <alignment vertical="center"/>
    </xf>
    <xf numFmtId="0" fontId="35" fillId="59" borderId="0">
      <alignment vertical="center"/>
    </xf>
    <xf numFmtId="0" fontId="33" fillId="60" borderId="0" applyNumberFormat="0" applyBorder="0" applyAlignment="0" applyProtection="0">
      <alignment vertical="center"/>
    </xf>
    <xf numFmtId="0" fontId="34" fillId="61" borderId="0">
      <alignment vertical="center"/>
    </xf>
    <xf numFmtId="0" fontId="33" fillId="62" borderId="0" applyNumberFormat="0" applyBorder="0" applyAlignment="0" applyProtection="0">
      <alignment vertical="center"/>
    </xf>
    <xf numFmtId="0" fontId="34" fillId="63" borderId="0">
      <alignment vertical="center"/>
    </xf>
    <xf numFmtId="0" fontId="33" fillId="64" borderId="0" applyNumberFormat="0" applyBorder="0" applyAlignment="0" applyProtection="0">
      <alignment vertical="center"/>
    </xf>
    <xf numFmtId="0" fontId="34" fillId="65" borderId="0">
      <alignment vertical="center"/>
    </xf>
    <xf numFmtId="0" fontId="33" fillId="48" borderId="0" applyNumberFormat="0" applyBorder="0" applyAlignment="0" applyProtection="0">
      <alignment vertical="center"/>
    </xf>
    <xf numFmtId="0" fontId="34" fillId="49" borderId="0">
      <alignment vertical="center"/>
    </xf>
    <xf numFmtId="0" fontId="33" fillId="60" borderId="0" applyNumberFormat="0" applyBorder="0" applyAlignment="0" applyProtection="0">
      <alignment vertical="center"/>
    </xf>
    <xf numFmtId="0" fontId="34" fillId="61" borderId="0">
      <alignment vertical="center"/>
    </xf>
    <xf numFmtId="0" fontId="33" fillId="66" borderId="0" applyNumberFormat="0" applyBorder="0" applyAlignment="0" applyProtection="0">
      <alignment vertical="center"/>
    </xf>
    <xf numFmtId="0" fontId="34" fillId="67" borderId="0">
      <alignment vertical="center"/>
    </xf>
    <xf numFmtId="0" fontId="12" fillId="16" borderId="0" applyNumberFormat="0" applyBorder="0" applyAlignment="0" applyProtection="0">
      <alignment vertical="center"/>
    </xf>
    <xf numFmtId="0" fontId="35" fillId="68" borderId="0">
      <alignment vertical="center"/>
    </xf>
    <xf numFmtId="0" fontId="12" fillId="20" borderId="0" applyNumberFormat="0" applyBorder="0" applyAlignment="0" applyProtection="0">
      <alignment vertical="center"/>
    </xf>
    <xf numFmtId="0" fontId="35" fillId="69" borderId="0">
      <alignment vertical="center"/>
    </xf>
    <xf numFmtId="0" fontId="12" fillId="24" borderId="0" applyNumberFormat="0" applyBorder="0" applyAlignment="0" applyProtection="0">
      <alignment vertical="center"/>
    </xf>
    <xf numFmtId="0" fontId="35" fillId="70" borderId="0">
      <alignment vertical="center"/>
    </xf>
    <xf numFmtId="0" fontId="12" fillId="28" borderId="0" applyNumberFormat="0" applyBorder="0" applyAlignment="0" applyProtection="0">
      <alignment vertical="center"/>
    </xf>
    <xf numFmtId="0" fontId="35" fillId="71" borderId="0">
      <alignment vertical="center"/>
    </xf>
    <xf numFmtId="0" fontId="12" fillId="32" borderId="0" applyNumberFormat="0" applyBorder="0" applyAlignment="0" applyProtection="0">
      <alignment vertical="center"/>
    </xf>
    <xf numFmtId="0" fontId="35" fillId="72" borderId="0">
      <alignment vertical="center"/>
    </xf>
    <xf numFmtId="0" fontId="12" fillId="36" borderId="0" applyNumberFormat="0" applyBorder="0" applyAlignment="0" applyProtection="0">
      <alignment vertical="center"/>
    </xf>
    <xf numFmtId="0" fontId="35" fillId="73" borderId="0">
      <alignment vertical="center"/>
    </xf>
    <xf numFmtId="0" fontId="36" fillId="74" borderId="0" applyNumberFormat="0" applyBorder="0" applyAlignment="0" applyProtection="0">
      <alignment vertical="center"/>
    </xf>
    <xf numFmtId="0" fontId="37" fillId="75" borderId="0">
      <alignment vertical="center"/>
    </xf>
    <xf numFmtId="0" fontId="36" fillId="62" borderId="0" applyNumberFormat="0" applyBorder="0" applyAlignment="0" applyProtection="0">
      <alignment vertical="center"/>
    </xf>
    <xf numFmtId="0" fontId="37" fillId="63" borderId="0">
      <alignment vertical="center"/>
    </xf>
    <xf numFmtId="0" fontId="36" fillId="64" borderId="0" applyNumberFormat="0" applyBorder="0" applyAlignment="0" applyProtection="0">
      <alignment vertical="center"/>
    </xf>
    <xf numFmtId="0" fontId="37" fillId="65" borderId="0">
      <alignment vertical="center"/>
    </xf>
    <xf numFmtId="0" fontId="36" fillId="76" borderId="0" applyNumberFormat="0" applyBorder="0" applyAlignment="0" applyProtection="0">
      <alignment vertical="center"/>
    </xf>
    <xf numFmtId="0" fontId="37" fillId="77" borderId="0">
      <alignment vertical="center"/>
    </xf>
    <xf numFmtId="0" fontId="36" fillId="78" borderId="0" applyNumberFormat="0" applyBorder="0" applyAlignment="0" applyProtection="0">
      <alignment vertical="center"/>
    </xf>
    <xf numFmtId="0" fontId="37" fillId="79" borderId="0">
      <alignment vertical="center"/>
    </xf>
    <xf numFmtId="0" fontId="36" fillId="80" borderId="0" applyNumberFormat="0" applyBorder="0" applyAlignment="0" applyProtection="0">
      <alignment vertical="center"/>
    </xf>
    <xf numFmtId="0" fontId="37" fillId="81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82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83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84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85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86" borderId="0">
      <alignment vertical="center"/>
    </xf>
    <xf numFmtId="0" fontId="38" fillId="37" borderId="0" applyNumberFormat="0" applyBorder="0" applyAlignment="0" applyProtection="0">
      <alignment vertical="center"/>
    </xf>
    <xf numFmtId="0" fontId="39" fillId="87" borderId="0">
      <alignment vertical="center"/>
    </xf>
    <xf numFmtId="0" fontId="36" fillId="88" borderId="0" applyNumberFormat="0" applyBorder="0" applyAlignment="0" applyProtection="0">
      <alignment vertical="center"/>
    </xf>
    <xf numFmtId="0" fontId="37" fillId="89" borderId="0">
      <alignment vertical="center"/>
    </xf>
    <xf numFmtId="0" fontId="36" fillId="90" borderId="0" applyNumberFormat="0" applyBorder="0" applyAlignment="0" applyProtection="0">
      <alignment vertical="center"/>
    </xf>
    <xf numFmtId="0" fontId="37" fillId="91" borderId="0">
      <alignment vertical="center"/>
    </xf>
    <xf numFmtId="0" fontId="36" fillId="92" borderId="0" applyNumberFormat="0" applyBorder="0" applyAlignment="0" applyProtection="0">
      <alignment vertical="center"/>
    </xf>
    <xf numFmtId="0" fontId="37" fillId="93" borderId="0">
      <alignment vertical="center"/>
    </xf>
    <xf numFmtId="0" fontId="36" fillId="76" borderId="0" applyNumberFormat="0" applyBorder="0" applyAlignment="0" applyProtection="0">
      <alignment vertical="center"/>
    </xf>
    <xf numFmtId="0" fontId="37" fillId="77" borderId="0">
      <alignment vertical="center"/>
    </xf>
    <xf numFmtId="0" fontId="36" fillId="78" borderId="0" applyNumberFormat="0" applyBorder="0" applyAlignment="0" applyProtection="0">
      <alignment vertical="center"/>
    </xf>
    <xf numFmtId="0" fontId="37" fillId="79" borderId="0">
      <alignment vertical="center"/>
    </xf>
    <xf numFmtId="0" fontId="36" fillId="94" borderId="0" applyNumberFormat="0" applyBorder="0" applyAlignment="0" applyProtection="0">
      <alignment vertical="center"/>
    </xf>
    <xf numFmtId="0" fontId="37" fillId="95" borderId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>
      <alignment vertical="center"/>
    </xf>
    <xf numFmtId="179" fontId="42" fillId="0" borderId="0" applyFill="0" applyBorder="0" applyAlignment="0"/>
    <xf numFmtId="180" fontId="43" fillId="0" borderId="0">
      <alignment vertical="center"/>
    </xf>
    <xf numFmtId="0" fontId="44" fillId="96" borderId="27" applyNumberFormat="0" applyAlignment="0" applyProtection="0">
      <alignment vertical="center"/>
    </xf>
    <xf numFmtId="0" fontId="45" fillId="97" borderId="28">
      <alignment vertical="center"/>
    </xf>
    <xf numFmtId="0" fontId="46" fillId="98" borderId="29" applyNumberFormat="0" applyAlignment="0" applyProtection="0">
      <alignment vertical="center"/>
    </xf>
    <xf numFmtId="0" fontId="47" fillId="99" borderId="30">
      <alignment vertical="center"/>
    </xf>
    <xf numFmtId="0" fontId="46" fillId="98" borderId="29" applyNumberFormat="0" applyAlignment="0" applyProtection="0">
      <alignment vertical="center"/>
    </xf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9" fillId="0" borderId="0"/>
    <xf numFmtId="0" fontId="50" fillId="0" borderId="0"/>
    <xf numFmtId="0" fontId="51" fillId="0" borderId="0"/>
    <xf numFmtId="0" fontId="52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181" fontId="48" fillId="0" borderId="0" applyFont="0" applyFill="0" applyBorder="0" applyAlignment="0" applyProtection="0"/>
    <xf numFmtId="182" fontId="48" fillId="0" borderId="0" applyFont="0" applyFill="0" applyBorder="0" applyAlignment="0" applyProtection="0"/>
    <xf numFmtId="0" fontId="53" fillId="0" borderId="0">
      <protection locked="0"/>
    </xf>
    <xf numFmtId="0" fontId="54" fillId="0" borderId="0">
      <protection locked="0"/>
    </xf>
    <xf numFmtId="0" fontId="55" fillId="0" borderId="0">
      <protection locked="0"/>
    </xf>
    <xf numFmtId="0" fontId="56" fillId="0" borderId="0">
      <protection locked="0"/>
    </xf>
    <xf numFmtId="0" fontId="55" fillId="0" borderId="0">
      <protection locked="0"/>
    </xf>
    <xf numFmtId="0" fontId="56" fillId="0" borderId="0">
      <protection locked="0"/>
    </xf>
    <xf numFmtId="0" fontId="34" fillId="43" borderId="0">
      <alignment vertical="center"/>
    </xf>
    <xf numFmtId="0" fontId="34" fillId="45" borderId="0">
      <alignment vertical="center"/>
    </xf>
    <xf numFmtId="0" fontId="34" fillId="47" borderId="0">
      <alignment vertical="center"/>
    </xf>
    <xf numFmtId="0" fontId="34" fillId="49" borderId="0">
      <alignment vertical="center"/>
    </xf>
    <xf numFmtId="0" fontId="34" fillId="51" borderId="0">
      <alignment vertical="center"/>
    </xf>
    <xf numFmtId="0" fontId="34" fillId="53" borderId="0">
      <alignment vertical="center"/>
    </xf>
    <xf numFmtId="0" fontId="34" fillId="61" borderId="0">
      <alignment vertical="center"/>
    </xf>
    <xf numFmtId="0" fontId="34" fillId="63" borderId="0">
      <alignment vertical="center"/>
    </xf>
    <xf numFmtId="0" fontId="34" fillId="65" borderId="0">
      <alignment vertical="center"/>
    </xf>
    <xf numFmtId="0" fontId="34" fillId="49" borderId="0">
      <alignment vertical="center"/>
    </xf>
    <xf numFmtId="0" fontId="34" fillId="61" borderId="0">
      <alignment vertical="center"/>
    </xf>
    <xf numFmtId="0" fontId="34" fillId="67" borderId="0">
      <alignment vertical="center"/>
    </xf>
    <xf numFmtId="0" fontId="37" fillId="75" borderId="0">
      <alignment vertical="center"/>
    </xf>
    <xf numFmtId="0" fontId="37" fillId="63" borderId="0">
      <alignment vertical="center"/>
    </xf>
    <xf numFmtId="0" fontId="37" fillId="65" borderId="0">
      <alignment vertical="center"/>
    </xf>
    <xf numFmtId="0" fontId="37" fillId="77" borderId="0">
      <alignment vertical="center"/>
    </xf>
    <xf numFmtId="0" fontId="37" fillId="79" borderId="0">
      <alignment vertical="center"/>
    </xf>
    <xf numFmtId="0" fontId="37" fillId="81" borderId="0">
      <alignment vertical="center"/>
    </xf>
    <xf numFmtId="0" fontId="37" fillId="89" borderId="0">
      <alignment vertical="center"/>
    </xf>
    <xf numFmtId="0" fontId="37" fillId="91" borderId="0">
      <alignment vertical="center"/>
    </xf>
    <xf numFmtId="0" fontId="37" fillId="93" borderId="0">
      <alignment vertical="center"/>
    </xf>
    <xf numFmtId="0" fontId="37" fillId="77" borderId="0">
      <alignment vertical="center"/>
    </xf>
    <xf numFmtId="0" fontId="37" fillId="79" borderId="0">
      <alignment vertical="center"/>
    </xf>
    <xf numFmtId="0" fontId="37" fillId="95" borderId="0">
      <alignment vertical="center"/>
    </xf>
    <xf numFmtId="0" fontId="41" fillId="45" borderId="0">
      <alignment vertical="center"/>
    </xf>
    <xf numFmtId="0" fontId="45" fillId="97" borderId="28">
      <alignment vertical="center"/>
    </xf>
    <xf numFmtId="0" fontId="47" fillId="99" borderId="30">
      <alignment vertical="center"/>
    </xf>
    <xf numFmtId="0" fontId="57" fillId="0" borderId="0">
      <alignment vertical="center"/>
    </xf>
    <xf numFmtId="0" fontId="58" fillId="47" borderId="0">
      <alignment vertical="center"/>
    </xf>
    <xf numFmtId="0" fontId="59" fillId="0" borderId="31">
      <alignment vertical="center"/>
    </xf>
    <xf numFmtId="0" fontId="60" fillId="0" borderId="32">
      <alignment vertical="center"/>
    </xf>
    <xf numFmtId="0" fontId="61" fillId="0" borderId="33">
      <alignment vertical="center"/>
    </xf>
    <xf numFmtId="0" fontId="61" fillId="0" borderId="0">
      <alignment vertical="center"/>
    </xf>
    <xf numFmtId="0" fontId="62" fillId="53" borderId="28">
      <alignment vertical="center"/>
    </xf>
    <xf numFmtId="0" fontId="63" fillId="0" borderId="34">
      <alignment vertical="center"/>
    </xf>
    <xf numFmtId="0" fontId="64" fillId="100" borderId="0">
      <alignment vertical="center"/>
    </xf>
    <xf numFmtId="0" fontId="65" fillId="101" borderId="35">
      <alignment vertical="center"/>
    </xf>
    <xf numFmtId="0" fontId="66" fillId="97" borderId="36">
      <alignment vertical="center"/>
    </xf>
    <xf numFmtId="0" fontId="67" fillId="0" borderId="0">
      <alignment vertical="center"/>
    </xf>
    <xf numFmtId="0" fontId="68" fillId="0" borderId="37">
      <alignment vertical="center"/>
    </xf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4" fillId="0" borderId="0">
      <protection locked="0"/>
    </xf>
    <xf numFmtId="0" fontId="71" fillId="46" borderId="0" applyNumberFormat="0" applyBorder="0" applyAlignment="0" applyProtection="0">
      <alignment vertical="center"/>
    </xf>
    <xf numFmtId="0" fontId="58" fillId="47" borderId="0">
      <alignment vertical="center"/>
    </xf>
    <xf numFmtId="0" fontId="72" fillId="0" borderId="38" applyNumberFormat="0" applyAlignment="0" applyProtection="0">
      <alignment horizontal="left" vertical="center"/>
    </xf>
    <xf numFmtId="0" fontId="73" fillId="0" borderId="39">
      <alignment vertical="center"/>
    </xf>
    <xf numFmtId="0" fontId="72" fillId="0" borderId="4">
      <alignment horizontal="left" vertical="center"/>
    </xf>
    <xf numFmtId="0" fontId="73" fillId="0" borderId="39">
      <alignment horizontal="left" vertical="center"/>
    </xf>
    <xf numFmtId="0" fontId="74" fillId="0" borderId="0">
      <alignment horizontal="center" vertical="center"/>
    </xf>
    <xf numFmtId="0" fontId="75" fillId="0" borderId="40" applyNumberFormat="0" applyFill="0" applyAlignment="0" applyProtection="0">
      <alignment vertical="center"/>
    </xf>
    <xf numFmtId="0" fontId="59" fillId="0" borderId="31">
      <alignment vertical="center"/>
    </xf>
    <xf numFmtId="0" fontId="76" fillId="0" borderId="41" applyNumberFormat="0" applyFill="0" applyAlignment="0" applyProtection="0">
      <alignment vertical="center"/>
    </xf>
    <xf numFmtId="0" fontId="60" fillId="0" borderId="32">
      <alignment vertical="center"/>
    </xf>
    <xf numFmtId="0" fontId="77" fillId="0" borderId="42" applyNumberFormat="0" applyFill="0" applyAlignment="0" applyProtection="0">
      <alignment vertical="center"/>
    </xf>
    <xf numFmtId="0" fontId="61" fillId="0" borderId="33">
      <alignment vertical="center"/>
    </xf>
    <xf numFmtId="0" fontId="77" fillId="0" borderId="0" applyNumberFormat="0" applyFill="0" applyBorder="0" applyAlignment="0" applyProtection="0">
      <alignment vertical="center"/>
    </xf>
    <xf numFmtId="0" fontId="61" fillId="0" borderId="0">
      <alignment vertical="center"/>
    </xf>
    <xf numFmtId="0" fontId="74" fillId="0" borderId="0">
      <alignment horizontal="center" vertical="center" textRotation="90"/>
    </xf>
    <xf numFmtId="0" fontId="78" fillId="52" borderId="27" applyNumberFormat="0" applyAlignment="0" applyProtection="0">
      <alignment vertical="center"/>
    </xf>
    <xf numFmtId="0" fontId="62" fillId="53" borderId="28">
      <alignment vertical="center"/>
    </xf>
    <xf numFmtId="0" fontId="79" fillId="0" borderId="43" applyNumberFormat="0" applyFill="0" applyAlignment="0" applyProtection="0">
      <alignment vertical="center"/>
    </xf>
    <xf numFmtId="0" fontId="63" fillId="0" borderId="34">
      <alignment vertical="center"/>
    </xf>
    <xf numFmtId="0" fontId="80" fillId="102" borderId="0" applyNumberFormat="0" applyFont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3" fillId="0" borderId="0">
      <protection locked="0"/>
    </xf>
    <xf numFmtId="0" fontId="54" fillId="0" borderId="0">
      <protection locked="0"/>
    </xf>
    <xf numFmtId="0" fontId="81" fillId="103" borderId="0" applyNumberFormat="0" applyBorder="0" applyAlignment="0" applyProtection="0">
      <alignment vertical="center"/>
    </xf>
    <xf numFmtId="0" fontId="64" fillId="100" borderId="0">
      <alignment vertical="center"/>
    </xf>
    <xf numFmtId="37" fontId="82" fillId="0" borderId="0"/>
    <xf numFmtId="186" fontId="83" fillId="0" borderId="0"/>
    <xf numFmtId="187" fontId="84" fillId="0" borderId="0"/>
    <xf numFmtId="188" fontId="85" fillId="0" borderId="0"/>
    <xf numFmtId="0" fontId="48" fillId="0" borderId="0"/>
    <xf numFmtId="0" fontId="86" fillId="0" borderId="0"/>
    <xf numFmtId="0" fontId="5" fillId="104" borderId="44" applyNumberFormat="0" applyFont="0" applyAlignment="0" applyProtection="0">
      <alignment vertical="center"/>
    </xf>
    <xf numFmtId="0" fontId="65" fillId="101" borderId="35">
      <alignment vertical="center"/>
    </xf>
    <xf numFmtId="189" fontId="48" fillId="0" borderId="0" applyFont="0" applyFill="0" applyBorder="0" applyAlignment="0" applyProtection="0">
      <alignment horizontal="center"/>
      <protection locked="0"/>
    </xf>
    <xf numFmtId="190" fontId="65" fillId="0" borderId="0">
      <alignment vertical="center"/>
    </xf>
    <xf numFmtId="0" fontId="87" fillId="96" borderId="45" applyNumberFormat="0" applyAlignment="0" applyProtection="0">
      <alignment vertical="center"/>
    </xf>
    <xf numFmtId="0" fontId="66" fillId="97" borderId="36">
      <alignment vertical="center"/>
    </xf>
    <xf numFmtId="0" fontId="53" fillId="0" borderId="0">
      <protection locked="0"/>
    </xf>
    <xf numFmtId="0" fontId="54" fillId="0" borderId="0">
      <protection locked="0"/>
    </xf>
    <xf numFmtId="0" fontId="88" fillId="0" borderId="0">
      <alignment vertical="center"/>
    </xf>
    <xf numFmtId="191" fontId="88" fillId="0" borderId="0">
      <alignment vertical="center"/>
    </xf>
    <xf numFmtId="38" fontId="89" fillId="0" borderId="0"/>
    <xf numFmtId="192" fontId="90" fillId="0" borderId="0"/>
    <xf numFmtId="0" fontId="91" fillId="0" borderId="0" applyNumberFormat="0" applyFill="0" applyBorder="0" applyAlignment="0" applyProtection="0">
      <alignment vertical="center"/>
    </xf>
    <xf numFmtId="0" fontId="67" fillId="0" borderId="0">
      <alignment vertical="center"/>
    </xf>
    <xf numFmtId="0" fontId="53" fillId="0" borderId="46">
      <protection locked="0"/>
    </xf>
    <xf numFmtId="0" fontId="54" fillId="0" borderId="47">
      <protection locked="0"/>
    </xf>
    <xf numFmtId="0" fontId="92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38" fillId="14" borderId="0" applyNumberFormat="0" applyBorder="0" applyAlignment="0" applyProtection="0">
      <alignment vertical="center"/>
    </xf>
    <xf numFmtId="0" fontId="39" fillId="105" borderId="0">
      <alignment vertical="center"/>
    </xf>
    <xf numFmtId="0" fontId="38" fillId="18" borderId="0" applyNumberFormat="0" applyBorder="0" applyAlignment="0" applyProtection="0">
      <alignment vertical="center"/>
    </xf>
    <xf numFmtId="0" fontId="39" fillId="106" borderId="0">
      <alignment vertical="center"/>
    </xf>
    <xf numFmtId="0" fontId="38" fillId="22" borderId="0" applyNumberFormat="0" applyBorder="0" applyAlignment="0" applyProtection="0">
      <alignment vertical="center"/>
    </xf>
    <xf numFmtId="0" fontId="39" fillId="107" borderId="0">
      <alignment vertical="center"/>
    </xf>
    <xf numFmtId="0" fontId="38" fillId="26" borderId="0" applyNumberFormat="0" applyBorder="0" applyAlignment="0" applyProtection="0">
      <alignment vertical="center"/>
    </xf>
    <xf numFmtId="0" fontId="39" fillId="108" borderId="0">
      <alignment vertical="center"/>
    </xf>
    <xf numFmtId="0" fontId="38" fillId="30" borderId="0" applyNumberFormat="0" applyBorder="0" applyAlignment="0" applyProtection="0">
      <alignment vertical="center"/>
    </xf>
    <xf numFmtId="0" fontId="39" fillId="109" borderId="0">
      <alignment vertical="center"/>
    </xf>
    <xf numFmtId="0" fontId="38" fillId="34" borderId="0" applyNumberFormat="0" applyBorder="0" applyAlignment="0" applyProtection="0">
      <alignment vertical="center"/>
    </xf>
    <xf numFmtId="0" fontId="39" fillId="11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3" fillId="0" borderId="0">
      <alignment vertical="center"/>
    </xf>
    <xf numFmtId="0" fontId="94" fillId="12" borderId="22" applyNumberFormat="0" applyAlignment="0" applyProtection="0">
      <alignment vertical="center"/>
    </xf>
    <xf numFmtId="0" fontId="95" fillId="111" borderId="30">
      <alignment vertical="center"/>
    </xf>
    <xf numFmtId="0" fontId="46" fillId="98" borderId="29" applyNumberFormat="0" applyAlignment="0" applyProtection="0">
      <alignment vertical="center"/>
    </xf>
    <xf numFmtId="0" fontId="10" fillId="0" borderId="0">
      <alignment vertical="top" wrapText="1"/>
    </xf>
    <xf numFmtId="0" fontId="96" fillId="0" borderId="0">
      <alignment vertical="top" wrapText="1"/>
    </xf>
    <xf numFmtId="0" fontId="97" fillId="9" borderId="0" applyNumberFormat="0" applyBorder="0" applyAlignment="0" applyProtection="0">
      <alignment vertical="center"/>
    </xf>
    <xf numFmtId="0" fontId="98" fillId="112" borderId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>
      <alignment vertical="center"/>
    </xf>
    <xf numFmtId="0" fontId="102" fillId="0" borderId="0">
      <alignment vertical="center"/>
    </xf>
    <xf numFmtId="0" fontId="5" fillId="104" borderId="44" applyNumberFormat="0" applyFont="0" applyAlignment="0" applyProtection="0">
      <alignment vertical="center"/>
    </xf>
    <xf numFmtId="0" fontId="5" fillId="104" borderId="44" applyNumberFormat="0" applyFont="0" applyAlignment="0" applyProtection="0">
      <alignment vertical="center"/>
    </xf>
    <xf numFmtId="0" fontId="65" fillId="101" borderId="35">
      <alignment vertical="center"/>
    </xf>
    <xf numFmtId="0" fontId="65" fillId="101" borderId="35">
      <alignment vertical="center"/>
    </xf>
    <xf numFmtId="0" fontId="12" fillId="13" borderId="23" applyNumberFormat="0" applyFont="0" applyAlignment="0" applyProtection="0">
      <alignment vertical="center"/>
    </xf>
    <xf numFmtId="0" fontId="65" fillId="101" borderId="23">
      <alignment vertical="center"/>
    </xf>
    <xf numFmtId="0" fontId="103" fillId="0" borderId="21" applyNumberFormat="0" applyFill="0" applyAlignment="0" applyProtection="0">
      <alignment vertical="center"/>
    </xf>
    <xf numFmtId="0" fontId="104" fillId="0" borderId="34">
      <alignment vertical="center"/>
    </xf>
    <xf numFmtId="0" fontId="105" fillId="8" borderId="0" applyNumberFormat="0" applyBorder="0" applyAlignment="0" applyProtection="0">
      <alignment vertical="center"/>
    </xf>
    <xf numFmtId="0" fontId="106" fillId="113" borderId="0">
      <alignment vertical="center"/>
    </xf>
    <xf numFmtId="0" fontId="107" fillId="60" borderId="48">
      <alignment vertical="center"/>
    </xf>
    <xf numFmtId="193" fontId="108" fillId="0" borderId="0" applyFont="0" applyFill="0" applyBorder="0" applyAlignment="0" applyProtection="0"/>
    <xf numFmtId="194" fontId="65" fillId="0" borderId="0">
      <alignment vertical="center"/>
    </xf>
    <xf numFmtId="49" fontId="109" fillId="0" borderId="7" applyFont="0" applyBorder="0">
      <alignment horizontal="center" vertical="center"/>
    </xf>
    <xf numFmtId="49" fontId="65" fillId="0" borderId="0">
      <alignment horizontal="center" vertical="center"/>
    </xf>
    <xf numFmtId="0" fontId="110" fillId="0" borderId="7" applyNumberFormat="0" applyBorder="0">
      <alignment vertical="center"/>
    </xf>
    <xf numFmtId="0" fontId="111" fillId="0" borderId="0">
      <alignment vertical="center"/>
    </xf>
    <xf numFmtId="0" fontId="112" fillId="11" borderId="19" applyNumberFormat="0" applyAlignment="0" applyProtection="0">
      <alignment vertical="center"/>
    </xf>
    <xf numFmtId="0" fontId="113" fillId="114" borderId="19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>
      <alignment vertical="center"/>
    </xf>
    <xf numFmtId="3" fontId="5" fillId="0" borderId="0" applyFont="0" applyFill="0" applyBorder="0" applyAlignment="0" applyProtection="0"/>
    <xf numFmtId="38" fontId="80" fillId="0" borderId="0"/>
    <xf numFmtId="192" fontId="116" fillId="0" borderId="0"/>
    <xf numFmtId="38" fontId="5" fillId="0" borderId="0" applyFont="0" applyFill="0" applyBorder="0" applyAlignment="0" applyProtection="0"/>
    <xf numFmtId="192" fontId="65" fillId="0" borderId="0">
      <alignment vertical="center"/>
    </xf>
    <xf numFmtId="0" fontId="117" fillId="0" borderId="0"/>
    <xf numFmtId="0" fontId="118" fillId="0" borderId="16" applyNumberFormat="0" applyFill="0" applyAlignment="0" applyProtection="0">
      <alignment vertical="center"/>
    </xf>
    <xf numFmtId="0" fontId="119" fillId="0" borderId="49">
      <alignment vertical="center"/>
    </xf>
    <xf numFmtId="0" fontId="120" fillId="0" borderId="17" applyNumberFormat="0" applyFill="0" applyAlignment="0" applyProtection="0">
      <alignment vertical="center"/>
    </xf>
    <xf numFmtId="0" fontId="121" fillId="0" borderId="50">
      <alignment vertical="center"/>
    </xf>
    <xf numFmtId="0" fontId="122" fillId="0" borderId="18" applyNumberFormat="0" applyFill="0" applyAlignment="0" applyProtection="0">
      <alignment vertical="center"/>
    </xf>
    <xf numFmtId="0" fontId="123" fillId="0" borderId="51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>
      <alignment vertical="center"/>
    </xf>
    <xf numFmtId="0" fontId="124" fillId="0" borderId="0" applyBorder="0">
      <alignment vertical="center"/>
    </xf>
    <xf numFmtId="0" fontId="125" fillId="0" borderId="0">
      <alignment vertical="center"/>
    </xf>
    <xf numFmtId="0" fontId="126" fillId="0" borderId="24" applyNumberFormat="0" applyFill="0" applyAlignment="0" applyProtection="0">
      <alignment vertical="center"/>
    </xf>
    <xf numFmtId="0" fontId="127" fillId="0" borderId="52">
      <alignment vertical="center"/>
    </xf>
    <xf numFmtId="0" fontId="128" fillId="11" borderId="20" applyNumberFormat="0" applyAlignment="0" applyProtection="0">
      <alignment vertical="center"/>
    </xf>
    <xf numFmtId="0" fontId="129" fillId="114" borderId="20">
      <alignment vertical="center"/>
    </xf>
    <xf numFmtId="0" fontId="130" fillId="0" borderId="0"/>
    <xf numFmtId="195" fontId="108" fillId="0" borderId="0" applyFont="0" applyFill="0" applyBorder="0" applyAlignment="0" applyProtection="0"/>
    <xf numFmtId="196" fontId="65" fillId="0" borderId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0" borderId="0">
      <alignment vertical="center"/>
    </xf>
    <xf numFmtId="49" fontId="109" fillId="0" borderId="7" applyBorder="0">
      <alignment horizontal="center" vertical="center"/>
    </xf>
    <xf numFmtId="49" fontId="133" fillId="0" borderId="0">
      <alignment horizontal="center" vertical="center"/>
    </xf>
    <xf numFmtId="197" fontId="108" fillId="0" borderId="0" applyFont="0" applyFill="0" applyBorder="0" applyAlignment="0" applyProtection="0"/>
    <xf numFmtId="197" fontId="65" fillId="0" borderId="0">
      <alignment vertical="center"/>
    </xf>
    <xf numFmtId="198" fontId="134" fillId="0" borderId="0" applyFill="0" applyBorder="0" applyProtection="0">
      <alignment horizontal="center" vertical="center"/>
      <protection locked="0"/>
    </xf>
    <xf numFmtId="198" fontId="135" fillId="0" borderId="0">
      <alignment horizontal="center" vertical="center"/>
    </xf>
    <xf numFmtId="0" fontId="136" fillId="10" borderId="19" applyNumberFormat="0" applyAlignment="0" applyProtection="0">
      <alignment vertical="center"/>
    </xf>
    <xf numFmtId="0" fontId="137" fillId="53" borderId="19">
      <alignment vertical="center"/>
    </xf>
    <xf numFmtId="0" fontId="138" fillId="0" borderId="0"/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5" fillId="0" borderId="0"/>
    <xf numFmtId="0" fontId="65" fillId="0" borderId="0"/>
    <xf numFmtId="0" fontId="33" fillId="0" borderId="0">
      <alignment vertical="center"/>
    </xf>
    <xf numFmtId="0" fontId="34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141" fillId="0" borderId="0"/>
    <xf numFmtId="0" fontId="142" fillId="0" borderId="0"/>
    <xf numFmtId="0" fontId="33" fillId="0" borderId="0">
      <alignment vertical="center"/>
    </xf>
    <xf numFmtId="0" fontId="34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5" fillId="0" borderId="0">
      <alignment vertical="center"/>
    </xf>
    <xf numFmtId="0" fontId="65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5" fillId="0" borderId="0"/>
    <xf numFmtId="0" fontId="65" fillId="0" borderId="0"/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5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144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5" fillId="0" borderId="0"/>
    <xf numFmtId="0" fontId="65" fillId="0" borderId="0"/>
    <xf numFmtId="0" fontId="5" fillId="0" borderId="0"/>
    <xf numFmtId="0" fontId="65" fillId="0" borderId="0"/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5" fillId="0" borderId="0"/>
    <xf numFmtId="0" fontId="65" fillId="0" borderId="0"/>
    <xf numFmtId="0" fontId="35" fillId="0" borderId="0">
      <alignment vertical="center"/>
    </xf>
    <xf numFmtId="0" fontId="12" fillId="0" borderId="0">
      <alignment vertical="center"/>
    </xf>
    <xf numFmtId="0" fontId="3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5" fillId="0" borderId="0">
      <alignment vertical="center"/>
    </xf>
    <xf numFmtId="0" fontId="65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5" fillId="0" borderId="0"/>
    <xf numFmtId="0" fontId="139" fillId="0" borderId="0">
      <alignment vertical="center"/>
    </xf>
    <xf numFmtId="0" fontId="140" fillId="0" borderId="0">
      <alignment vertical="center"/>
    </xf>
    <xf numFmtId="0" fontId="143" fillId="0" borderId="0">
      <alignment vertical="center"/>
    </xf>
    <xf numFmtId="0" fontId="144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65" fillId="0" borderId="0"/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5" fillId="0" borderId="0"/>
    <xf numFmtId="0" fontId="139" fillId="0" borderId="0">
      <alignment vertical="center"/>
    </xf>
    <xf numFmtId="0" fontId="140" fillId="0" borderId="0">
      <alignment vertical="center"/>
    </xf>
    <xf numFmtId="0" fontId="65" fillId="0" borderId="0"/>
    <xf numFmtId="0" fontId="1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40" fillId="0" borderId="0">
      <alignment vertical="center"/>
    </xf>
    <xf numFmtId="0" fontId="140" fillId="0" borderId="0">
      <alignment vertical="center"/>
    </xf>
    <xf numFmtId="0" fontId="146" fillId="7" borderId="0" applyNumberFormat="0" applyBorder="0" applyAlignment="0" applyProtection="0">
      <alignment vertical="center"/>
    </xf>
    <xf numFmtId="0" fontId="147" fillId="115" borderId="0">
      <alignment vertical="center"/>
    </xf>
    <xf numFmtId="0" fontId="5" fillId="0" borderId="0"/>
    <xf numFmtId="0" fontId="65" fillId="0" borderId="0"/>
    <xf numFmtId="0" fontId="5" fillId="0" borderId="0"/>
    <xf numFmtId="0" fontId="65" fillId="0" borderId="0"/>
    <xf numFmtId="0" fontId="157" fillId="0" borderId="0" applyNumberFormat="0" applyFill="0" applyBorder="0" applyAlignment="0" applyProtection="0"/>
  </cellStyleXfs>
  <cellXfs count="359">
    <xf numFmtId="0" fontId="0" fillId="0" borderId="0" xfId="0"/>
    <xf numFmtId="0" fontId="5" fillId="0" borderId="0" xfId="0" applyFont="1" applyFill="1" applyBorder="1" applyAlignment="1">
      <alignment vertical="center"/>
    </xf>
    <xf numFmtId="0" fontId="0" fillId="2" borderId="0" xfId="0" applyFill="1"/>
    <xf numFmtId="0" fontId="5" fillId="0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0" borderId="0" xfId="3" applyAlignment="1">
      <alignment vertical="center"/>
    </xf>
    <xf numFmtId="49" fontId="10" fillId="0" borderId="0" xfId="3" applyNumberFormat="1" applyFont="1" applyFill="1" applyBorder="1" applyAlignment="1">
      <alignment horizontal="right"/>
    </xf>
    <xf numFmtId="49" fontId="10" fillId="0" borderId="0" xfId="3" applyNumberFormat="1" applyFont="1" applyFill="1" applyBorder="1" applyAlignment="1">
      <alignment horizontal="center"/>
    </xf>
    <xf numFmtId="49" fontId="9" fillId="0" borderId="8" xfId="4" applyNumberFormat="1" applyFont="1" applyFill="1" applyBorder="1" applyAlignment="1">
      <alignment vertical="center"/>
    </xf>
    <xf numFmtId="0" fontId="11" fillId="0" borderId="0" xfId="4" applyFont="1" applyAlignment="1"/>
    <xf numFmtId="49" fontId="9" fillId="0" borderId="0" xfId="4" applyNumberFormat="1" applyFont="1" applyFill="1" applyBorder="1" applyAlignment="1">
      <alignment vertical="center"/>
    </xf>
    <xf numFmtId="0" fontId="13" fillId="0" borderId="0" xfId="5" applyFont="1">
      <alignment vertical="center"/>
    </xf>
    <xf numFmtId="49" fontId="14" fillId="0" borderId="0" xfId="4" applyNumberFormat="1" applyFont="1" applyFill="1" applyBorder="1" applyAlignment="1">
      <alignment vertical="center"/>
    </xf>
    <xf numFmtId="0" fontId="15" fillId="0" borderId="0" xfId="5" applyFont="1">
      <alignment vertical="center"/>
    </xf>
    <xf numFmtId="0" fontId="16" fillId="0" borderId="0" xfId="4" applyFont="1" applyAlignment="1"/>
    <xf numFmtId="49" fontId="17" fillId="0" borderId="0" xfId="4" applyNumberFormat="1" applyFont="1" applyFill="1" applyBorder="1" applyAlignment="1">
      <alignment vertical="center"/>
    </xf>
    <xf numFmtId="0" fontId="20" fillId="0" borderId="0" xfId="4" applyFont="1" applyAlignment="1"/>
    <xf numFmtId="0" fontId="18" fillId="0" borderId="11" xfId="5" applyFont="1" applyBorder="1">
      <alignment vertical="center"/>
    </xf>
    <xf numFmtId="0" fontId="18" fillId="0" borderId="8" xfId="5" applyFont="1" applyBorder="1">
      <alignment vertical="center"/>
    </xf>
    <xf numFmtId="0" fontId="18" fillId="0" borderId="9" xfId="5" applyFont="1" applyBorder="1">
      <alignment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0" borderId="0" xfId="5" applyFont="1" applyBorder="1">
      <alignment vertical="center"/>
    </xf>
    <xf numFmtId="0" fontId="18" fillId="0" borderId="12" xfId="5" applyFont="1" applyBorder="1">
      <alignment vertical="center"/>
    </xf>
    <xf numFmtId="0" fontId="18" fillId="0" borderId="14" xfId="5" applyFont="1" applyBorder="1">
      <alignment vertical="center"/>
    </xf>
    <xf numFmtId="0" fontId="18" fillId="0" borderId="2" xfId="5" applyFont="1" applyBorder="1">
      <alignment vertical="center"/>
    </xf>
    <xf numFmtId="0" fontId="18" fillId="0" borderId="15" xfId="5" applyFont="1" applyBorder="1">
      <alignment vertical="center"/>
    </xf>
    <xf numFmtId="0" fontId="18" fillId="0" borderId="0" xfId="5" applyFont="1">
      <alignment vertical="center"/>
    </xf>
    <xf numFmtId="0" fontId="22" fillId="0" borderId="11" xfId="5" applyFont="1" applyBorder="1">
      <alignment vertical="center"/>
    </xf>
    <xf numFmtId="0" fontId="22" fillId="0" borderId="0" xfId="5" applyFont="1" applyBorder="1">
      <alignment vertical="center"/>
    </xf>
    <xf numFmtId="0" fontId="18" fillId="0" borderId="7" xfId="5" applyFont="1" applyBorder="1">
      <alignment vertical="center"/>
    </xf>
    <xf numFmtId="0" fontId="17" fillId="0" borderId="0" xfId="4" applyFont="1" applyAlignment="1"/>
    <xf numFmtId="0" fontId="18" fillId="40" borderId="10" xfId="5" applyFont="1" applyFill="1" applyBorder="1" applyAlignment="1">
      <alignment vertical="center" textRotation="255"/>
    </xf>
    <xf numFmtId="49" fontId="5" fillId="0" borderId="0" xfId="3" applyNumberFormat="1" applyBorder="1" applyAlignment="1"/>
    <xf numFmtId="0" fontId="23" fillId="0" borderId="0" xfId="4" applyFont="1" applyAlignment="1"/>
    <xf numFmtId="0" fontId="24" fillId="0" borderId="0" xfId="4" applyFont="1" applyAlignment="1"/>
    <xf numFmtId="49" fontId="5" fillId="41" borderId="0" xfId="3" applyNumberFormat="1" applyFill="1" applyBorder="1" applyAlignment="1"/>
    <xf numFmtId="0" fontId="148" fillId="0" borderId="0" xfId="5" applyFont="1">
      <alignment vertical="center"/>
    </xf>
    <xf numFmtId="0" fontId="148" fillId="0" borderId="14" xfId="5" applyFont="1" applyBorder="1">
      <alignment vertical="center"/>
    </xf>
    <xf numFmtId="0" fontId="148" fillId="0" borderId="0" xfId="5" applyFont="1" applyFill="1">
      <alignment vertical="center"/>
    </xf>
    <xf numFmtId="0" fontId="18" fillId="0" borderId="0" xfId="5" applyFont="1" applyFill="1">
      <alignment vertical="center"/>
    </xf>
    <xf numFmtId="0" fontId="18" fillId="0" borderId="7" xfId="5" applyFont="1" applyFill="1" applyBorder="1">
      <alignment vertical="center"/>
    </xf>
    <xf numFmtId="0" fontId="18" fillId="0" borderId="0" xfId="5" applyFont="1" applyFill="1" applyBorder="1">
      <alignment vertical="center"/>
    </xf>
    <xf numFmtId="0" fontId="18" fillId="0" borderId="12" xfId="5" applyFont="1" applyFill="1" applyBorder="1">
      <alignment vertical="center"/>
    </xf>
    <xf numFmtId="0" fontId="18" fillId="0" borderId="11" xfId="5" applyFont="1" applyFill="1" applyBorder="1">
      <alignment vertical="center"/>
    </xf>
    <xf numFmtId="0" fontId="148" fillId="0" borderId="14" xfId="5" applyFont="1" applyFill="1" applyBorder="1">
      <alignment vertical="center"/>
    </xf>
    <xf numFmtId="0" fontId="18" fillId="0" borderId="2" xfId="5" applyFont="1" applyFill="1" applyBorder="1">
      <alignment vertical="center"/>
    </xf>
    <xf numFmtId="0" fontId="18" fillId="0" borderId="14" xfId="5" applyFont="1" applyFill="1" applyBorder="1">
      <alignment vertical="center"/>
    </xf>
    <xf numFmtId="0" fontId="18" fillId="0" borderId="15" xfId="5" applyFont="1" applyFill="1" applyBorder="1">
      <alignment vertical="center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10" xfId="5" applyFont="1" applyFill="1" applyBorder="1" applyAlignment="1">
      <alignment horizontal="center" vertical="center" textRotation="255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149" fillId="0" borderId="0" xfId="0" applyFont="1"/>
    <xf numFmtId="0" fontId="150" fillId="0" borderId="0" xfId="0" applyFont="1"/>
    <xf numFmtId="0" fontId="0" fillId="116" borderId="8" xfId="0" applyFill="1" applyBorder="1"/>
    <xf numFmtId="0" fontId="0" fillId="116" borderId="9" xfId="0" applyFill="1" applyBorder="1"/>
    <xf numFmtId="0" fontId="0" fillId="116" borderId="11" xfId="0" applyFill="1" applyBorder="1"/>
    <xf numFmtId="0" fontId="0" fillId="116" borderId="0" xfId="0" applyFill="1" applyBorder="1"/>
    <xf numFmtId="0" fontId="0" fillId="116" borderId="12" xfId="0" applyFill="1" applyBorder="1"/>
    <xf numFmtId="0" fontId="0" fillId="116" borderId="0" xfId="0" applyFill="1" applyBorder="1" applyAlignment="1">
      <alignment vertical="center"/>
    </xf>
    <xf numFmtId="0" fontId="0" fillId="116" borderId="14" xfId="0" applyFill="1" applyBorder="1"/>
    <xf numFmtId="0" fontId="0" fillId="116" borderId="2" xfId="0" applyFill="1" applyBorder="1"/>
    <xf numFmtId="0" fontId="0" fillId="116" borderId="15" xfId="0" applyFill="1" applyBorder="1"/>
    <xf numFmtId="0" fontId="0" fillId="117" borderId="8" xfId="0" applyFill="1" applyBorder="1"/>
    <xf numFmtId="0" fontId="0" fillId="117" borderId="9" xfId="0" applyFill="1" applyBorder="1"/>
    <xf numFmtId="0" fontId="0" fillId="117" borderId="11" xfId="0" applyFill="1" applyBorder="1"/>
    <xf numFmtId="0" fontId="0" fillId="117" borderId="0" xfId="0" applyFill="1" applyBorder="1"/>
    <xf numFmtId="0" fontId="0" fillId="117" borderId="12" xfId="0" applyFill="1" applyBorder="1"/>
    <xf numFmtId="0" fontId="0" fillId="117" borderId="0" xfId="0" applyFill="1" applyBorder="1" applyAlignment="1">
      <alignment vertical="center"/>
    </xf>
    <xf numFmtId="0" fontId="0" fillId="117" borderId="14" xfId="0" applyFill="1" applyBorder="1"/>
    <xf numFmtId="0" fontId="0" fillId="117" borderId="2" xfId="0" applyFill="1" applyBorder="1"/>
    <xf numFmtId="0" fontId="0" fillId="117" borderId="15" xfId="0" applyFill="1" applyBorder="1"/>
    <xf numFmtId="0" fontId="7" fillId="116" borderId="7" xfId="0" applyFont="1" applyFill="1" applyBorder="1"/>
    <xf numFmtId="0" fontId="7" fillId="117" borderId="7" xfId="0" applyFont="1" applyFill="1" applyBorder="1"/>
    <xf numFmtId="0" fontId="151" fillId="118" borderId="1" xfId="0" applyFont="1" applyFill="1" applyBorder="1"/>
    <xf numFmtId="0" fontId="20" fillId="0" borderId="11" xfId="5" applyFont="1" applyBorder="1">
      <alignment vertical="center"/>
    </xf>
    <xf numFmtId="0" fontId="20" fillId="0" borderId="0" xfId="5" applyFont="1" applyBorder="1">
      <alignment vertical="center"/>
    </xf>
    <xf numFmtId="0" fontId="20" fillId="0" borderId="3" xfId="5" applyFont="1" applyFill="1" applyBorder="1">
      <alignment vertical="center"/>
    </xf>
    <xf numFmtId="0" fontId="20" fillId="0" borderId="4" xfId="5" applyFont="1" applyFill="1" applyBorder="1">
      <alignment vertical="center"/>
    </xf>
    <xf numFmtId="0" fontId="152" fillId="0" borderId="3" xfId="5" applyFont="1" applyFill="1" applyBorder="1">
      <alignment vertical="center"/>
    </xf>
    <xf numFmtId="0" fontId="18" fillId="0" borderId="4" xfId="5" applyFont="1" applyFill="1" applyBorder="1">
      <alignment vertical="center"/>
    </xf>
    <xf numFmtId="0" fontId="18" fillId="0" borderId="5" xfId="5" applyFont="1" applyFill="1" applyBorder="1">
      <alignment vertical="center"/>
    </xf>
    <xf numFmtId="0" fontId="18" fillId="0" borderId="3" xfId="5" applyFont="1" applyFill="1" applyBorder="1">
      <alignment vertical="center"/>
    </xf>
    <xf numFmtId="0" fontId="20" fillId="0" borderId="0" xfId="5" applyFont="1" applyFill="1" applyBorder="1">
      <alignment vertical="center"/>
    </xf>
    <xf numFmtId="0" fontId="20" fillId="0" borderId="14" xfId="5" applyFont="1" applyBorder="1">
      <alignment vertical="center"/>
    </xf>
    <xf numFmtId="0" fontId="20" fillId="0" borderId="2" xfId="5" applyFont="1" applyBorder="1">
      <alignment vertical="center"/>
    </xf>
    <xf numFmtId="0" fontId="152" fillId="0" borderId="0" xfId="5" applyFont="1" applyBorder="1">
      <alignment vertical="center"/>
    </xf>
    <xf numFmtId="0" fontId="153" fillId="0" borderId="11" xfId="5" applyFont="1" applyBorder="1">
      <alignment vertical="center"/>
    </xf>
    <xf numFmtId="0" fontId="18" fillId="0" borderId="0" xfId="5" quotePrefix="1" applyFont="1" applyBorder="1">
      <alignment vertical="center"/>
    </xf>
    <xf numFmtId="0" fontId="20" fillId="0" borderId="53" xfId="5" applyFont="1" applyBorder="1">
      <alignment vertical="center"/>
    </xf>
    <xf numFmtId="0" fontId="20" fillId="0" borderId="46" xfId="5" applyFont="1" applyBorder="1">
      <alignment vertical="center"/>
    </xf>
    <xf numFmtId="0" fontId="18" fillId="0" borderId="46" xfId="5" applyFont="1" applyBorder="1">
      <alignment vertical="center"/>
    </xf>
    <xf numFmtId="0" fontId="18" fillId="0" borderId="54" xfId="5" applyFont="1" applyBorder="1">
      <alignment vertical="center"/>
    </xf>
    <xf numFmtId="0" fontId="18" fillId="0" borderId="2" xfId="5" quotePrefix="1" applyFont="1" applyBorder="1">
      <alignment vertical="center"/>
    </xf>
    <xf numFmtId="0" fontId="20" fillId="0" borderId="55" xfId="5" applyFont="1" applyBorder="1">
      <alignment vertical="center"/>
    </xf>
    <xf numFmtId="0" fontId="20" fillId="0" borderId="56" xfId="5" applyFont="1" applyBorder="1">
      <alignment vertical="center"/>
    </xf>
    <xf numFmtId="0" fontId="18" fillId="0" borderId="56" xfId="5" applyFont="1" applyBorder="1">
      <alignment vertical="center"/>
    </xf>
    <xf numFmtId="0" fontId="18" fillId="0" borderId="57" xfId="5" applyFont="1" applyBorder="1">
      <alignment vertical="center"/>
    </xf>
    <xf numFmtId="0" fontId="18" fillId="0" borderId="55" xfId="5" applyFont="1" applyBorder="1">
      <alignment vertical="center"/>
    </xf>
    <xf numFmtId="0" fontId="21" fillId="0" borderId="7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18" fillId="40" borderId="10" xfId="5" applyFont="1" applyFill="1" applyBorder="1" applyAlignment="1">
      <alignment vertical="center" textRotation="255"/>
    </xf>
    <xf numFmtId="0" fontId="18" fillId="40" borderId="13" xfId="5" applyFont="1" applyFill="1" applyBorder="1" applyAlignment="1">
      <alignment vertical="center" textRotation="255"/>
    </xf>
    <xf numFmtId="0" fontId="9" fillId="117" borderId="1" xfId="4" applyNumberFormat="1" applyFont="1" applyFill="1" applyBorder="1" applyAlignment="1">
      <alignment vertical="center"/>
    </xf>
    <xf numFmtId="0" fontId="15" fillId="120" borderId="1" xfId="5" applyFont="1" applyFill="1" applyBorder="1" applyAlignment="1">
      <alignment horizontal="center" vertical="center"/>
    </xf>
    <xf numFmtId="0" fontId="153" fillId="0" borderId="8" xfId="5" applyFont="1" applyBorder="1">
      <alignment vertical="center"/>
    </xf>
    <xf numFmtId="0" fontId="155" fillId="0" borderId="4" xfId="5" applyFont="1" applyFill="1" applyBorder="1">
      <alignment vertical="center"/>
    </xf>
    <xf numFmtId="0" fontId="155" fillId="0" borderId="5" xfId="5" applyFont="1" applyFill="1" applyBorder="1">
      <alignment vertical="center"/>
    </xf>
    <xf numFmtId="0" fontId="18" fillId="0" borderId="8" xfId="5" applyFont="1" applyFill="1" applyBorder="1">
      <alignment vertical="center"/>
    </xf>
    <xf numFmtId="0" fontId="18" fillId="0" borderId="9" xfId="5" applyFont="1" applyFill="1" applyBorder="1">
      <alignment vertical="center"/>
    </xf>
    <xf numFmtId="0" fontId="155" fillId="0" borderId="8" xfId="5" applyFont="1" applyFill="1" applyBorder="1">
      <alignment vertical="center"/>
    </xf>
    <xf numFmtId="0" fontId="155" fillId="0" borderId="9" xfId="5" applyFont="1" applyFill="1" applyBorder="1">
      <alignment vertical="center"/>
    </xf>
    <xf numFmtId="0" fontId="155" fillId="0" borderId="2" xfId="5" applyFont="1" applyFill="1" applyBorder="1">
      <alignment vertical="center"/>
    </xf>
    <xf numFmtId="0" fontId="155" fillId="0" borderId="15" xfId="5" applyFont="1" applyFill="1" applyBorder="1">
      <alignment vertical="center"/>
    </xf>
    <xf numFmtId="0" fontId="22" fillId="0" borderId="11" xfId="5" applyFont="1" applyFill="1" applyBorder="1">
      <alignment vertical="center"/>
    </xf>
    <xf numFmtId="0" fontId="20" fillId="0" borderId="8" xfId="5" applyFont="1" applyFill="1" applyBorder="1">
      <alignment vertical="center"/>
    </xf>
    <xf numFmtId="0" fontId="155" fillId="0" borderId="0" xfId="5" applyFont="1" applyFill="1" applyBorder="1">
      <alignment vertical="center"/>
    </xf>
    <xf numFmtId="0" fontId="152" fillId="0" borderId="0" xfId="5" applyFont="1" applyFill="1" applyBorder="1">
      <alignment vertical="center"/>
    </xf>
    <xf numFmtId="0" fontId="18" fillId="40" borderId="13" xfId="5" applyFont="1" applyFill="1" applyBorder="1" applyAlignment="1">
      <alignment horizontal="center" vertical="center" textRotation="255"/>
    </xf>
    <xf numFmtId="0" fontId="18" fillId="116" borderId="11" xfId="5" applyFont="1" applyFill="1" applyBorder="1">
      <alignment vertical="center"/>
    </xf>
    <xf numFmtId="0" fontId="148" fillId="116" borderId="0" xfId="5" applyFont="1" applyFill="1">
      <alignment vertical="center"/>
    </xf>
    <xf numFmtId="0" fontId="18" fillId="116" borderId="0" xfId="5" applyFont="1" applyFill="1">
      <alignment vertical="center"/>
    </xf>
    <xf numFmtId="0" fontId="18" fillId="116" borderId="8" xfId="5" applyFont="1" applyFill="1" applyBorder="1">
      <alignment vertical="center"/>
    </xf>
    <xf numFmtId="0" fontId="18" fillId="116" borderId="0" xfId="5" applyFont="1" applyFill="1" applyBorder="1">
      <alignment vertical="center"/>
    </xf>
    <xf numFmtId="0" fontId="18" fillId="116" borderId="12" xfId="5" applyFont="1" applyFill="1" applyBorder="1">
      <alignment vertical="center"/>
    </xf>
    <xf numFmtId="0" fontId="21" fillId="116" borderId="3" xfId="4" applyFont="1" applyFill="1" applyBorder="1" applyAlignment="1">
      <alignment horizontal="center" vertical="center"/>
    </xf>
    <xf numFmtId="0" fontId="21" fillId="116" borderId="4" xfId="4" applyFont="1" applyFill="1" applyBorder="1" applyAlignment="1">
      <alignment horizontal="center" vertical="center"/>
    </xf>
    <xf numFmtId="0" fontId="21" fillId="116" borderId="5" xfId="4" applyFont="1" applyFill="1" applyBorder="1" applyAlignment="1">
      <alignment horizontal="center" vertical="center"/>
    </xf>
    <xf numFmtId="0" fontId="20" fillId="116" borderId="11" xfId="5" applyFont="1" applyFill="1" applyBorder="1">
      <alignment vertical="center"/>
    </xf>
    <xf numFmtId="0" fontId="20" fillId="116" borderId="0" xfId="5" applyFont="1" applyFill="1" applyBorder="1">
      <alignment vertical="center"/>
    </xf>
    <xf numFmtId="0" fontId="152" fillId="116" borderId="0" xfId="5" applyFont="1" applyFill="1" applyBorder="1">
      <alignment vertical="center"/>
    </xf>
    <xf numFmtId="0" fontId="148" fillId="116" borderId="14" xfId="5" applyFont="1" applyFill="1" applyBorder="1">
      <alignment vertical="center"/>
    </xf>
    <xf numFmtId="0" fontId="18" fillId="116" borderId="2" xfId="5" applyFont="1" applyFill="1" applyBorder="1">
      <alignment vertical="center"/>
    </xf>
    <xf numFmtId="0" fontId="18" fillId="116" borderId="14" xfId="5" applyFont="1" applyFill="1" applyBorder="1">
      <alignment vertical="center"/>
    </xf>
    <xf numFmtId="0" fontId="18" fillId="116" borderId="15" xfId="5" applyFont="1" applyFill="1" applyBorder="1">
      <alignment vertical="center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9" fillId="117" borderId="1" xfId="4" applyNumberFormat="1" applyFont="1" applyFill="1" applyBorder="1" applyAlignment="1">
      <alignment vertical="center"/>
    </xf>
    <xf numFmtId="0" fontId="15" fillId="120" borderId="1" xfId="5" applyFont="1" applyFill="1" applyBorder="1" applyAlignment="1">
      <alignment horizontal="center" vertical="center"/>
    </xf>
    <xf numFmtId="0" fontId="153" fillId="0" borderId="14" xfId="5" applyFont="1" applyBorder="1">
      <alignment vertical="center"/>
    </xf>
    <xf numFmtId="0" fontId="0" fillId="0" borderId="2" xfId="0" applyBorder="1"/>
    <xf numFmtId="49" fontId="158" fillId="0" borderId="0" xfId="4" applyNumberFormat="1" applyFont="1" applyFill="1" applyBorder="1" applyAlignment="1">
      <alignment vertical="center"/>
    </xf>
    <xf numFmtId="0" fontId="18" fillId="0" borderId="53" xfId="5" applyFont="1" applyBorder="1">
      <alignment vertical="center"/>
    </xf>
    <xf numFmtId="0" fontId="18" fillId="0" borderId="59" xfId="5" applyFont="1" applyBorder="1">
      <alignment vertical="center"/>
    </xf>
    <xf numFmtId="0" fontId="18" fillId="0" borderId="60" xfId="5" applyFont="1" applyBorder="1">
      <alignment vertical="center"/>
    </xf>
    <xf numFmtId="0" fontId="18" fillId="0" borderId="62" xfId="5" applyFont="1" applyBorder="1">
      <alignment vertical="center"/>
    </xf>
    <xf numFmtId="0" fontId="18" fillId="0" borderId="63" xfId="5" applyFont="1" applyBorder="1">
      <alignment vertical="center"/>
    </xf>
    <xf numFmtId="0" fontId="153" fillId="0" borderId="0" xfId="5" applyFont="1" applyBorder="1">
      <alignment vertical="center"/>
    </xf>
    <xf numFmtId="0" fontId="152" fillId="0" borderId="11" xfId="5" applyFont="1" applyBorder="1">
      <alignment vertical="center"/>
    </xf>
    <xf numFmtId="0" fontId="152" fillId="0" borderId="0" xfId="5" applyFont="1" applyFill="1">
      <alignment vertical="center"/>
    </xf>
    <xf numFmtId="0" fontId="33" fillId="0" borderId="8" xfId="3" applyFont="1" applyBorder="1">
      <alignment vertical="center"/>
    </xf>
    <xf numFmtId="0" fontId="5" fillId="0" borderId="0" xfId="3">
      <alignment vertical="center"/>
    </xf>
    <xf numFmtId="0" fontId="33" fillId="0" borderId="0" xfId="3" applyFont="1" applyBorder="1">
      <alignment vertical="center"/>
    </xf>
    <xf numFmtId="0" fontId="9" fillId="0" borderId="0" xfId="4" applyFont="1" applyBorder="1" applyAlignment="1"/>
    <xf numFmtId="0" fontId="162" fillId="0" borderId="0" xfId="3" applyFont="1" applyBorder="1" applyAlignment="1"/>
    <xf numFmtId="0" fontId="5" fillId="0" borderId="0" xfId="3" applyAlignment="1"/>
    <xf numFmtId="0" fontId="33" fillId="0" borderId="0" xfId="3" applyFont="1">
      <alignment vertical="center"/>
    </xf>
    <xf numFmtId="0" fontId="9" fillId="0" borderId="0" xfId="4" applyFont="1" applyAlignment="1"/>
    <xf numFmtId="0" fontId="9" fillId="0" borderId="0" xfId="4" applyFont="1" applyFill="1" applyBorder="1" applyAlignment="1"/>
    <xf numFmtId="0" fontId="155" fillId="0" borderId="12" xfId="5" applyFont="1" applyFill="1" applyBorder="1">
      <alignment vertical="center"/>
    </xf>
    <xf numFmtId="0" fontId="115" fillId="0" borderId="0" xfId="5" applyFont="1">
      <alignment vertical="center"/>
    </xf>
    <xf numFmtId="0" fontId="159" fillId="117" borderId="1" xfId="4" applyNumberFormat="1" applyFont="1" applyFill="1" applyBorder="1" applyAlignment="1">
      <alignment vertical="center"/>
    </xf>
    <xf numFmtId="0" fontId="165" fillId="0" borderId="0" xfId="5" applyFont="1" applyBorder="1">
      <alignment vertical="center"/>
    </xf>
    <xf numFmtId="0" fontId="20" fillId="0" borderId="58" xfId="5" applyFont="1" applyBorder="1">
      <alignment vertical="center"/>
    </xf>
    <xf numFmtId="0" fontId="20" fillId="0" borderId="61" xfId="5" applyFont="1" applyBorder="1">
      <alignment vertical="center"/>
    </xf>
    <xf numFmtId="0" fontId="20" fillId="0" borderId="7" xfId="5" applyFont="1" applyFill="1" applyBorder="1">
      <alignment vertical="center"/>
    </xf>
    <xf numFmtId="0" fontId="20" fillId="0" borderId="11" xfId="5" applyFont="1" applyFill="1" applyBorder="1">
      <alignment vertical="center"/>
    </xf>
    <xf numFmtId="0" fontId="20" fillId="0" borderId="14" xfId="5" applyFont="1" applyFill="1" applyBorder="1">
      <alignment vertical="center"/>
    </xf>
    <xf numFmtId="0" fontId="165" fillId="0" borderId="0" xfId="5" applyNumberFormat="1" applyFont="1" applyBorder="1">
      <alignment vertical="center"/>
    </xf>
    <xf numFmtId="0" fontId="22" fillId="0" borderId="8" xfId="5" applyFont="1" applyFill="1" applyBorder="1">
      <alignment vertical="center"/>
    </xf>
    <xf numFmtId="0" fontId="18" fillId="0" borderId="0" xfId="5" quotePrefix="1" applyFont="1" applyFill="1" applyBorder="1">
      <alignment vertical="center"/>
    </xf>
    <xf numFmtId="0" fontId="0" fillId="116" borderId="0" xfId="0" applyFill="1" applyBorder="1" applyAlignment="1">
      <alignment vertical="center"/>
    </xf>
    <xf numFmtId="0" fontId="151" fillId="118" borderId="1" xfId="0" applyFont="1" applyFill="1" applyBorder="1"/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18" fillId="40" borderId="13" xfId="5" applyFont="1" applyFill="1" applyBorder="1" applyAlignment="1">
      <alignment horizontal="center" vertical="center" textRotation="255"/>
    </xf>
    <xf numFmtId="49" fontId="11" fillId="0" borderId="0" xfId="4" applyNumberFormat="1" applyFont="1" applyFill="1" applyBorder="1" applyAlignment="1">
      <alignment vertical="center"/>
    </xf>
    <xf numFmtId="0" fontId="18" fillId="40" borderId="10" xfId="5" applyFont="1" applyFill="1" applyBorder="1" applyAlignment="1">
      <alignment vertical="center" textRotation="255"/>
    </xf>
    <xf numFmtId="0" fontId="18" fillId="40" borderId="13" xfId="5" applyFont="1" applyFill="1" applyBorder="1" applyAlignment="1">
      <alignment vertical="center" textRotation="255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18" fillId="40" borderId="13" xfId="5" applyFont="1" applyFill="1" applyBorder="1" applyAlignment="1">
      <alignment horizontal="center" vertical="center" textRotation="255"/>
    </xf>
    <xf numFmtId="0" fontId="21" fillId="116" borderId="3" xfId="4" applyFont="1" applyFill="1" applyBorder="1" applyAlignment="1">
      <alignment horizontal="center" vertical="center"/>
    </xf>
    <xf numFmtId="0" fontId="21" fillId="116" borderId="4" xfId="4" applyFont="1" applyFill="1" applyBorder="1" applyAlignment="1">
      <alignment horizontal="center" vertical="center"/>
    </xf>
    <xf numFmtId="0" fontId="21" fillId="116" borderId="5" xfId="4" applyFont="1" applyFill="1" applyBorder="1" applyAlignment="1">
      <alignment horizontal="center" vertical="center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18" fillId="0" borderId="69" xfId="5" applyFont="1" applyBorder="1">
      <alignment vertical="center"/>
    </xf>
    <xf numFmtId="20" fontId="5" fillId="0" borderId="1" xfId="2" applyNumberFormat="1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vertical="top" wrapText="1"/>
    </xf>
    <xf numFmtId="0" fontId="5" fillId="4" borderId="1" xfId="2" applyFont="1" applyFill="1" applyBorder="1" applyAlignment="1">
      <alignment horizontal="center" vertical="top" wrapText="1"/>
    </xf>
    <xf numFmtId="49" fontId="5" fillId="4" borderId="3" xfId="2" applyNumberFormat="1" applyFont="1" applyFill="1" applyBorder="1" applyAlignment="1">
      <alignment horizontal="left" vertical="top" wrapText="1"/>
    </xf>
    <xf numFmtId="49" fontId="5" fillId="4" borderId="4" xfId="2" applyNumberFormat="1" applyFont="1" applyFill="1" applyBorder="1" applyAlignment="1">
      <alignment horizontal="left" vertical="top" wrapText="1"/>
    </xf>
    <xf numFmtId="49" fontId="5" fillId="4" borderId="5" xfId="2" applyNumberFormat="1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left" vertical="top" wrapText="1"/>
    </xf>
    <xf numFmtId="177" fontId="5" fillId="0" borderId="1" xfId="2" applyNumberFormat="1" applyFont="1" applyFill="1" applyBorder="1" applyAlignment="1">
      <alignment horizontal="center" vertical="top" wrapText="1"/>
    </xf>
    <xf numFmtId="0" fontId="5" fillId="4" borderId="3" xfId="2" applyFont="1" applyFill="1" applyBorder="1" applyAlignment="1">
      <alignment horizontal="left" vertical="top" wrapText="1"/>
    </xf>
    <xf numFmtId="0" fontId="5" fillId="4" borderId="4" xfId="2" applyFont="1" applyFill="1" applyBorder="1" applyAlignment="1">
      <alignment horizontal="left" vertical="top" wrapText="1"/>
    </xf>
    <xf numFmtId="0" fontId="5" fillId="4" borderId="5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top" wrapText="1"/>
    </xf>
    <xf numFmtId="0" fontId="5" fillId="5" borderId="1" xfId="2" applyFont="1" applyFill="1" applyBorder="1" applyAlignment="1">
      <alignment horizontal="left" vertical="top" wrapText="1"/>
    </xf>
    <xf numFmtId="20" fontId="5" fillId="5" borderId="1" xfId="2" applyNumberFormat="1" applyFont="1" applyFill="1" applyBorder="1" applyAlignment="1">
      <alignment horizontal="center" vertical="top" wrapText="1"/>
    </xf>
    <xf numFmtId="0" fontId="5" fillId="5" borderId="1" xfId="2" applyFont="1" applyFill="1" applyBorder="1" applyAlignment="1">
      <alignment horizontal="center" vertical="top" wrapText="1"/>
    </xf>
    <xf numFmtId="177" fontId="5" fillId="5" borderId="1" xfId="2" applyNumberFormat="1" applyFont="1" applyFill="1" applyBorder="1" applyAlignment="1">
      <alignment horizontal="center" vertical="top" wrapText="1"/>
    </xf>
    <xf numFmtId="0" fontId="5" fillId="6" borderId="1" xfId="2" applyFont="1" applyFill="1" applyBorder="1" applyAlignment="1">
      <alignment vertical="top" wrapText="1"/>
    </xf>
    <xf numFmtId="0" fontId="5" fillId="6" borderId="1" xfId="2" applyFont="1" applyFill="1" applyBorder="1" applyAlignment="1">
      <alignment horizontal="center" vertical="top" wrapText="1"/>
    </xf>
    <xf numFmtId="49" fontId="5" fillId="6" borderId="3" xfId="2" applyNumberFormat="1" applyFont="1" applyFill="1" applyBorder="1" applyAlignment="1">
      <alignment horizontal="left" vertical="top" wrapText="1"/>
    </xf>
    <xf numFmtId="49" fontId="5" fillId="6" borderId="4" xfId="2" applyNumberFormat="1" applyFont="1" applyFill="1" applyBorder="1" applyAlignment="1">
      <alignment horizontal="left" vertical="top" wrapText="1"/>
    </xf>
    <xf numFmtId="49" fontId="5" fillId="6" borderId="5" xfId="2" applyNumberFormat="1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5" fillId="6" borderId="1" xfId="2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5" xfId="2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33" fillId="0" borderId="66" xfId="3" applyFont="1" applyBorder="1" applyAlignment="1">
      <alignment horizontal="center" vertical="center"/>
    </xf>
    <xf numFmtId="0" fontId="33" fillId="0" borderId="67" xfId="3" applyFont="1" applyBorder="1" applyAlignment="1">
      <alignment horizontal="center" vertical="center"/>
    </xf>
    <xf numFmtId="0" fontId="33" fillId="0" borderId="68" xfId="3" applyFont="1" applyBorder="1" applyAlignment="1">
      <alignment horizontal="center" vertical="center"/>
    </xf>
    <xf numFmtId="0" fontId="33" fillId="0" borderId="11" xfId="3" applyFont="1" applyBorder="1" applyAlignment="1">
      <alignment horizontal="center" vertical="center"/>
    </xf>
    <xf numFmtId="0" fontId="33" fillId="0" borderId="0" xfId="3" applyFont="1" applyBorder="1" applyAlignment="1">
      <alignment horizontal="center" vertical="center"/>
    </xf>
    <xf numFmtId="0" fontId="33" fillId="0" borderId="12" xfId="3" applyFont="1" applyBorder="1" applyAlignment="1">
      <alignment horizontal="center" vertical="center"/>
    </xf>
    <xf numFmtId="0" fontId="33" fillId="0" borderId="14" xfId="3" applyFont="1" applyBorder="1" applyAlignment="1">
      <alignment horizontal="center" vertical="center"/>
    </xf>
    <xf numFmtId="0" fontId="33" fillId="0" borderId="2" xfId="3" applyFont="1" applyBorder="1" applyAlignment="1">
      <alignment horizontal="center" vertical="center"/>
    </xf>
    <xf numFmtId="0" fontId="33" fillId="0" borderId="15" xfId="3" applyFont="1" applyBorder="1" applyAlignment="1">
      <alignment horizontal="center" vertical="center"/>
    </xf>
    <xf numFmtId="0" fontId="33" fillId="0" borderId="66" xfId="3" applyFont="1" applyBorder="1" applyAlignment="1">
      <alignment horizontal="center" vertical="center" wrapText="1"/>
    </xf>
    <xf numFmtId="0" fontId="33" fillId="0" borderId="11" xfId="3" applyFont="1" applyBorder="1" applyAlignment="1">
      <alignment horizontal="center" vertical="center" wrapText="1"/>
    </xf>
    <xf numFmtId="0" fontId="160" fillId="0" borderId="0" xfId="3" applyFont="1" applyBorder="1" applyAlignment="1">
      <alignment horizontal="center" vertical="center"/>
    </xf>
    <xf numFmtId="0" fontId="161" fillId="0" borderId="0" xfId="3" applyFont="1" applyBorder="1" applyAlignment="1">
      <alignment horizontal="center" vertical="center"/>
    </xf>
    <xf numFmtId="0" fontId="163" fillId="0" borderId="0" xfId="3" applyFont="1" applyBorder="1" applyAlignment="1">
      <alignment horizontal="center" vertical="center"/>
    </xf>
    <xf numFmtId="0" fontId="164" fillId="0" borderId="0" xfId="3" applyFont="1" applyBorder="1" applyAlignment="1">
      <alignment horizontal="center" vertical="center"/>
    </xf>
    <xf numFmtId="0" fontId="33" fillId="121" borderId="7" xfId="3" applyFont="1" applyFill="1" applyBorder="1" applyAlignment="1">
      <alignment horizontal="center" vertical="center"/>
    </xf>
    <xf numFmtId="0" fontId="33" fillId="121" borderId="8" xfId="3" applyFont="1" applyFill="1" applyBorder="1" applyAlignment="1">
      <alignment horizontal="center" vertical="center"/>
    </xf>
    <xf numFmtId="0" fontId="33" fillId="121" borderId="9" xfId="3" applyFont="1" applyFill="1" applyBorder="1" applyAlignment="1">
      <alignment horizontal="center" vertical="center"/>
    </xf>
    <xf numFmtId="0" fontId="33" fillId="121" borderId="64" xfId="3" applyFont="1" applyFill="1" applyBorder="1" applyAlignment="1">
      <alignment horizontal="center" vertical="center"/>
    </xf>
    <xf numFmtId="0" fontId="33" fillId="121" borderId="34" xfId="3" applyFont="1" applyFill="1" applyBorder="1" applyAlignment="1">
      <alignment horizontal="center" vertical="center"/>
    </xf>
    <xf numFmtId="0" fontId="33" fillId="121" borderId="65" xfId="3" applyFont="1" applyFill="1" applyBorder="1" applyAlignment="1">
      <alignment horizontal="center" vertical="center"/>
    </xf>
    <xf numFmtId="0" fontId="9" fillId="38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0" borderId="1" xfId="3" applyNumberFormat="1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0" fontId="9" fillId="38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57" fillId="116" borderId="1" xfId="1142" applyFill="1" applyBorder="1" applyAlignment="1">
      <alignment vertical="center"/>
    </xf>
    <xf numFmtId="0" fontId="0" fillId="116" borderId="1" xfId="0" applyFill="1" applyBorder="1" applyAlignment="1">
      <alignment vertical="center"/>
    </xf>
    <xf numFmtId="0" fontId="151" fillId="118" borderId="1" xfId="0" applyFont="1" applyFill="1" applyBorder="1"/>
    <xf numFmtId="0" fontId="157" fillId="117" borderId="1" xfId="1142" applyFill="1" applyBorder="1" applyAlignment="1">
      <alignment vertical="center"/>
    </xf>
    <xf numFmtId="0" fontId="0" fillId="117" borderId="0" xfId="0" applyFill="1" applyBorder="1" applyAlignment="1">
      <alignment vertical="center"/>
    </xf>
    <xf numFmtId="0" fontId="0" fillId="116" borderId="0" xfId="0" applyFill="1" applyBorder="1" applyAlignment="1">
      <alignment vertical="center"/>
    </xf>
    <xf numFmtId="0" fontId="0" fillId="117" borderId="1" xfId="0" applyFill="1" applyBorder="1" applyAlignment="1">
      <alignment vertical="center"/>
    </xf>
    <xf numFmtId="0" fontId="166" fillId="122" borderId="7" xfId="0" applyFont="1" applyFill="1" applyBorder="1" applyAlignment="1">
      <alignment horizontal="center" vertical="center" wrapText="1"/>
    </xf>
    <xf numFmtId="0" fontId="166" fillId="122" borderId="8" xfId="0" applyFont="1" applyFill="1" applyBorder="1" applyAlignment="1">
      <alignment horizontal="center" vertical="center" wrapText="1"/>
    </xf>
    <xf numFmtId="0" fontId="166" fillId="122" borderId="9" xfId="0" applyFont="1" applyFill="1" applyBorder="1" applyAlignment="1">
      <alignment horizontal="center" vertical="center" wrapText="1"/>
    </xf>
    <xf numFmtId="0" fontId="166" fillId="122" borderId="11" xfId="0" applyFont="1" applyFill="1" applyBorder="1" applyAlignment="1">
      <alignment horizontal="center" vertical="center" wrapText="1"/>
    </xf>
    <xf numFmtId="0" fontId="166" fillId="122" borderId="0" xfId="0" applyFont="1" applyFill="1" applyBorder="1" applyAlignment="1">
      <alignment horizontal="center" vertical="center" wrapText="1"/>
    </xf>
    <xf numFmtId="0" fontId="166" fillId="122" borderId="12" xfId="0" applyFont="1" applyFill="1" applyBorder="1" applyAlignment="1">
      <alignment horizontal="center" vertical="center" wrapText="1"/>
    </xf>
    <xf numFmtId="0" fontId="166" fillId="122" borderId="14" xfId="0" applyFont="1" applyFill="1" applyBorder="1" applyAlignment="1">
      <alignment horizontal="center" vertical="center" wrapText="1"/>
    </xf>
    <xf numFmtId="0" fontId="166" fillId="122" borderId="2" xfId="0" applyFont="1" applyFill="1" applyBorder="1" applyAlignment="1">
      <alignment horizontal="center" vertical="center" wrapText="1"/>
    </xf>
    <xf numFmtId="0" fontId="166" fillId="122" borderId="15" xfId="0" applyFont="1" applyFill="1" applyBorder="1" applyAlignment="1">
      <alignment horizontal="center" vertical="center" wrapText="1"/>
    </xf>
    <xf numFmtId="0" fontId="18" fillId="0" borderId="10" xfId="5" applyFont="1" applyBorder="1" applyAlignment="1">
      <alignment horizontal="center" vertical="center" textRotation="255"/>
    </xf>
    <xf numFmtId="0" fontId="18" fillId="0" borderId="13" xfId="5" applyFont="1" applyBorder="1" applyAlignment="1">
      <alignment horizontal="center" vertical="center" textRotation="255"/>
    </xf>
    <xf numFmtId="0" fontId="20" fillId="0" borderId="6" xfId="5" applyFont="1" applyBorder="1" applyAlignment="1">
      <alignment horizontal="center" vertical="center" textRotation="255"/>
    </xf>
    <xf numFmtId="0" fontId="20" fillId="0" borderId="10" xfId="5" applyFont="1" applyBorder="1" applyAlignment="1">
      <alignment horizontal="center" vertical="center" textRotation="255"/>
    </xf>
    <xf numFmtId="0" fontId="20" fillId="0" borderId="13" xfId="5" applyFont="1" applyBorder="1" applyAlignment="1">
      <alignment horizontal="center" vertical="center" textRotation="255"/>
    </xf>
    <xf numFmtId="0" fontId="18" fillId="40" borderId="10" xfId="5" applyFont="1" applyFill="1" applyBorder="1" applyAlignment="1">
      <alignment vertical="center" textRotation="255"/>
    </xf>
    <xf numFmtId="0" fontId="18" fillId="40" borderId="13" xfId="5" applyFont="1" applyFill="1" applyBorder="1" applyAlignment="1">
      <alignment vertical="center" textRotation="255"/>
    </xf>
    <xf numFmtId="0" fontId="21" fillId="0" borderId="3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14" xfId="4" applyFont="1" applyBorder="1" applyAlignment="1">
      <alignment horizontal="center" vertical="center"/>
    </xf>
    <xf numFmtId="0" fontId="21" fillId="0" borderId="2" xfId="4" applyFont="1" applyBorder="1" applyAlignment="1">
      <alignment horizontal="center" vertical="center"/>
    </xf>
    <xf numFmtId="0" fontId="21" fillId="0" borderId="15" xfId="4" applyFont="1" applyBorder="1" applyAlignment="1">
      <alignment horizontal="center" vertical="center"/>
    </xf>
    <xf numFmtId="0" fontId="20" fillId="0" borderId="7" xfId="4" applyFont="1" applyBorder="1" applyAlignment="1">
      <alignment horizontal="center"/>
    </xf>
    <xf numFmtId="0" fontId="20" fillId="0" borderId="8" xfId="4" applyFont="1" applyBorder="1" applyAlignment="1">
      <alignment horizontal="center"/>
    </xf>
    <xf numFmtId="0" fontId="20" fillId="0" borderId="9" xfId="4" applyFont="1" applyBorder="1" applyAlignment="1">
      <alignment horizontal="center"/>
    </xf>
    <xf numFmtId="0" fontId="18" fillId="38" borderId="3" xfId="5" applyFont="1" applyFill="1" applyBorder="1" applyAlignment="1">
      <alignment horizontal="center" vertical="center"/>
    </xf>
    <xf numFmtId="0" fontId="18" fillId="38" borderId="4" xfId="5" applyFont="1" applyFill="1" applyBorder="1" applyAlignment="1">
      <alignment horizontal="center" vertical="center"/>
    </xf>
    <xf numFmtId="0" fontId="18" fillId="38" borderId="5" xfId="5" applyFont="1" applyFill="1" applyBorder="1" applyAlignment="1">
      <alignment horizontal="center" vertical="center"/>
    </xf>
    <xf numFmtId="49" fontId="19" fillId="39" borderId="3" xfId="3" applyNumberFormat="1" applyFont="1" applyFill="1" applyBorder="1" applyAlignment="1">
      <alignment horizontal="center"/>
    </xf>
    <xf numFmtId="49" fontId="19" fillId="39" borderId="5" xfId="3" applyNumberFormat="1" applyFont="1" applyFill="1" applyBorder="1" applyAlignment="1">
      <alignment horizontal="center"/>
    </xf>
    <xf numFmtId="0" fontId="18" fillId="40" borderId="6" xfId="5" applyFont="1" applyFill="1" applyBorder="1" applyAlignment="1">
      <alignment horizontal="center" vertical="center" textRotation="255"/>
    </xf>
    <xf numFmtId="0" fontId="18" fillId="40" borderId="10" xfId="5" applyFont="1" applyFill="1" applyBorder="1" applyAlignment="1">
      <alignment horizontal="center" vertical="center" textRotation="255"/>
    </xf>
    <xf numFmtId="0" fontId="18" fillId="40" borderId="13" xfId="5" applyFont="1" applyFill="1" applyBorder="1" applyAlignment="1">
      <alignment horizontal="center" vertical="center" textRotation="255"/>
    </xf>
    <xf numFmtId="0" fontId="20" fillId="0" borderId="3" xfId="4" applyFont="1" applyBorder="1" applyAlignment="1">
      <alignment horizontal="center"/>
    </xf>
    <xf numFmtId="0" fontId="20" fillId="0" borderId="4" xfId="4" applyFont="1" applyBorder="1" applyAlignment="1">
      <alignment horizontal="center"/>
    </xf>
    <xf numFmtId="0" fontId="20" fillId="0" borderId="5" xfId="4" applyFont="1" applyBorder="1" applyAlignment="1">
      <alignment horizontal="center"/>
    </xf>
    <xf numFmtId="0" fontId="9" fillId="117" borderId="1" xfId="4" applyNumberFormat="1" applyFont="1" applyFill="1" applyBorder="1" applyAlignment="1">
      <alignment horizontal="left" vertical="center"/>
    </xf>
    <xf numFmtId="0" fontId="15" fillId="120" borderId="3" xfId="5" applyFont="1" applyFill="1" applyBorder="1" applyAlignment="1">
      <alignment horizontal="center" vertical="center"/>
    </xf>
    <xf numFmtId="0" fontId="15" fillId="120" borderId="4" xfId="5" applyFont="1" applyFill="1" applyBorder="1" applyAlignment="1">
      <alignment horizontal="center" vertical="center"/>
    </xf>
    <xf numFmtId="0" fontId="15" fillId="120" borderId="5" xfId="5" applyFont="1" applyFill="1" applyBorder="1" applyAlignment="1">
      <alignment horizontal="center" vertical="center"/>
    </xf>
    <xf numFmtId="0" fontId="15" fillId="120" borderId="3" xfId="5" applyFont="1" applyFill="1" applyBorder="1" applyAlignment="1">
      <alignment horizontal="center" vertical="center" wrapText="1"/>
    </xf>
    <xf numFmtId="0" fontId="15" fillId="120" borderId="4" xfId="5" applyFont="1" applyFill="1" applyBorder="1" applyAlignment="1">
      <alignment horizontal="center" vertical="center" wrapText="1"/>
    </xf>
    <xf numFmtId="0" fontId="15" fillId="120" borderId="5" xfId="5" applyFont="1" applyFill="1" applyBorder="1" applyAlignment="1">
      <alignment horizontal="center" vertical="center" wrapText="1"/>
    </xf>
    <xf numFmtId="0" fontId="15" fillId="5" borderId="1" xfId="5" applyFont="1" applyFill="1" applyBorder="1" applyAlignment="1">
      <alignment horizontal="center" vertical="center"/>
    </xf>
    <xf numFmtId="0" fontId="9" fillId="117" borderId="1" xfId="4" applyNumberFormat="1" applyFont="1" applyFill="1" applyBorder="1" applyAlignment="1">
      <alignment vertical="center"/>
    </xf>
    <xf numFmtId="0" fontId="15" fillId="117" borderId="1" xfId="5" applyFont="1" applyFill="1" applyBorder="1" applyAlignment="1">
      <alignment horizontal="center" vertical="center"/>
    </xf>
    <xf numFmtId="0" fontId="9" fillId="117" borderId="1" xfId="4" applyNumberFormat="1" applyFont="1" applyFill="1" applyBorder="1" applyAlignment="1">
      <alignment horizontal="center" vertical="center"/>
    </xf>
    <xf numFmtId="0" fontId="15" fillId="120" borderId="1" xfId="5" applyFont="1" applyFill="1" applyBorder="1" applyAlignment="1">
      <alignment horizontal="center" vertical="center"/>
    </xf>
    <xf numFmtId="0" fontId="15" fillId="120" borderId="1" xfId="5" applyFont="1" applyFill="1" applyBorder="1" applyAlignment="1">
      <alignment horizontal="center" vertical="center" wrapText="1"/>
    </xf>
    <xf numFmtId="0" fontId="21" fillId="116" borderId="3" xfId="4" applyFont="1" applyFill="1" applyBorder="1" applyAlignment="1">
      <alignment horizontal="center" vertical="center"/>
    </xf>
    <xf numFmtId="0" fontId="21" fillId="116" borderId="4" xfId="4" applyFont="1" applyFill="1" applyBorder="1" applyAlignment="1">
      <alignment horizontal="center" vertical="center"/>
    </xf>
    <xf numFmtId="0" fontId="21" fillId="116" borderId="5" xfId="4" applyFont="1" applyFill="1" applyBorder="1" applyAlignment="1">
      <alignment horizontal="center" vertical="center"/>
    </xf>
    <xf numFmtId="0" fontId="18" fillId="119" borderId="11" xfId="5" applyFont="1" applyFill="1" applyBorder="1" applyAlignment="1">
      <alignment horizontal="center" vertical="center"/>
    </xf>
    <xf numFmtId="0" fontId="18" fillId="119" borderId="0" xfId="5" applyFont="1" applyFill="1" applyBorder="1" applyAlignment="1">
      <alignment horizontal="center" vertical="center"/>
    </xf>
    <xf numFmtId="0" fontId="18" fillId="119" borderId="12" xfId="5" applyFont="1" applyFill="1" applyBorder="1" applyAlignment="1">
      <alignment horizontal="center" vertical="center"/>
    </xf>
    <xf numFmtId="0" fontId="21" fillId="0" borderId="3" xfId="4" applyFont="1" applyFill="1" applyBorder="1" applyAlignment="1">
      <alignment horizontal="center" vertical="center"/>
    </xf>
    <xf numFmtId="0" fontId="21" fillId="0" borderId="4" xfId="4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0" fontId="21" fillId="0" borderId="14" xfId="4" applyFont="1" applyFill="1" applyBorder="1" applyAlignment="1">
      <alignment horizontal="center" vertical="center"/>
    </xf>
    <xf numFmtId="0" fontId="21" fillId="0" borderId="2" xfId="4" applyFont="1" applyFill="1" applyBorder="1" applyAlignment="1">
      <alignment horizontal="center" vertical="center"/>
    </xf>
    <xf numFmtId="0" fontId="21" fillId="0" borderId="15" xfId="4" applyFont="1" applyFill="1" applyBorder="1" applyAlignment="1">
      <alignment horizontal="center" vertical="center"/>
    </xf>
    <xf numFmtId="0" fontId="156" fillId="118" borderId="11" xfId="5" applyFont="1" applyFill="1" applyBorder="1" applyAlignment="1">
      <alignment horizontal="center" vertical="center"/>
    </xf>
    <xf numFmtId="0" fontId="156" fillId="118" borderId="0" xfId="5" applyFont="1" applyFill="1" applyBorder="1" applyAlignment="1">
      <alignment horizontal="center" vertical="center"/>
    </xf>
    <xf numFmtId="0" fontId="156" fillId="118" borderId="12" xfId="5" applyFont="1" applyFill="1" applyBorder="1" applyAlignment="1">
      <alignment horizontal="center" vertical="center"/>
    </xf>
    <xf numFmtId="0" fontId="11" fillId="117" borderId="1" xfId="4" applyNumberFormat="1" applyFont="1" applyFill="1" applyBorder="1" applyAlignment="1">
      <alignment horizontal="left" vertical="center"/>
    </xf>
  </cellXfs>
  <cellStyles count="1143">
    <cellStyle name="・１－装置区分" xfId="7"/>
    <cellStyle name="・１－装置区分 2" xfId="8"/>
    <cellStyle name="・２－部　品" xfId="9"/>
    <cellStyle name="・２－部　品 2" xfId="10"/>
    <cellStyle name="・３－付属品 内蔵品" xfId="11"/>
    <cellStyle name="・３－付属品 内蔵品 2" xfId="12"/>
    <cellStyle name="・未決品" xfId="13"/>
    <cellStyle name="・未決品 2" xfId="14"/>
    <cellStyle name="20% - Accent1" xfId="15"/>
    <cellStyle name="20% - Accent1 2" xfId="16"/>
    <cellStyle name="20% - Accent2" xfId="17"/>
    <cellStyle name="20% - Accent2 2" xfId="18"/>
    <cellStyle name="20% - Accent3" xfId="19"/>
    <cellStyle name="20% - Accent3 2" xfId="20"/>
    <cellStyle name="20% - Accent4" xfId="21"/>
    <cellStyle name="20% - Accent4 2" xfId="22"/>
    <cellStyle name="20% - Accent5" xfId="23"/>
    <cellStyle name="20% - Accent5 2" xfId="24"/>
    <cellStyle name="20% - Accent6" xfId="25"/>
    <cellStyle name="20% - Accent6 2" xfId="26"/>
    <cellStyle name="20% - アクセント 1 2" xfId="27"/>
    <cellStyle name="20% - アクセント 1 2 2" xfId="28"/>
    <cellStyle name="20% - アクセント 2 2" xfId="29"/>
    <cellStyle name="20% - アクセント 2 2 2" xfId="30"/>
    <cellStyle name="20% - アクセント 3 2" xfId="31"/>
    <cellStyle name="20% - アクセント 3 2 2" xfId="32"/>
    <cellStyle name="20% - アクセント 4 2" xfId="33"/>
    <cellStyle name="20% - アクセント 4 2 2" xfId="34"/>
    <cellStyle name="20% - アクセント 5 2" xfId="35"/>
    <cellStyle name="20% - アクセント 5 2 2" xfId="36"/>
    <cellStyle name="20% - アクセント 6 2" xfId="37"/>
    <cellStyle name="20% - アクセント 6 2 2" xfId="38"/>
    <cellStyle name="40% - Accent1" xfId="39"/>
    <cellStyle name="40% - Accent1 2" xfId="40"/>
    <cellStyle name="40% - Accent2" xfId="41"/>
    <cellStyle name="40% - Accent2 2" xfId="42"/>
    <cellStyle name="40% - Accent3" xfId="43"/>
    <cellStyle name="40% - Accent3 2" xfId="44"/>
    <cellStyle name="40% - Accent4" xfId="45"/>
    <cellStyle name="40% - Accent4 2" xfId="46"/>
    <cellStyle name="40% - Accent5" xfId="47"/>
    <cellStyle name="40% - Accent5 2" xfId="48"/>
    <cellStyle name="40% - Accent6" xfId="49"/>
    <cellStyle name="40% - Accent6 2" xfId="50"/>
    <cellStyle name="40% - アクセント 1 2" xfId="51"/>
    <cellStyle name="40% - アクセント 1 2 2" xfId="52"/>
    <cellStyle name="40% - アクセント 2 2" xfId="53"/>
    <cellStyle name="40% - アクセント 2 2 2" xfId="54"/>
    <cellStyle name="40% - アクセント 3 2" xfId="55"/>
    <cellStyle name="40% - アクセント 3 2 2" xfId="56"/>
    <cellStyle name="40% - アクセント 4 2" xfId="57"/>
    <cellStyle name="40% - アクセント 4 2 2" xfId="58"/>
    <cellStyle name="40% - アクセント 5 2" xfId="59"/>
    <cellStyle name="40% - アクセント 5 2 2" xfId="60"/>
    <cellStyle name="40% - アクセント 6 2" xfId="61"/>
    <cellStyle name="40% - アクセント 6 2 2" xfId="62"/>
    <cellStyle name="60% - Accent1" xfId="63"/>
    <cellStyle name="60% - Accent1 2" xfId="64"/>
    <cellStyle name="60% - Accent2" xfId="65"/>
    <cellStyle name="60% - Accent2 2" xfId="66"/>
    <cellStyle name="60% - Accent3" xfId="67"/>
    <cellStyle name="60% - Accent3 2" xfId="68"/>
    <cellStyle name="60% - Accent4" xfId="69"/>
    <cellStyle name="60% - Accent4 2" xfId="70"/>
    <cellStyle name="60% - Accent5" xfId="71"/>
    <cellStyle name="60% - Accent5 2" xfId="72"/>
    <cellStyle name="60% - Accent6" xfId="73"/>
    <cellStyle name="60% - Accent6 2" xfId="74"/>
    <cellStyle name="60% - アクセント 1 2" xfId="75"/>
    <cellStyle name="60% - アクセント 1 2 2" xfId="76"/>
    <cellStyle name="60% - アクセント 2 2" xfId="77"/>
    <cellStyle name="60% - アクセント 2 2 2" xfId="78"/>
    <cellStyle name="60% - アクセント 3 2" xfId="79"/>
    <cellStyle name="60% - アクセント 3 2 2" xfId="80"/>
    <cellStyle name="60% - アクセント 4 2" xfId="81"/>
    <cellStyle name="60% - アクセント 4 2 2" xfId="82"/>
    <cellStyle name="60% - アクセント 5 2" xfId="83"/>
    <cellStyle name="60% - アクセント 5 2 2" xfId="84"/>
    <cellStyle name="60% - アクセント 6 2" xfId="85"/>
    <cellStyle name="60% - アクセント 6 2 2" xfId="86"/>
    <cellStyle name="Accent1" xfId="87"/>
    <cellStyle name="Accent1 2" xfId="88"/>
    <cellStyle name="Accent2" xfId="89"/>
    <cellStyle name="Accent2 2" xfId="90"/>
    <cellStyle name="Accent3" xfId="91"/>
    <cellStyle name="Accent3 2" xfId="92"/>
    <cellStyle name="Accent4" xfId="93"/>
    <cellStyle name="Accent4 2" xfId="94"/>
    <cellStyle name="Accent5" xfId="95"/>
    <cellStyle name="Accent5 2" xfId="96"/>
    <cellStyle name="Accent6" xfId="97"/>
    <cellStyle name="Accent6 2" xfId="98"/>
    <cellStyle name="Bad" xfId="99"/>
    <cellStyle name="Bad 2" xfId="100"/>
    <cellStyle name="Calc Currency (0)" xfId="101"/>
    <cellStyle name="Calc Currency (0) 2" xfId="102"/>
    <cellStyle name="Calculation" xfId="103"/>
    <cellStyle name="Calculation 2" xfId="104"/>
    <cellStyle name="Check Cell" xfId="105"/>
    <cellStyle name="Check Cell 2" xfId="106"/>
    <cellStyle name="Check Cell 3" xfId="107"/>
    <cellStyle name="Comma [0]_1995" xfId="108"/>
    <cellStyle name="Comma_1995" xfId="109"/>
    <cellStyle name="Comma0 - Modelo1" xfId="110"/>
    <cellStyle name="Comma0 - Modelo1 2" xfId="111"/>
    <cellStyle name="Comma0 - Style1" xfId="112"/>
    <cellStyle name="Comma0 - Style1 2" xfId="113"/>
    <cellStyle name="Comma1 - Modelo2" xfId="114"/>
    <cellStyle name="Comma1 - Modelo2 2" xfId="115"/>
    <cellStyle name="Comma1 - Style2" xfId="116"/>
    <cellStyle name="Comma1 - Style2 2" xfId="117"/>
    <cellStyle name="Currency [0]_1995" xfId="118"/>
    <cellStyle name="Currency_1995" xfId="119"/>
    <cellStyle name="Dia" xfId="120"/>
    <cellStyle name="Dia 2" xfId="121"/>
    <cellStyle name="Encabez1" xfId="122"/>
    <cellStyle name="Encabez1 2" xfId="123"/>
    <cellStyle name="Encabez2" xfId="124"/>
    <cellStyle name="Encabez2 2" xfId="125"/>
    <cellStyle name="Excel Built-in 20% - Accent1" xfId="126"/>
    <cellStyle name="Excel Built-in 20% - Accent2" xfId="127"/>
    <cellStyle name="Excel Built-in 20% - Accent3" xfId="128"/>
    <cellStyle name="Excel Built-in 20% - Accent4" xfId="129"/>
    <cellStyle name="Excel Built-in 20% - Accent5" xfId="130"/>
    <cellStyle name="Excel Built-in 20% - Accent6" xfId="131"/>
    <cellStyle name="Excel Built-in 40% - Accent1" xfId="132"/>
    <cellStyle name="Excel Built-in 40% - Accent2" xfId="133"/>
    <cellStyle name="Excel Built-in 40% - Accent3" xfId="134"/>
    <cellStyle name="Excel Built-in 40% - Accent4" xfId="135"/>
    <cellStyle name="Excel Built-in 40% - Accent5" xfId="136"/>
    <cellStyle name="Excel Built-in 40% - Accent6" xfId="137"/>
    <cellStyle name="Excel Built-in 60% - Accent1" xfId="138"/>
    <cellStyle name="Excel Built-in 60% - Accent2" xfId="139"/>
    <cellStyle name="Excel Built-in 60% - Accent3" xfId="140"/>
    <cellStyle name="Excel Built-in 60% - Accent4" xfId="141"/>
    <cellStyle name="Excel Built-in 60% - Accent5" xfId="142"/>
    <cellStyle name="Excel Built-in 60% - Accent6" xfId="143"/>
    <cellStyle name="Excel Built-in Accent1" xfId="144"/>
    <cellStyle name="Excel Built-in Accent2" xfId="145"/>
    <cellStyle name="Excel Built-in Accent3" xfId="146"/>
    <cellStyle name="Excel Built-in Accent4" xfId="147"/>
    <cellStyle name="Excel Built-in Accent5" xfId="148"/>
    <cellStyle name="Excel Built-in Accent6" xfId="149"/>
    <cellStyle name="Excel Built-in Bad" xfId="150"/>
    <cellStyle name="Excel Built-in Calculation" xfId="151"/>
    <cellStyle name="Excel Built-in Check Cell" xfId="152"/>
    <cellStyle name="Excel Built-in Explanatory Text" xfId="153"/>
    <cellStyle name="Excel Built-in Good" xfId="154"/>
    <cellStyle name="Excel Built-in Heading 1" xfId="155"/>
    <cellStyle name="Excel Built-in Heading 2" xfId="156"/>
    <cellStyle name="Excel Built-in Heading 3" xfId="157"/>
    <cellStyle name="Excel Built-in Heading 4" xfId="158"/>
    <cellStyle name="Excel Built-in Input" xfId="159"/>
    <cellStyle name="Excel Built-in Linked Cell" xfId="160"/>
    <cellStyle name="Excel Built-in Neutral" xfId="161"/>
    <cellStyle name="Excel Built-in Note" xfId="162"/>
    <cellStyle name="Excel Built-in Output" xfId="163"/>
    <cellStyle name="Excel Built-in Title" xfId="164"/>
    <cellStyle name="Excel Built-in Total" xfId="165"/>
    <cellStyle name="Excel Built-in Warning Text" xfId="166"/>
    <cellStyle name="Explanatory Text" xfId="167"/>
    <cellStyle name="Explanatory Text 2" xfId="168"/>
    <cellStyle name="F2" xfId="169"/>
    <cellStyle name="F2 2" xfId="170"/>
    <cellStyle name="F3" xfId="171"/>
    <cellStyle name="F3 2" xfId="172"/>
    <cellStyle name="F4" xfId="173"/>
    <cellStyle name="F4 2" xfId="174"/>
    <cellStyle name="F5" xfId="175"/>
    <cellStyle name="F5 2" xfId="176"/>
    <cellStyle name="F6" xfId="177"/>
    <cellStyle name="F6 2" xfId="178"/>
    <cellStyle name="F7" xfId="179"/>
    <cellStyle name="F7 2" xfId="180"/>
    <cellStyle name="F8" xfId="181"/>
    <cellStyle name="F8 2" xfId="182"/>
    <cellStyle name="Fijo" xfId="183"/>
    <cellStyle name="Fijo 2" xfId="184"/>
    <cellStyle name="Financiero" xfId="185"/>
    <cellStyle name="Financiero 2" xfId="186"/>
    <cellStyle name="Good" xfId="187"/>
    <cellStyle name="Good 2" xfId="188"/>
    <cellStyle name="Header1" xfId="189"/>
    <cellStyle name="Header1 2" xfId="190"/>
    <cellStyle name="Header2" xfId="191"/>
    <cellStyle name="Header2 2" xfId="192"/>
    <cellStyle name="Heading" xfId="193"/>
    <cellStyle name="Heading 1" xfId="194"/>
    <cellStyle name="Heading 1 2" xfId="195"/>
    <cellStyle name="Heading 2" xfId="196"/>
    <cellStyle name="Heading 2 2" xfId="197"/>
    <cellStyle name="Heading 3" xfId="198"/>
    <cellStyle name="Heading 3 2" xfId="199"/>
    <cellStyle name="Heading 4" xfId="200"/>
    <cellStyle name="Heading 4 2" xfId="201"/>
    <cellStyle name="Heading1" xfId="202"/>
    <cellStyle name="Input" xfId="203"/>
    <cellStyle name="Input 2" xfId="204"/>
    <cellStyle name="Linked Cell" xfId="205"/>
    <cellStyle name="Linked Cell 2" xfId="206"/>
    <cellStyle name="MFPStyle_Title" xfId="207"/>
    <cellStyle name="Millares [0]_10 AVERIAS MASIVAS + ANT" xfId="208"/>
    <cellStyle name="Millares_10 AVERIAS MASIVAS + ANT" xfId="209"/>
    <cellStyle name="Moneda [0]_10 AVERIAS MASIVAS + ANT" xfId="210"/>
    <cellStyle name="Moneda_10 AVERIAS MASIVAS + ANT" xfId="211"/>
    <cellStyle name="Monetario" xfId="212"/>
    <cellStyle name="Monetario 2" xfId="213"/>
    <cellStyle name="Neutral" xfId="214"/>
    <cellStyle name="Neutral 2" xfId="215"/>
    <cellStyle name="no dec" xfId="216"/>
    <cellStyle name="no dec 2" xfId="217"/>
    <cellStyle name="Normal - Style1" xfId="218"/>
    <cellStyle name="Normal - Style1 2" xfId="219"/>
    <cellStyle name="Normal_#18-Internet" xfId="220"/>
    <cellStyle name="Normale_2000S TPI TARIFF" xfId="221"/>
    <cellStyle name="Note" xfId="222"/>
    <cellStyle name="Note 2" xfId="223"/>
    <cellStyle name="NUMERO" xfId="224"/>
    <cellStyle name="NUMERO 2" xfId="225"/>
    <cellStyle name="Output" xfId="226"/>
    <cellStyle name="Output 2" xfId="227"/>
    <cellStyle name="Porcentaje" xfId="228"/>
    <cellStyle name="Porcentaje 2" xfId="229"/>
    <cellStyle name="Result" xfId="230"/>
    <cellStyle name="Result2" xfId="231"/>
    <cellStyle name="RM" xfId="232"/>
    <cellStyle name="RM 2" xfId="233"/>
    <cellStyle name="Title" xfId="234"/>
    <cellStyle name="Title 2" xfId="235"/>
    <cellStyle name="Total" xfId="236"/>
    <cellStyle name="Total 2" xfId="237"/>
    <cellStyle name="Warning Text" xfId="238"/>
    <cellStyle name="Warning Text 2" xfId="239"/>
    <cellStyle name="アクセント 1 2" xfId="240"/>
    <cellStyle name="アクセント 1 2 2" xfId="241"/>
    <cellStyle name="アクセント 2 2" xfId="242"/>
    <cellStyle name="アクセント 2 2 2" xfId="243"/>
    <cellStyle name="アクセント 3 2" xfId="244"/>
    <cellStyle name="アクセント 3 2 2" xfId="245"/>
    <cellStyle name="アクセント 4 2" xfId="246"/>
    <cellStyle name="アクセント 4 2 2" xfId="247"/>
    <cellStyle name="アクセント 5 2" xfId="248"/>
    <cellStyle name="アクセント 5 2 2" xfId="249"/>
    <cellStyle name="アクセント 6 2" xfId="250"/>
    <cellStyle name="アクセント 6 2 2" xfId="251"/>
    <cellStyle name="タイトル 2" xfId="252"/>
    <cellStyle name="タイトル 2 2" xfId="253"/>
    <cellStyle name="チェック セル 2" xfId="254"/>
    <cellStyle name="チェック セル 2 2" xfId="255"/>
    <cellStyle name="チェック セル 3" xfId="256"/>
    <cellStyle name="ドキュメント標準" xfId="257"/>
    <cellStyle name="ドキュメント標準 2" xfId="258"/>
    <cellStyle name="どちらでもない 2" xfId="259"/>
    <cellStyle name="どちらでもない 2 2" xfId="260"/>
    <cellStyle name="ハイパーリンク" xfId="1142" builtinId="8"/>
    <cellStyle name="ハイパーリンク 2" xfId="261"/>
    <cellStyle name="ハイパーリンク 2 2" xfId="262"/>
    <cellStyle name="ハイパーリンク 2 2 2" xfId="263"/>
    <cellStyle name="ハイパーリンク 2 3" xfId="264"/>
    <cellStyle name="メモ 2" xfId="265"/>
    <cellStyle name="メモ 2 2" xfId="266"/>
    <cellStyle name="メモ 2 2 2" xfId="267"/>
    <cellStyle name="メモ 2 3" xfId="268"/>
    <cellStyle name="メモ 3" xfId="269"/>
    <cellStyle name="メモ 3 2" xfId="270"/>
    <cellStyle name="リンク セル 2" xfId="271"/>
    <cellStyle name="リンク セル 2 2" xfId="272"/>
    <cellStyle name="悪い 2" xfId="273"/>
    <cellStyle name="悪い 2 2" xfId="274"/>
    <cellStyle name="一覧表書式_タイトル" xfId="275"/>
    <cellStyle name="下1赤" xfId="276"/>
    <cellStyle name="下1赤 2" xfId="277"/>
    <cellStyle name="画面設計標準" xfId="278"/>
    <cellStyle name="画面設計標準 2" xfId="279"/>
    <cellStyle name="基本フォーム" xfId="280"/>
    <cellStyle name="基本フォーム 2" xfId="281"/>
    <cellStyle name="計算 2" xfId="282"/>
    <cellStyle name="計算 2 2" xfId="283"/>
    <cellStyle name="警告文 2" xfId="284"/>
    <cellStyle name="警告文 2 2" xfId="285"/>
    <cellStyle name="桁蟻唇Ｆ_支表拶侵13渋" xfId="286"/>
    <cellStyle name="桁区切り [##.##]" xfId="287"/>
    <cellStyle name="桁区切り [##.##] 2" xfId="288"/>
    <cellStyle name="桁区切り 2" xfId="289"/>
    <cellStyle name="桁区切り 2 2" xfId="290"/>
    <cellStyle name="見出し" xfId="291"/>
    <cellStyle name="見出し 1 2" xfId="292"/>
    <cellStyle name="見出し 1 2 2" xfId="293"/>
    <cellStyle name="見出し 2 2" xfId="294"/>
    <cellStyle name="見出し 2 2 2" xfId="295"/>
    <cellStyle name="見出し 3 2" xfId="296"/>
    <cellStyle name="見出し 3 2 2" xfId="297"/>
    <cellStyle name="見出し 4 2" xfId="298"/>
    <cellStyle name="見出し 4 2 2" xfId="299"/>
    <cellStyle name="仕様書標準" xfId="300"/>
    <cellStyle name="仕様書標準 2" xfId="301"/>
    <cellStyle name="集計 2" xfId="302"/>
    <cellStyle name="集計 2 2" xfId="303"/>
    <cellStyle name="出力 2" xfId="304"/>
    <cellStyle name="出力 2 2" xfId="305"/>
    <cellStyle name="常规_sst89" xfId="306"/>
    <cellStyle name="赤%" xfId="307"/>
    <cellStyle name="赤% 2" xfId="308"/>
    <cellStyle name="説明文 2" xfId="309"/>
    <cellStyle name="説明文 2 2" xfId="310"/>
    <cellStyle name="帳票設計標準" xfId="311"/>
    <cellStyle name="帳票設計標準 2" xfId="312"/>
    <cellStyle name="点以下1" xfId="313"/>
    <cellStyle name="点以下1 2" xfId="314"/>
    <cellStyle name="日付" xfId="315"/>
    <cellStyle name="日付 2" xfId="316"/>
    <cellStyle name="入力 2" xfId="317"/>
    <cellStyle name="入力 2 2" xfId="318"/>
    <cellStyle name="標・_HTL99S" xfId="319"/>
    <cellStyle name="標準" xfId="0" builtinId="0"/>
    <cellStyle name="標準 10" xfId="320"/>
    <cellStyle name="標準 10 2" xfId="321"/>
    <cellStyle name="標準 10 2 2" xfId="322"/>
    <cellStyle name="標準 10 3" xfId="323"/>
    <cellStyle name="標準 10 3 2" xfId="324"/>
    <cellStyle name="標準 10 4" xfId="325"/>
    <cellStyle name="標準 100" xfId="326"/>
    <cellStyle name="標準 100 2" xfId="327"/>
    <cellStyle name="標準 100 2 2" xfId="328"/>
    <cellStyle name="標準 100 3" xfId="329"/>
    <cellStyle name="標準 101" xfId="330"/>
    <cellStyle name="標準 101 2" xfId="331"/>
    <cellStyle name="標準 101 2 2" xfId="332"/>
    <cellStyle name="標準 101 3" xfId="333"/>
    <cellStyle name="標準 102" xfId="334"/>
    <cellStyle name="標準 102 2" xfId="335"/>
    <cellStyle name="標準 102 2 2" xfId="336"/>
    <cellStyle name="標準 102 3" xfId="337"/>
    <cellStyle name="標準 103" xfId="338"/>
    <cellStyle name="標準 103 2" xfId="339"/>
    <cellStyle name="標準 103 2 2" xfId="340"/>
    <cellStyle name="標準 103 3" xfId="341"/>
    <cellStyle name="標準 104" xfId="342"/>
    <cellStyle name="標準 104 2" xfId="343"/>
    <cellStyle name="標準 104 2 2" xfId="344"/>
    <cellStyle name="標準 104 3" xfId="345"/>
    <cellStyle name="標準 105" xfId="346"/>
    <cellStyle name="標準 105 2" xfId="347"/>
    <cellStyle name="標準 105 2 2" xfId="348"/>
    <cellStyle name="標準 105 3" xfId="349"/>
    <cellStyle name="標準 106" xfId="350"/>
    <cellStyle name="標準 106 2" xfId="351"/>
    <cellStyle name="標準 106 2 2" xfId="352"/>
    <cellStyle name="標準 106 3" xfId="353"/>
    <cellStyle name="標準 107" xfId="354"/>
    <cellStyle name="標準 107 2" xfId="355"/>
    <cellStyle name="標準 107 2 2" xfId="356"/>
    <cellStyle name="標準 107 3" xfId="357"/>
    <cellStyle name="標準 108" xfId="358"/>
    <cellStyle name="標準 108 2" xfId="359"/>
    <cellStyle name="標準 108 2 2" xfId="360"/>
    <cellStyle name="標準 108 3" xfId="361"/>
    <cellStyle name="標準 109" xfId="362"/>
    <cellStyle name="標準 109 2" xfId="363"/>
    <cellStyle name="標準 109 2 2" xfId="364"/>
    <cellStyle name="標準 109 3" xfId="365"/>
    <cellStyle name="標準 11" xfId="366"/>
    <cellStyle name="標準 11 2" xfId="367"/>
    <cellStyle name="標準 11 2 2" xfId="368"/>
    <cellStyle name="標準 11 3" xfId="369"/>
    <cellStyle name="標準 110" xfId="370"/>
    <cellStyle name="標準 110 2" xfId="371"/>
    <cellStyle name="標準 110 2 2" xfId="372"/>
    <cellStyle name="標準 110 3" xfId="373"/>
    <cellStyle name="標準 111" xfId="374"/>
    <cellStyle name="標準 111 2" xfId="375"/>
    <cellStyle name="標準 111 2 2" xfId="376"/>
    <cellStyle name="標準 111 3" xfId="377"/>
    <cellStyle name="標準 112" xfId="378"/>
    <cellStyle name="標準 112 2" xfId="379"/>
    <cellStyle name="標準 112 2 2" xfId="380"/>
    <cellStyle name="標準 112 3" xfId="381"/>
    <cellStyle name="標準 113" xfId="382"/>
    <cellStyle name="標準 113 2" xfId="383"/>
    <cellStyle name="標準 113 2 2" xfId="384"/>
    <cellStyle name="標準 113 3" xfId="385"/>
    <cellStyle name="標準 114" xfId="386"/>
    <cellStyle name="標準 114 2" xfId="387"/>
    <cellStyle name="標準 114 2 2" xfId="388"/>
    <cellStyle name="標準 114 3" xfId="389"/>
    <cellStyle name="標準 115" xfId="390"/>
    <cellStyle name="標準 115 2" xfId="391"/>
    <cellStyle name="標準 115 2 2" xfId="392"/>
    <cellStyle name="標準 115 3" xfId="393"/>
    <cellStyle name="標準 116" xfId="394"/>
    <cellStyle name="標準 116 2" xfId="395"/>
    <cellStyle name="標準 116 2 2" xfId="396"/>
    <cellStyle name="標準 116 3" xfId="397"/>
    <cellStyle name="標準 117" xfId="398"/>
    <cellStyle name="標準 117 2" xfId="399"/>
    <cellStyle name="標準 117 2 2" xfId="400"/>
    <cellStyle name="標準 117 3" xfId="401"/>
    <cellStyle name="標準 118" xfId="402"/>
    <cellStyle name="標準 118 2" xfId="403"/>
    <cellStyle name="標準 118 2 2" xfId="404"/>
    <cellStyle name="標準 118 3" xfId="405"/>
    <cellStyle name="標準 119" xfId="406"/>
    <cellStyle name="標準 119 2" xfId="407"/>
    <cellStyle name="標準 119 2 2" xfId="408"/>
    <cellStyle name="標準 119 3" xfId="409"/>
    <cellStyle name="標準 12" xfId="410"/>
    <cellStyle name="標準 12 2" xfId="411"/>
    <cellStyle name="標準 12 2 2" xfId="412"/>
    <cellStyle name="標準 12 3" xfId="413"/>
    <cellStyle name="標準 120" xfId="414"/>
    <cellStyle name="標準 120 2" xfId="415"/>
    <cellStyle name="標準 120 2 2" xfId="416"/>
    <cellStyle name="標準 120 3" xfId="417"/>
    <cellStyle name="標準 121" xfId="418"/>
    <cellStyle name="標準 121 2" xfId="419"/>
    <cellStyle name="標準 121 2 2" xfId="420"/>
    <cellStyle name="標準 121 3" xfId="421"/>
    <cellStyle name="標準 122" xfId="422"/>
    <cellStyle name="標準 122 2" xfId="423"/>
    <cellStyle name="標準 122 2 2" xfId="424"/>
    <cellStyle name="標準 122 3" xfId="425"/>
    <cellStyle name="標準 123" xfId="426"/>
    <cellStyle name="標準 123 2" xfId="427"/>
    <cellStyle name="標準 123 2 2" xfId="428"/>
    <cellStyle name="標準 123 3" xfId="429"/>
    <cellStyle name="標準 124" xfId="430"/>
    <cellStyle name="標準 124 2" xfId="431"/>
    <cellStyle name="標準 124 2 2" xfId="432"/>
    <cellStyle name="標準 124 3" xfId="433"/>
    <cellStyle name="標準 125" xfId="434"/>
    <cellStyle name="標準 125 2" xfId="435"/>
    <cellStyle name="標準 125 2 2" xfId="436"/>
    <cellStyle name="標準 125 3" xfId="437"/>
    <cellStyle name="標準 126" xfId="438"/>
    <cellStyle name="標準 126 2" xfId="439"/>
    <cellStyle name="標準 126 2 2" xfId="440"/>
    <cellStyle name="標準 126 3" xfId="441"/>
    <cellStyle name="標準 127" xfId="442"/>
    <cellStyle name="標準 127 2" xfId="443"/>
    <cellStyle name="標準 127 2 2" xfId="444"/>
    <cellStyle name="標準 127 3" xfId="445"/>
    <cellStyle name="標準 128" xfId="446"/>
    <cellStyle name="標準 128 2" xfId="447"/>
    <cellStyle name="標準 128 2 2" xfId="448"/>
    <cellStyle name="標準 128 3" xfId="449"/>
    <cellStyle name="標準 129" xfId="450"/>
    <cellStyle name="標準 129 2" xfId="451"/>
    <cellStyle name="標準 129 2 2" xfId="452"/>
    <cellStyle name="標準 129 3" xfId="453"/>
    <cellStyle name="標準 13" xfId="454"/>
    <cellStyle name="標準 13 2" xfId="455"/>
    <cellStyle name="標準 13 2 2" xfId="456"/>
    <cellStyle name="標準 13 3" xfId="457"/>
    <cellStyle name="標準 130" xfId="458"/>
    <cellStyle name="標準 130 2" xfId="459"/>
    <cellStyle name="標準 130 2 2" xfId="460"/>
    <cellStyle name="標準 130 3" xfId="461"/>
    <cellStyle name="標準 131" xfId="462"/>
    <cellStyle name="標準 131 2" xfId="463"/>
    <cellStyle name="標準 131 2 2" xfId="464"/>
    <cellStyle name="標準 131 3" xfId="465"/>
    <cellStyle name="標準 132" xfId="466"/>
    <cellStyle name="標準 132 2" xfId="467"/>
    <cellStyle name="標準 132 2 2" xfId="468"/>
    <cellStyle name="標準 132 3" xfId="469"/>
    <cellStyle name="標準 133" xfId="470"/>
    <cellStyle name="標準 133 2" xfId="471"/>
    <cellStyle name="標準 133 2 2" xfId="472"/>
    <cellStyle name="標準 133 3" xfId="473"/>
    <cellStyle name="標準 134" xfId="474"/>
    <cellStyle name="標準 134 2" xfId="475"/>
    <cellStyle name="標準 134 2 2" xfId="476"/>
    <cellStyle name="標準 134 3" xfId="477"/>
    <cellStyle name="標準 135" xfId="478"/>
    <cellStyle name="標準 135 2" xfId="479"/>
    <cellStyle name="標準 135 2 2" xfId="480"/>
    <cellStyle name="標準 135 3" xfId="481"/>
    <cellStyle name="標準 136" xfId="482"/>
    <cellStyle name="標準 136 2" xfId="483"/>
    <cellStyle name="標準 137" xfId="484"/>
    <cellStyle name="標準 137 2" xfId="485"/>
    <cellStyle name="標準 138" xfId="486"/>
    <cellStyle name="標準 138 2" xfId="487"/>
    <cellStyle name="標準 139" xfId="488"/>
    <cellStyle name="標準 139 2" xfId="489"/>
    <cellStyle name="標準 14" xfId="490"/>
    <cellStyle name="標準 14 2" xfId="491"/>
    <cellStyle name="標準 14 2 2" xfId="492"/>
    <cellStyle name="標準 14 3" xfId="493"/>
    <cellStyle name="標準 140" xfId="494"/>
    <cellStyle name="標準 140 2" xfId="495"/>
    <cellStyle name="標準 141" xfId="496"/>
    <cellStyle name="標準 141 2" xfId="497"/>
    <cellStyle name="標準 142" xfId="498"/>
    <cellStyle name="標準 142 2" xfId="499"/>
    <cellStyle name="標準 143" xfId="500"/>
    <cellStyle name="標準 143 2" xfId="501"/>
    <cellStyle name="標準 144" xfId="502"/>
    <cellStyle name="標準 144 2" xfId="503"/>
    <cellStyle name="標準 145" xfId="504"/>
    <cellStyle name="標準 145 2" xfId="505"/>
    <cellStyle name="標準 146" xfId="506"/>
    <cellStyle name="標準 146 2" xfId="507"/>
    <cellStyle name="標準 147" xfId="508"/>
    <cellStyle name="標準 147 2" xfId="509"/>
    <cellStyle name="標準 148" xfId="510"/>
    <cellStyle name="標準 148 2" xfId="511"/>
    <cellStyle name="標準 149" xfId="512"/>
    <cellStyle name="標準 149 2" xfId="513"/>
    <cellStyle name="標準 15" xfId="514"/>
    <cellStyle name="標準 15 2" xfId="515"/>
    <cellStyle name="標準 15 2 2" xfId="516"/>
    <cellStyle name="標準 15 3" xfId="517"/>
    <cellStyle name="標準 150" xfId="518"/>
    <cellStyle name="標準 150 2" xfId="519"/>
    <cellStyle name="標準 151" xfId="520"/>
    <cellStyle name="標準 151 2" xfId="521"/>
    <cellStyle name="標準 152" xfId="522"/>
    <cellStyle name="標準 152 2" xfId="523"/>
    <cellStyle name="標準 153" xfId="524"/>
    <cellStyle name="標準 153 2" xfId="525"/>
    <cellStyle name="標準 154" xfId="526"/>
    <cellStyle name="標準 154 2" xfId="527"/>
    <cellStyle name="標準 155" xfId="528"/>
    <cellStyle name="標準 155 2" xfId="529"/>
    <cellStyle name="標準 156" xfId="530"/>
    <cellStyle name="標準 156 2" xfId="531"/>
    <cellStyle name="標準 157" xfId="532"/>
    <cellStyle name="標準 157 2" xfId="533"/>
    <cellStyle name="標準 158" xfId="534"/>
    <cellStyle name="標準 158 2" xfId="535"/>
    <cellStyle name="標準 159" xfId="536"/>
    <cellStyle name="標準 159 2" xfId="537"/>
    <cellStyle name="標準 16" xfId="538"/>
    <cellStyle name="標準 16 2" xfId="539"/>
    <cellStyle name="標準 16 2 2" xfId="540"/>
    <cellStyle name="標準 16 3" xfId="541"/>
    <cellStyle name="標準 160" xfId="542"/>
    <cellStyle name="標準 160 2" xfId="543"/>
    <cellStyle name="標準 161" xfId="544"/>
    <cellStyle name="標準 161 2" xfId="545"/>
    <cellStyle name="標準 162" xfId="546"/>
    <cellStyle name="標準 162 2" xfId="547"/>
    <cellStyle name="標準 163" xfId="548"/>
    <cellStyle name="標準 163 2" xfId="549"/>
    <cellStyle name="標準 164" xfId="550"/>
    <cellStyle name="標準 164 2" xfId="551"/>
    <cellStyle name="標準 165" xfId="552"/>
    <cellStyle name="標準 165 2" xfId="553"/>
    <cellStyle name="標準 166" xfId="554"/>
    <cellStyle name="標準 166 2" xfId="555"/>
    <cellStyle name="標準 167" xfId="556"/>
    <cellStyle name="標準 167 2" xfId="557"/>
    <cellStyle name="標準 168" xfId="558"/>
    <cellStyle name="標準 168 2" xfId="559"/>
    <cellStyle name="標準 169" xfId="560"/>
    <cellStyle name="標準 169 2" xfId="561"/>
    <cellStyle name="標準 17" xfId="562"/>
    <cellStyle name="標準 17 2" xfId="563"/>
    <cellStyle name="標準 17 2 2" xfId="564"/>
    <cellStyle name="標準 17 3" xfId="565"/>
    <cellStyle name="標準 170" xfId="566"/>
    <cellStyle name="標準 170 2" xfId="567"/>
    <cellStyle name="標準 171" xfId="568"/>
    <cellStyle name="標準 171 2" xfId="569"/>
    <cellStyle name="標準 172" xfId="570"/>
    <cellStyle name="標準 172 2" xfId="571"/>
    <cellStyle name="標準 173" xfId="572"/>
    <cellStyle name="標準 173 2" xfId="573"/>
    <cellStyle name="標準 174" xfId="574"/>
    <cellStyle name="標準 174 2" xfId="575"/>
    <cellStyle name="標準 175" xfId="576"/>
    <cellStyle name="標準 175 2" xfId="577"/>
    <cellStyle name="標準 176" xfId="578"/>
    <cellStyle name="標準 176 2" xfId="579"/>
    <cellStyle name="標準 177" xfId="580"/>
    <cellStyle name="標準 177 2" xfId="581"/>
    <cellStyle name="標準 178" xfId="582"/>
    <cellStyle name="標準 178 2" xfId="583"/>
    <cellStyle name="標準 179" xfId="584"/>
    <cellStyle name="標準 179 2" xfId="585"/>
    <cellStyle name="標準 18" xfId="586"/>
    <cellStyle name="標準 18 2" xfId="587"/>
    <cellStyle name="標準 18 2 2" xfId="588"/>
    <cellStyle name="標準 18 3" xfId="589"/>
    <cellStyle name="標準 180" xfId="590"/>
    <cellStyle name="標準 180 2" xfId="591"/>
    <cellStyle name="標準 181" xfId="592"/>
    <cellStyle name="標準 181 2" xfId="593"/>
    <cellStyle name="標準 182" xfId="594"/>
    <cellStyle name="標準 182 2" xfId="595"/>
    <cellStyle name="標準 183" xfId="596"/>
    <cellStyle name="標準 183 2" xfId="597"/>
    <cellStyle name="標準 184" xfId="598"/>
    <cellStyle name="標準 184 2" xfId="599"/>
    <cellStyle name="標準 185" xfId="600"/>
    <cellStyle name="標準 185 2" xfId="601"/>
    <cellStyle name="標準 186" xfId="602"/>
    <cellStyle name="標準 186 2" xfId="603"/>
    <cellStyle name="標準 187" xfId="604"/>
    <cellStyle name="標準 187 2" xfId="605"/>
    <cellStyle name="標準 188" xfId="606"/>
    <cellStyle name="標準 188 2" xfId="607"/>
    <cellStyle name="標準 189" xfId="608"/>
    <cellStyle name="標準 189 2" xfId="609"/>
    <cellStyle name="標準 19" xfId="610"/>
    <cellStyle name="標準 19 2" xfId="611"/>
    <cellStyle name="標準 19 2 2" xfId="612"/>
    <cellStyle name="標準 19 3" xfId="613"/>
    <cellStyle name="標準 190" xfId="614"/>
    <cellStyle name="標準 190 2" xfId="615"/>
    <cellStyle name="標準 191" xfId="616"/>
    <cellStyle name="標準 191 2" xfId="617"/>
    <cellStyle name="標準 192" xfId="618"/>
    <cellStyle name="標準 192 2" xfId="619"/>
    <cellStyle name="標準 193" xfId="620"/>
    <cellStyle name="標準 193 2" xfId="621"/>
    <cellStyle name="標準 194" xfId="622"/>
    <cellStyle name="標準 194 2" xfId="623"/>
    <cellStyle name="標準 195" xfId="624"/>
    <cellStyle name="標準 195 2" xfId="625"/>
    <cellStyle name="標準 196" xfId="626"/>
    <cellStyle name="標準 196 2" xfId="627"/>
    <cellStyle name="標準 197" xfId="628"/>
    <cellStyle name="標準 197 2" xfId="629"/>
    <cellStyle name="標準 198" xfId="630"/>
    <cellStyle name="標準 198 2" xfId="631"/>
    <cellStyle name="標準 199" xfId="632"/>
    <cellStyle name="標準 199 2" xfId="633"/>
    <cellStyle name="標準 2" xfId="3"/>
    <cellStyle name="標準 2 10" xfId="634"/>
    <cellStyle name="標準 2 10 2" xfId="635"/>
    <cellStyle name="標準 2 11" xfId="636"/>
    <cellStyle name="標準 2 11 2" xfId="637"/>
    <cellStyle name="標準 2 12" xfId="638"/>
    <cellStyle name="標準 2 2" xfId="639"/>
    <cellStyle name="標準 2 2 2" xfId="640"/>
    <cellStyle name="標準 2 2 2 2" xfId="641"/>
    <cellStyle name="標準 2 2 3" xfId="642"/>
    <cellStyle name="標準 2 2 3 2" xfId="643"/>
    <cellStyle name="標準 2 2 4" xfId="644"/>
    <cellStyle name="標準 2 2_■API_帳票出力" xfId="645"/>
    <cellStyle name="標準 2 3" xfId="646"/>
    <cellStyle name="標準 2 3 2" xfId="647"/>
    <cellStyle name="標準 2 4" xfId="648"/>
    <cellStyle name="標準 2 4 2" xfId="649"/>
    <cellStyle name="標準 2 5" xfId="650"/>
    <cellStyle name="標準 2 5 2" xfId="651"/>
    <cellStyle name="標準 2 6" xfId="652"/>
    <cellStyle name="標準 2 6 2" xfId="653"/>
    <cellStyle name="標準 2 7" xfId="654"/>
    <cellStyle name="標準 2 7 2" xfId="655"/>
    <cellStyle name="標準 2 8" xfId="656"/>
    <cellStyle name="標準 2 8 2" xfId="657"/>
    <cellStyle name="標準 2 9" xfId="658"/>
    <cellStyle name="標準 2 9 2" xfId="659"/>
    <cellStyle name="標準 2_□(八幡版)SD020_290_インタフェース仕様_(13.02.ＩＤ／パスワード認証機能)_ID／パスワード認証" xfId="660"/>
    <cellStyle name="標準 20" xfId="661"/>
    <cellStyle name="標準 20 2" xfId="662"/>
    <cellStyle name="標準 20 2 2" xfId="663"/>
    <cellStyle name="標準 20 3" xfId="664"/>
    <cellStyle name="標準 200" xfId="665"/>
    <cellStyle name="標準 200 2" xfId="666"/>
    <cellStyle name="標準 201" xfId="667"/>
    <cellStyle name="標準 201 2" xfId="668"/>
    <cellStyle name="標準 202" xfId="669"/>
    <cellStyle name="標準 202 2" xfId="670"/>
    <cellStyle name="標準 203" xfId="671"/>
    <cellStyle name="標準 203 2" xfId="672"/>
    <cellStyle name="標準 204" xfId="673"/>
    <cellStyle name="標準 204 2" xfId="674"/>
    <cellStyle name="標準 205" xfId="675"/>
    <cellStyle name="標準 205 2" xfId="676"/>
    <cellStyle name="標準 206" xfId="677"/>
    <cellStyle name="標準 206 2" xfId="678"/>
    <cellStyle name="標準 207" xfId="679"/>
    <cellStyle name="標準 207 2" xfId="680"/>
    <cellStyle name="標準 208" xfId="681"/>
    <cellStyle name="標準 208 2" xfId="682"/>
    <cellStyle name="標準 209" xfId="683"/>
    <cellStyle name="標準 209 2" xfId="684"/>
    <cellStyle name="標準 21" xfId="685"/>
    <cellStyle name="標準 21 2" xfId="686"/>
    <cellStyle name="標準 21 2 2" xfId="687"/>
    <cellStyle name="標準 21 3" xfId="688"/>
    <cellStyle name="標準 210" xfId="689"/>
    <cellStyle name="標準 210 2" xfId="690"/>
    <cellStyle name="標準 211" xfId="691"/>
    <cellStyle name="標準 211 2" xfId="692"/>
    <cellStyle name="標準 212" xfId="693"/>
    <cellStyle name="標準 212 2" xfId="694"/>
    <cellStyle name="標準 213" xfId="695"/>
    <cellStyle name="標準 213 2" xfId="696"/>
    <cellStyle name="標準 214" xfId="697"/>
    <cellStyle name="標準 214 2" xfId="698"/>
    <cellStyle name="標準 215" xfId="699"/>
    <cellStyle name="標準 215 2" xfId="700"/>
    <cellStyle name="標準 216" xfId="701"/>
    <cellStyle name="標準 216 2" xfId="702"/>
    <cellStyle name="標準 217" xfId="703"/>
    <cellStyle name="標準 217 2" xfId="704"/>
    <cellStyle name="標準 218" xfId="705"/>
    <cellStyle name="標準 218 2" xfId="706"/>
    <cellStyle name="標準 219" xfId="707"/>
    <cellStyle name="標準 219 2" xfId="708"/>
    <cellStyle name="標準 22" xfId="709"/>
    <cellStyle name="標準 22 2" xfId="710"/>
    <cellStyle name="標準 22 2 2" xfId="711"/>
    <cellStyle name="標準 22 3" xfId="712"/>
    <cellStyle name="標準 220" xfId="713"/>
    <cellStyle name="標準 220 2" xfId="714"/>
    <cellStyle name="標準 221" xfId="715"/>
    <cellStyle name="標準 221 2" xfId="716"/>
    <cellStyle name="標準 222" xfId="717"/>
    <cellStyle name="標準 222 2" xfId="718"/>
    <cellStyle name="標準 223" xfId="719"/>
    <cellStyle name="標準 223 2" xfId="720"/>
    <cellStyle name="標準 224" xfId="721"/>
    <cellStyle name="標準 224 2" xfId="722"/>
    <cellStyle name="標準 225" xfId="723"/>
    <cellStyle name="標準 225 2" xfId="724"/>
    <cellStyle name="標準 226" xfId="725"/>
    <cellStyle name="標準 226 2" xfId="726"/>
    <cellStyle name="標準 227" xfId="727"/>
    <cellStyle name="標準 227 2" xfId="728"/>
    <cellStyle name="標準 228" xfId="729"/>
    <cellStyle name="標準 228 2" xfId="730"/>
    <cellStyle name="標準 229" xfId="731"/>
    <cellStyle name="標準 229 2" xfId="732"/>
    <cellStyle name="標準 23" xfId="733"/>
    <cellStyle name="標準 23 2" xfId="734"/>
    <cellStyle name="標準 23 2 2" xfId="735"/>
    <cellStyle name="標準 23 3" xfId="736"/>
    <cellStyle name="標準 230" xfId="737"/>
    <cellStyle name="標準 230 2" xfId="738"/>
    <cellStyle name="標準 231" xfId="739"/>
    <cellStyle name="標準 231 2" xfId="740"/>
    <cellStyle name="標準 231 2 2" xfId="741"/>
    <cellStyle name="標準 231 3" xfId="742"/>
    <cellStyle name="標準 232" xfId="743"/>
    <cellStyle name="標準 232 2" xfId="744"/>
    <cellStyle name="標準 232 2 2" xfId="745"/>
    <cellStyle name="標準 232 2 2 2" xfId="746"/>
    <cellStyle name="標準 232 2 2 2 2" xfId="747"/>
    <cellStyle name="標準 232 2 2 3" xfId="748"/>
    <cellStyle name="標準 232 2 3" xfId="749"/>
    <cellStyle name="標準 232 3" xfId="750"/>
    <cellStyle name="標準 233" xfId="751"/>
    <cellStyle name="標準 233 2" xfId="752"/>
    <cellStyle name="標準 234" xfId="753"/>
    <cellStyle name="標準 234 2" xfId="754"/>
    <cellStyle name="標準 235" xfId="755"/>
    <cellStyle name="標準 235 2" xfId="756"/>
    <cellStyle name="標準 236" xfId="757"/>
    <cellStyle name="標準 236 2" xfId="758"/>
    <cellStyle name="標準 236 2 2" xfId="759"/>
    <cellStyle name="標準 236 3" xfId="760"/>
    <cellStyle name="標準 237" xfId="761"/>
    <cellStyle name="標準 237 2" xfId="762"/>
    <cellStyle name="標準 238" xfId="763"/>
    <cellStyle name="標準 238 2" xfId="764"/>
    <cellStyle name="標準 239" xfId="765"/>
    <cellStyle name="標準 239 2" xfId="766"/>
    <cellStyle name="標準 24" xfId="767"/>
    <cellStyle name="標準 24 2" xfId="768"/>
    <cellStyle name="標準 24 2 2" xfId="769"/>
    <cellStyle name="標準 24 3" xfId="770"/>
    <cellStyle name="標準 240" xfId="771"/>
    <cellStyle name="標準 240 2" xfId="772"/>
    <cellStyle name="標準 241" xfId="773"/>
    <cellStyle name="標準 241 2" xfId="774"/>
    <cellStyle name="標準 242" xfId="775"/>
    <cellStyle name="標準 242 2" xfId="776"/>
    <cellStyle name="標準 243" xfId="777"/>
    <cellStyle name="標準 243 2" xfId="778"/>
    <cellStyle name="標準 244" xfId="779"/>
    <cellStyle name="標準 244 2" xfId="780"/>
    <cellStyle name="標準 245" xfId="781"/>
    <cellStyle name="標準 245 2" xfId="782"/>
    <cellStyle name="標準 246" xfId="783"/>
    <cellStyle name="標準 246 2" xfId="784"/>
    <cellStyle name="標準 247" xfId="785"/>
    <cellStyle name="標準 247 2" xfId="786"/>
    <cellStyle name="標準 248" xfId="6"/>
    <cellStyle name="標準 248 2" xfId="787"/>
    <cellStyle name="標準 249" xfId="788"/>
    <cellStyle name="標準 249 2" xfId="789"/>
    <cellStyle name="標準 25" xfId="790"/>
    <cellStyle name="標準 25 2" xfId="791"/>
    <cellStyle name="標準 25 2 2" xfId="792"/>
    <cellStyle name="標準 25 3" xfId="793"/>
    <cellStyle name="標準 250" xfId="5"/>
    <cellStyle name="標準 250 2" xfId="794"/>
    <cellStyle name="標準 251" xfId="795"/>
    <cellStyle name="標準 26" xfId="796"/>
    <cellStyle name="標準 26 2" xfId="797"/>
    <cellStyle name="標準 26 2 2" xfId="798"/>
    <cellStyle name="標準 26 3" xfId="799"/>
    <cellStyle name="標準 27" xfId="800"/>
    <cellStyle name="標準 27 2" xfId="801"/>
    <cellStyle name="標準 27 2 2" xfId="802"/>
    <cellStyle name="標準 27 3" xfId="803"/>
    <cellStyle name="標準 28" xfId="804"/>
    <cellStyle name="標準 28 2" xfId="805"/>
    <cellStyle name="標準 28 2 2" xfId="806"/>
    <cellStyle name="標準 28 3" xfId="807"/>
    <cellStyle name="標準 29" xfId="808"/>
    <cellStyle name="標準 29 2" xfId="809"/>
    <cellStyle name="標準 29 2 2" xfId="810"/>
    <cellStyle name="標準 29 3" xfId="811"/>
    <cellStyle name="標準 3" xfId="812"/>
    <cellStyle name="標準 3 2" xfId="813"/>
    <cellStyle name="標準 3 2 2" xfId="814"/>
    <cellStyle name="標準 3 3" xfId="815"/>
    <cellStyle name="標準 3 3 2" xfId="816"/>
    <cellStyle name="標準 3 4" xfId="817"/>
    <cellStyle name="標準 3 4 2" xfId="818"/>
    <cellStyle name="標準 3 5" xfId="819"/>
    <cellStyle name="標準 3_開発者ガイド(公開系)" xfId="820"/>
    <cellStyle name="標準 30" xfId="821"/>
    <cellStyle name="標準 30 2" xfId="822"/>
    <cellStyle name="標準 30 2 2" xfId="823"/>
    <cellStyle name="標準 30 3" xfId="824"/>
    <cellStyle name="標準 31" xfId="825"/>
    <cellStyle name="標準 31 2" xfId="826"/>
    <cellStyle name="標準 31 2 2" xfId="827"/>
    <cellStyle name="標準 31 3" xfId="828"/>
    <cellStyle name="標準 32" xfId="829"/>
    <cellStyle name="標準 32 2" xfId="830"/>
    <cellStyle name="標準 32 2 2" xfId="831"/>
    <cellStyle name="標準 32 3" xfId="832"/>
    <cellStyle name="標準 33" xfId="833"/>
    <cellStyle name="標準 33 2" xfId="834"/>
    <cellStyle name="標準 33 2 2" xfId="835"/>
    <cellStyle name="標準 33 3" xfId="836"/>
    <cellStyle name="標準 34" xfId="837"/>
    <cellStyle name="標準 34 2" xfId="838"/>
    <cellStyle name="標準 34 2 2" xfId="839"/>
    <cellStyle name="標準 34 3" xfId="840"/>
    <cellStyle name="標準 35" xfId="841"/>
    <cellStyle name="標準 35 2" xfId="842"/>
    <cellStyle name="標準 35 2 2" xfId="843"/>
    <cellStyle name="標準 35 3" xfId="844"/>
    <cellStyle name="標準 36" xfId="845"/>
    <cellStyle name="標準 36 2" xfId="846"/>
    <cellStyle name="標準 36 2 2" xfId="847"/>
    <cellStyle name="標準 36 3" xfId="848"/>
    <cellStyle name="標準 37" xfId="849"/>
    <cellStyle name="標準 37 2" xfId="850"/>
    <cellStyle name="標準 37 2 2" xfId="851"/>
    <cellStyle name="標準 37 3" xfId="852"/>
    <cellStyle name="標準 38" xfId="853"/>
    <cellStyle name="標準 38 2" xfId="854"/>
    <cellStyle name="標準 38 2 2" xfId="855"/>
    <cellStyle name="標準 38 3" xfId="856"/>
    <cellStyle name="標準 39" xfId="857"/>
    <cellStyle name="標準 39 2" xfId="858"/>
    <cellStyle name="標準 39 2 2" xfId="859"/>
    <cellStyle name="標準 39 3" xfId="860"/>
    <cellStyle name="標準 4" xfId="861"/>
    <cellStyle name="標準 4 2" xfId="862"/>
    <cellStyle name="標準 4 2 2" xfId="863"/>
    <cellStyle name="標準 4 3" xfId="864"/>
    <cellStyle name="標準 4 4" xfId="865"/>
    <cellStyle name="標準 4_■API_帳票出力" xfId="866"/>
    <cellStyle name="標準 40" xfId="867"/>
    <cellStyle name="標準 40 2" xfId="868"/>
    <cellStyle name="標準 40 2 2" xfId="869"/>
    <cellStyle name="標準 40 3" xfId="870"/>
    <cellStyle name="標準 41" xfId="871"/>
    <cellStyle name="標準 41 2" xfId="872"/>
    <cellStyle name="標準 41 2 2" xfId="873"/>
    <cellStyle name="標準 41 3" xfId="874"/>
    <cellStyle name="標準 42" xfId="875"/>
    <cellStyle name="標準 42 2" xfId="876"/>
    <cellStyle name="標準 42 2 2" xfId="877"/>
    <cellStyle name="標準 42 3" xfId="878"/>
    <cellStyle name="標準 43" xfId="879"/>
    <cellStyle name="標準 43 2" xfId="880"/>
    <cellStyle name="標準 43 2 2" xfId="881"/>
    <cellStyle name="標準 43 3" xfId="882"/>
    <cellStyle name="標準 44" xfId="883"/>
    <cellStyle name="標準 44 2" xfId="884"/>
    <cellStyle name="標準 44 2 2" xfId="885"/>
    <cellStyle name="標準 44 3" xfId="886"/>
    <cellStyle name="標準 45" xfId="887"/>
    <cellStyle name="標準 45 2" xfId="888"/>
    <cellStyle name="標準 45 2 2" xfId="889"/>
    <cellStyle name="標準 45 3" xfId="890"/>
    <cellStyle name="標準 46" xfId="891"/>
    <cellStyle name="標準 46 2" xfId="892"/>
    <cellStyle name="標準 46 2 2" xfId="893"/>
    <cellStyle name="標準 46 3" xfId="894"/>
    <cellStyle name="標準 47" xfId="895"/>
    <cellStyle name="標準 47 2" xfId="896"/>
    <cellStyle name="標準 47 2 2" xfId="897"/>
    <cellStyle name="標準 47 3" xfId="898"/>
    <cellStyle name="標準 48" xfId="899"/>
    <cellStyle name="標準 48 2" xfId="900"/>
    <cellStyle name="標準 48 2 2" xfId="901"/>
    <cellStyle name="標準 48 3" xfId="902"/>
    <cellStyle name="標準 49" xfId="903"/>
    <cellStyle name="標準 49 2" xfId="904"/>
    <cellStyle name="標準 49 2 2" xfId="905"/>
    <cellStyle name="標準 49 3" xfId="906"/>
    <cellStyle name="標準 5" xfId="1"/>
    <cellStyle name="標準 5 2" xfId="907"/>
    <cellStyle name="標準 5 2 2" xfId="908"/>
    <cellStyle name="標準 5 3" xfId="909"/>
    <cellStyle name="標準 5_■API_帳票出力" xfId="910"/>
    <cellStyle name="標準 50" xfId="911"/>
    <cellStyle name="標準 50 2" xfId="912"/>
    <cellStyle name="標準 50 2 2" xfId="913"/>
    <cellStyle name="標準 50 3" xfId="914"/>
    <cellStyle name="標準 51" xfId="915"/>
    <cellStyle name="標準 51 2" xfId="916"/>
    <cellStyle name="標準 51 2 2" xfId="917"/>
    <cellStyle name="標準 51 3" xfId="918"/>
    <cellStyle name="標準 52" xfId="919"/>
    <cellStyle name="標準 52 2" xfId="920"/>
    <cellStyle name="標準 52 2 2" xfId="921"/>
    <cellStyle name="標準 52 3" xfId="922"/>
    <cellStyle name="標準 53" xfId="923"/>
    <cellStyle name="標準 53 2" xfId="924"/>
    <cellStyle name="標準 53 2 2" xfId="925"/>
    <cellStyle name="標準 53 3" xfId="926"/>
    <cellStyle name="標準 54" xfId="927"/>
    <cellStyle name="標準 54 2" xfId="928"/>
    <cellStyle name="標準 54 2 2" xfId="929"/>
    <cellStyle name="標準 54 3" xfId="930"/>
    <cellStyle name="標準 55" xfId="931"/>
    <cellStyle name="標準 55 2" xfId="932"/>
    <cellStyle name="標準 55 2 2" xfId="933"/>
    <cellStyle name="標準 55 3" xfId="934"/>
    <cellStyle name="標準 56" xfId="935"/>
    <cellStyle name="標準 56 2" xfId="936"/>
    <cellStyle name="標準 56 2 2" xfId="937"/>
    <cellStyle name="標準 56 3" xfId="938"/>
    <cellStyle name="標準 57" xfId="939"/>
    <cellStyle name="標準 57 2" xfId="940"/>
    <cellStyle name="標準 57 2 2" xfId="941"/>
    <cellStyle name="標準 57 3" xfId="942"/>
    <cellStyle name="標準 58" xfId="943"/>
    <cellStyle name="標準 58 2" xfId="944"/>
    <cellStyle name="標準 58 2 2" xfId="945"/>
    <cellStyle name="標準 58 3" xfId="946"/>
    <cellStyle name="標準 59" xfId="947"/>
    <cellStyle name="標準 59 2" xfId="948"/>
    <cellStyle name="標準 59 2 2" xfId="949"/>
    <cellStyle name="標準 59 3" xfId="950"/>
    <cellStyle name="標準 6" xfId="951"/>
    <cellStyle name="標準 6 2" xfId="952"/>
    <cellStyle name="標準 6 2 2" xfId="953"/>
    <cellStyle name="標準 6 3" xfId="954"/>
    <cellStyle name="標準 6_■API_帳票出力" xfId="955"/>
    <cellStyle name="標準 60" xfId="956"/>
    <cellStyle name="標準 60 2" xfId="957"/>
    <cellStyle name="標準 60 2 2" xfId="958"/>
    <cellStyle name="標準 60 3" xfId="959"/>
    <cellStyle name="標準 61" xfId="960"/>
    <cellStyle name="標準 61 2" xfId="961"/>
    <cellStyle name="標準 61 2 2" xfId="962"/>
    <cellStyle name="標準 61 3" xfId="963"/>
    <cellStyle name="標準 62" xfId="964"/>
    <cellStyle name="標準 62 2" xfId="965"/>
    <cellStyle name="標準 62 2 2" xfId="966"/>
    <cellStyle name="標準 62 3" xfId="967"/>
    <cellStyle name="標準 63" xfId="968"/>
    <cellStyle name="標準 63 2" xfId="969"/>
    <cellStyle name="標準 63 2 2" xfId="970"/>
    <cellStyle name="標準 63 3" xfId="971"/>
    <cellStyle name="標準 64" xfId="972"/>
    <cellStyle name="標準 64 2" xfId="973"/>
    <cellStyle name="標準 64 2 2" xfId="974"/>
    <cellStyle name="標準 64 3" xfId="975"/>
    <cellStyle name="標準 65" xfId="976"/>
    <cellStyle name="標準 65 2" xfId="977"/>
    <cellStyle name="標準 65 2 2" xfId="978"/>
    <cellStyle name="標準 65 3" xfId="979"/>
    <cellStyle name="標準 66" xfId="980"/>
    <cellStyle name="標準 66 2" xfId="981"/>
    <cellStyle name="標準 66 2 2" xfId="982"/>
    <cellStyle name="標準 66 3" xfId="983"/>
    <cellStyle name="標準 67" xfId="984"/>
    <cellStyle name="標準 67 2" xfId="985"/>
    <cellStyle name="標準 67 2 2" xfId="986"/>
    <cellStyle name="標準 67 3" xfId="987"/>
    <cellStyle name="標準 68" xfId="988"/>
    <cellStyle name="標準 68 2" xfId="989"/>
    <cellStyle name="標準 68 2 2" xfId="990"/>
    <cellStyle name="標準 68 3" xfId="991"/>
    <cellStyle name="標準 69" xfId="992"/>
    <cellStyle name="標準 69 2" xfId="993"/>
    <cellStyle name="標準 69 2 2" xfId="994"/>
    <cellStyle name="標準 69 3" xfId="995"/>
    <cellStyle name="標準 7" xfId="996"/>
    <cellStyle name="標準 7 2" xfId="997"/>
    <cellStyle name="標準 7 2 2" xfId="998"/>
    <cellStyle name="標準 7 3" xfId="999"/>
    <cellStyle name="標準 7_■API_帳票出力" xfId="1000"/>
    <cellStyle name="標準 70" xfId="1001"/>
    <cellStyle name="標準 70 2" xfId="1002"/>
    <cellStyle name="標準 70 2 2" xfId="1003"/>
    <cellStyle name="標準 70 3" xfId="1004"/>
    <cellStyle name="標準 71" xfId="1005"/>
    <cellStyle name="標準 71 2" xfId="1006"/>
    <cellStyle name="標準 71 2 2" xfId="1007"/>
    <cellStyle name="標準 71 3" xfId="1008"/>
    <cellStyle name="標準 72" xfId="1009"/>
    <cellStyle name="標準 72 2" xfId="1010"/>
    <cellStyle name="標準 72 2 2" xfId="1011"/>
    <cellStyle name="標準 72 3" xfId="1012"/>
    <cellStyle name="標準 73" xfId="1013"/>
    <cellStyle name="標準 73 2" xfId="1014"/>
    <cellStyle name="標準 73 2 2" xfId="1015"/>
    <cellStyle name="標準 73 3" xfId="1016"/>
    <cellStyle name="標準 74" xfId="1017"/>
    <cellStyle name="標準 74 2" xfId="1018"/>
    <cellStyle name="標準 74 2 2" xfId="1019"/>
    <cellStyle name="標準 74 3" xfId="1020"/>
    <cellStyle name="標準 75" xfId="1021"/>
    <cellStyle name="標準 75 2" xfId="1022"/>
    <cellStyle name="標準 75 2 2" xfId="1023"/>
    <cellStyle name="標準 75 3" xfId="1024"/>
    <cellStyle name="標準 76" xfId="1025"/>
    <cellStyle name="標準 76 2" xfId="1026"/>
    <cellStyle name="標準 76 2 2" xfId="1027"/>
    <cellStyle name="標準 76 3" xfId="1028"/>
    <cellStyle name="標準 77" xfId="1029"/>
    <cellStyle name="標準 77 2" xfId="1030"/>
    <cellStyle name="標準 77 2 2" xfId="1031"/>
    <cellStyle name="標準 77 3" xfId="1032"/>
    <cellStyle name="標準 78" xfId="1033"/>
    <cellStyle name="標準 78 2" xfId="1034"/>
    <cellStyle name="標準 78 2 2" xfId="1035"/>
    <cellStyle name="標準 78 3" xfId="1036"/>
    <cellStyle name="標準 79" xfId="1037"/>
    <cellStyle name="標準 79 2" xfId="1038"/>
    <cellStyle name="標準 79 2 2" xfId="1039"/>
    <cellStyle name="標準 79 3" xfId="1040"/>
    <cellStyle name="標準 8" xfId="1041"/>
    <cellStyle name="標準 8 2" xfId="1042"/>
    <cellStyle name="標準 8 2 2" xfId="1043"/>
    <cellStyle name="標準 8 3" xfId="1044"/>
    <cellStyle name="標準 8_■API_帳票出力" xfId="1045"/>
    <cellStyle name="標準 80" xfId="1046"/>
    <cellStyle name="標準 80 2" xfId="1047"/>
    <cellStyle name="標準 80 2 2" xfId="1048"/>
    <cellStyle name="標準 80 3" xfId="1049"/>
    <cellStyle name="標準 81" xfId="1050"/>
    <cellStyle name="標準 81 2" xfId="1051"/>
    <cellStyle name="標準 81 2 2" xfId="1052"/>
    <cellStyle name="標準 81 3" xfId="1053"/>
    <cellStyle name="標準 82" xfId="1054"/>
    <cellStyle name="標準 82 2" xfId="1055"/>
    <cellStyle name="標準 82 2 2" xfId="1056"/>
    <cellStyle name="標準 82 3" xfId="1057"/>
    <cellStyle name="標準 83" xfId="1058"/>
    <cellStyle name="標準 83 2" xfId="1059"/>
    <cellStyle name="標準 83 2 2" xfId="1060"/>
    <cellStyle name="標準 83 3" xfId="1061"/>
    <cellStyle name="標準 84" xfId="1062"/>
    <cellStyle name="標準 84 2" xfId="1063"/>
    <cellStyle name="標準 84 2 2" xfId="1064"/>
    <cellStyle name="標準 84 3" xfId="1065"/>
    <cellStyle name="標準 85" xfId="1066"/>
    <cellStyle name="標準 85 2" xfId="1067"/>
    <cellStyle name="標準 85 2 2" xfId="1068"/>
    <cellStyle name="標準 85 3" xfId="1069"/>
    <cellStyle name="標準 86" xfId="1070"/>
    <cellStyle name="標準 86 2" xfId="1071"/>
    <cellStyle name="標準 86 2 2" xfId="1072"/>
    <cellStyle name="標準 86 3" xfId="1073"/>
    <cellStyle name="標準 87" xfId="1074"/>
    <cellStyle name="標準 87 2" xfId="1075"/>
    <cellStyle name="標準 87 2 2" xfId="1076"/>
    <cellStyle name="標準 87 3" xfId="1077"/>
    <cellStyle name="標準 88" xfId="1078"/>
    <cellStyle name="標準 88 2" xfId="1079"/>
    <cellStyle name="標準 88 2 2" xfId="1080"/>
    <cellStyle name="標準 88 3" xfId="1081"/>
    <cellStyle name="標準 88_開発者ガイド(公開系)" xfId="1082"/>
    <cellStyle name="標準 89" xfId="1083"/>
    <cellStyle name="標準 89 2" xfId="1084"/>
    <cellStyle name="標準 89 2 2" xfId="1085"/>
    <cellStyle name="標準 89 3" xfId="1086"/>
    <cellStyle name="標準 89_開発者ガイド(公開系)" xfId="1087"/>
    <cellStyle name="標準 9" xfId="1088"/>
    <cellStyle name="標準 9 2" xfId="1089"/>
    <cellStyle name="標準 9 2 2" xfId="1090"/>
    <cellStyle name="標準 9 3" xfId="1091"/>
    <cellStyle name="標準 9_API_サブシステム内間連携処理" xfId="1092"/>
    <cellStyle name="標準 90" xfId="1093"/>
    <cellStyle name="標準 90 2" xfId="1094"/>
    <cellStyle name="標準 90 2 2" xfId="1095"/>
    <cellStyle name="標準 90 3" xfId="1096"/>
    <cellStyle name="標準 90_開発者ガイド(公開系)" xfId="1097"/>
    <cellStyle name="標準 91" xfId="1098"/>
    <cellStyle name="標準 91 2" xfId="1099"/>
    <cellStyle name="標準 91 2 2" xfId="1100"/>
    <cellStyle name="標準 91 3" xfId="1101"/>
    <cellStyle name="標準 91_開発者ガイド(公開系)" xfId="1102"/>
    <cellStyle name="標準 92" xfId="1103"/>
    <cellStyle name="標準 92 2" xfId="1104"/>
    <cellStyle name="標準 92 2 2" xfId="1105"/>
    <cellStyle name="標準 92 3" xfId="1106"/>
    <cellStyle name="標準 92_開発者ガイド(公開系)" xfId="1107"/>
    <cellStyle name="標準 93" xfId="1108"/>
    <cellStyle name="標準 93 2" xfId="1109"/>
    <cellStyle name="標準 93 2 2" xfId="1110"/>
    <cellStyle name="標準 93 3" xfId="1111"/>
    <cellStyle name="標準 93_開発者ガイド(公開系)" xfId="1112"/>
    <cellStyle name="標準 94" xfId="1113"/>
    <cellStyle name="標準 94 2" xfId="1114"/>
    <cellStyle name="標準 94 2 2" xfId="1115"/>
    <cellStyle name="標準 94 3" xfId="1116"/>
    <cellStyle name="標準 94_開発者ガイド(公開系)" xfId="1117"/>
    <cellStyle name="標準 95" xfId="1118"/>
    <cellStyle name="標準 95 2" xfId="1119"/>
    <cellStyle name="標準 96" xfId="1120"/>
    <cellStyle name="標準 96 2" xfId="1121"/>
    <cellStyle name="標準 96 2 2" xfId="1122"/>
    <cellStyle name="標準 96 3" xfId="1123"/>
    <cellStyle name="標準 97" xfId="1124"/>
    <cellStyle name="標準 97 2" xfId="1125"/>
    <cellStyle name="標準 97 2 2" xfId="1126"/>
    <cellStyle name="標準 97 3" xfId="1127"/>
    <cellStyle name="標準 98" xfId="1128"/>
    <cellStyle name="標準 98 2" xfId="1129"/>
    <cellStyle name="標準 98 2 2" xfId="1130"/>
    <cellStyle name="標準 98 3" xfId="1131"/>
    <cellStyle name="標準 99" xfId="1132"/>
    <cellStyle name="標準 99 2" xfId="1133"/>
    <cellStyle name="標準 99 2 2" xfId="1134"/>
    <cellStyle name="標準 99 3" xfId="1135"/>
    <cellStyle name="標準_Sheet1" xfId="2"/>
    <cellStyle name="標準_ドキュメント作成フォーマット(A4横)" xfId="4"/>
    <cellStyle name="良い 2" xfId="1136"/>
    <cellStyle name="良い 2 2" xfId="1137"/>
    <cellStyle name="㼿㼿㼿㼿㼿㼿㼿㼿" xfId="1138"/>
    <cellStyle name="㼿㼿㼿㼿㼿㼿㼿㼿 2" xfId="1139"/>
    <cellStyle name="㼿㼿㼿㼿㼿㼿㼿㼿㼿㼿㼿㼿㼿㼿㼿㼿?" xfId="1140"/>
    <cellStyle name="㼿㼿㼿㼿㼿㼿㼿㼿㼿㼿㼿㼿㼿㼿㼿㼿? 2" xfId="1141"/>
  </cellStyles>
  <dxfs count="0"/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12.png"/><Relationship Id="rId4" Type="http://schemas.openxmlformats.org/officeDocument/2006/relationships/image" Target="../media/image3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12.png"/><Relationship Id="rId1" Type="http://schemas.openxmlformats.org/officeDocument/2006/relationships/image" Target="../media/image1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12.png"/><Relationship Id="rId4" Type="http://schemas.openxmlformats.org/officeDocument/2006/relationships/image" Target="../media/image3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12.png"/><Relationship Id="rId1" Type="http://schemas.openxmlformats.org/officeDocument/2006/relationships/image" Target="../media/image1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36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18</xdr:row>
      <xdr:rowOff>1</xdr:rowOff>
    </xdr:from>
    <xdr:to>
      <xdr:col>9</xdr:col>
      <xdr:colOff>327972</xdr:colOff>
      <xdr:row>37</xdr:row>
      <xdr:rowOff>104024</xdr:rowOff>
    </xdr:to>
    <xdr:pic>
      <xdr:nvPicPr>
        <xdr:cNvPr id="275" name="図 27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588560"/>
          <a:ext cx="6480000" cy="3297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9</xdr:col>
      <xdr:colOff>327971</xdr:colOff>
      <xdr:row>58</xdr:row>
      <xdr:rowOff>121776</xdr:rowOff>
    </xdr:to>
    <xdr:pic>
      <xdr:nvPicPr>
        <xdr:cNvPr id="345" name="図 34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858000"/>
          <a:ext cx="6480000" cy="3315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9</xdr:col>
      <xdr:colOff>327971</xdr:colOff>
      <xdr:row>13</xdr:row>
      <xdr:rowOff>155193</xdr:rowOff>
    </xdr:to>
    <xdr:pic>
      <xdr:nvPicPr>
        <xdr:cNvPr id="396" name="図 39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694765"/>
          <a:ext cx="6480000" cy="183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9</xdr:col>
      <xdr:colOff>327971</xdr:colOff>
      <xdr:row>74</xdr:row>
      <xdr:rowOff>42618</xdr:rowOff>
    </xdr:to>
    <xdr:pic>
      <xdr:nvPicPr>
        <xdr:cNvPr id="479" name="図 47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443882"/>
          <a:ext cx="6480000" cy="23958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327971</xdr:colOff>
      <xdr:row>119</xdr:row>
      <xdr:rowOff>61379</xdr:rowOff>
    </xdr:to>
    <xdr:pic>
      <xdr:nvPicPr>
        <xdr:cNvPr id="545" name="図 54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14197853"/>
          <a:ext cx="6480000" cy="39274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9</xdr:col>
      <xdr:colOff>327971</xdr:colOff>
      <xdr:row>141</xdr:row>
      <xdr:rowOff>119681</xdr:rowOff>
    </xdr:to>
    <xdr:pic>
      <xdr:nvPicPr>
        <xdr:cNvPr id="646" name="図 645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18960353"/>
          <a:ext cx="6480000" cy="29771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9</xdr:col>
      <xdr:colOff>327971</xdr:colOff>
      <xdr:row>165</xdr:row>
      <xdr:rowOff>133649</xdr:rowOff>
    </xdr:to>
    <xdr:pic>
      <xdr:nvPicPr>
        <xdr:cNvPr id="717" name="図 716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22714324"/>
          <a:ext cx="6480000" cy="3327326"/>
        </a:xfrm>
        <a:prstGeom prst="rect">
          <a:avLst/>
        </a:prstGeom>
      </xdr:spPr>
    </xdr:pic>
    <xdr:clientData/>
  </xdr:twoCellAnchor>
  <xdr:oneCellAnchor>
    <xdr:from>
      <xdr:col>20</xdr:col>
      <xdr:colOff>0</xdr:colOff>
      <xdr:row>82</xdr:row>
      <xdr:rowOff>0</xdr:rowOff>
    </xdr:from>
    <xdr:ext cx="6480000" cy="1836075"/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671176" y="14578853"/>
          <a:ext cx="6480000" cy="18360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75</xdr:row>
      <xdr:rowOff>104775</xdr:rowOff>
    </xdr:from>
    <xdr:to>
      <xdr:col>25</xdr:col>
      <xdr:colOff>57150</xdr:colOff>
      <xdr:row>86</xdr:row>
      <xdr:rowOff>159333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288" t="55563" r="26068" b="9777"/>
        <a:stretch/>
      </xdr:blipFill>
      <xdr:spPr>
        <a:xfrm>
          <a:off x="590550" y="13677900"/>
          <a:ext cx="5105400" cy="20452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104774</xdr:rowOff>
    </xdr:from>
    <xdr:to>
      <xdr:col>32</xdr:col>
      <xdr:colOff>76200</xdr:colOff>
      <xdr:row>57</xdr:row>
      <xdr:rowOff>155604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478" t="61648" r="23094" b="10571"/>
        <a:stretch/>
      </xdr:blipFill>
      <xdr:spPr>
        <a:xfrm>
          <a:off x="657225" y="8429624"/>
          <a:ext cx="6591300" cy="204155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59</xdr:row>
      <xdr:rowOff>0</xdr:rowOff>
    </xdr:from>
    <xdr:to>
      <xdr:col>38</xdr:col>
      <xdr:colOff>114300</xdr:colOff>
      <xdr:row>68</xdr:row>
      <xdr:rowOff>157864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6" y="10677525"/>
          <a:ext cx="7943849" cy="1786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37</xdr:col>
      <xdr:colOff>125919</xdr:colOff>
      <xdr:row>39</xdr:row>
      <xdr:rowOff>123824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5429250"/>
          <a:ext cx="7736394" cy="1752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37</xdr:col>
      <xdr:colOff>161925</xdr:colOff>
      <xdr:row>28</xdr:row>
      <xdr:rowOff>51392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7225" y="2714625"/>
          <a:ext cx="7772400" cy="24040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19</xdr:row>
      <xdr:rowOff>76200</xdr:rowOff>
    </xdr:from>
    <xdr:to>
      <xdr:col>27</xdr:col>
      <xdr:colOff>0</xdr:colOff>
      <xdr:row>20</xdr:row>
      <xdr:rowOff>142875</xdr:rowOff>
    </xdr:to>
    <xdr:sp macro="" textlink="">
      <xdr:nvSpPr>
        <xdr:cNvPr id="3" name="正方形/長方形 2"/>
        <xdr:cNvSpPr/>
      </xdr:nvSpPr>
      <xdr:spPr bwMode="auto">
        <a:xfrm>
          <a:off x="5419725" y="3514725"/>
          <a:ext cx="657225" cy="2476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66676</xdr:colOff>
      <xdr:row>25</xdr:row>
      <xdr:rowOff>19051</xdr:rowOff>
    </xdr:from>
    <xdr:to>
      <xdr:col>37</xdr:col>
      <xdr:colOff>47625</xdr:colOff>
      <xdr:row>26</xdr:row>
      <xdr:rowOff>57150</xdr:rowOff>
    </xdr:to>
    <xdr:sp macro="" textlink="">
      <xdr:nvSpPr>
        <xdr:cNvPr id="4" name="正方形/長方形 3"/>
        <xdr:cNvSpPr/>
      </xdr:nvSpPr>
      <xdr:spPr bwMode="auto">
        <a:xfrm>
          <a:off x="7896226" y="4543426"/>
          <a:ext cx="419099" cy="21907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56</xdr:row>
      <xdr:rowOff>66675</xdr:rowOff>
    </xdr:from>
    <xdr:to>
      <xdr:col>15</xdr:col>
      <xdr:colOff>152400</xdr:colOff>
      <xdr:row>57</xdr:row>
      <xdr:rowOff>95250</xdr:rowOff>
    </xdr:to>
    <xdr:sp macro="" textlink="">
      <xdr:nvSpPr>
        <xdr:cNvPr id="15" name="正方形/長方形 14"/>
        <xdr:cNvSpPr/>
      </xdr:nvSpPr>
      <xdr:spPr bwMode="auto">
        <a:xfrm>
          <a:off x="714375" y="1020127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85</xdr:row>
      <xdr:rowOff>133350</xdr:rowOff>
    </xdr:from>
    <xdr:to>
      <xdr:col>15</xdr:col>
      <xdr:colOff>180975</xdr:colOff>
      <xdr:row>86</xdr:row>
      <xdr:rowOff>161925</xdr:rowOff>
    </xdr:to>
    <xdr:sp macro="" textlink="">
      <xdr:nvSpPr>
        <xdr:cNvPr id="18" name="正方形/長方形 17"/>
        <xdr:cNvSpPr/>
      </xdr:nvSpPr>
      <xdr:spPr bwMode="auto">
        <a:xfrm>
          <a:off x="742950" y="1551622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133351</xdr:colOff>
      <xdr:row>35</xdr:row>
      <xdr:rowOff>133351</xdr:rowOff>
    </xdr:from>
    <xdr:to>
      <xdr:col>16</xdr:col>
      <xdr:colOff>180975</xdr:colOff>
      <xdr:row>36</xdr:row>
      <xdr:rowOff>152400</xdr:rowOff>
    </xdr:to>
    <xdr:sp macro="" textlink="">
      <xdr:nvSpPr>
        <xdr:cNvPr id="22" name="正方形/長方形 21"/>
        <xdr:cNvSpPr/>
      </xdr:nvSpPr>
      <xdr:spPr bwMode="auto">
        <a:xfrm>
          <a:off x="2762251" y="6467476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200025</xdr:colOff>
      <xdr:row>64</xdr:row>
      <xdr:rowOff>161925</xdr:rowOff>
    </xdr:from>
    <xdr:to>
      <xdr:col>16</xdr:col>
      <xdr:colOff>247649</xdr:colOff>
      <xdr:row>65</xdr:row>
      <xdr:rowOff>180974</xdr:rowOff>
    </xdr:to>
    <xdr:sp macro="" textlink="">
      <xdr:nvSpPr>
        <xdr:cNvPr id="24" name="正方形/長方形 23"/>
        <xdr:cNvSpPr/>
      </xdr:nvSpPr>
      <xdr:spPr bwMode="auto">
        <a:xfrm>
          <a:off x="2828925" y="11744325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1</xdr:rowOff>
    </xdr:from>
    <xdr:to>
      <xdr:col>38</xdr:col>
      <xdr:colOff>9525</xdr:colOff>
      <xdr:row>42</xdr:row>
      <xdr:rowOff>83371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5429251"/>
          <a:ext cx="7839075" cy="2255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85725</xdr:colOff>
      <xdr:row>28</xdr:row>
      <xdr:rowOff>95585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15275" cy="244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95250</xdr:colOff>
      <xdr:row>19</xdr:row>
      <xdr:rowOff>133350</xdr:rowOff>
    </xdr:from>
    <xdr:to>
      <xdr:col>27</xdr:col>
      <xdr:colOff>114300</xdr:colOff>
      <xdr:row>20</xdr:row>
      <xdr:rowOff>152400</xdr:rowOff>
    </xdr:to>
    <xdr:sp macro="" textlink="">
      <xdr:nvSpPr>
        <xdr:cNvPr id="3" name="正方形/長方形 2"/>
        <xdr:cNvSpPr/>
      </xdr:nvSpPr>
      <xdr:spPr bwMode="auto">
        <a:xfrm>
          <a:off x="5514975" y="3571875"/>
          <a:ext cx="676275" cy="2000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47626</xdr:colOff>
      <xdr:row>24</xdr:row>
      <xdr:rowOff>0</xdr:rowOff>
    </xdr:from>
    <xdr:to>
      <xdr:col>37</xdr:col>
      <xdr:colOff>161925</xdr:colOff>
      <xdr:row>25</xdr:row>
      <xdr:rowOff>85724</xdr:rowOff>
    </xdr:to>
    <xdr:sp macro="" textlink="">
      <xdr:nvSpPr>
        <xdr:cNvPr id="4" name="正方形/長方形 3"/>
        <xdr:cNvSpPr/>
      </xdr:nvSpPr>
      <xdr:spPr bwMode="auto">
        <a:xfrm>
          <a:off x="8096251" y="4343400"/>
          <a:ext cx="333374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47</xdr:row>
      <xdr:rowOff>19050</xdr:rowOff>
    </xdr:from>
    <xdr:to>
      <xdr:col>30</xdr:col>
      <xdr:colOff>149184</xdr:colOff>
      <xdr:row>59</xdr:row>
      <xdr:rowOff>133350</xdr:rowOff>
    </xdr:to>
    <xdr:grpSp>
      <xdr:nvGrpSpPr>
        <xdr:cNvPr id="5" name="グループ化 4"/>
        <xdr:cNvGrpSpPr/>
      </xdr:nvGrpSpPr>
      <xdr:grpSpPr>
        <a:xfrm>
          <a:off x="619125" y="8524875"/>
          <a:ext cx="6264234" cy="2286000"/>
          <a:chOff x="619125" y="8524875"/>
          <a:chExt cx="6264234" cy="2286000"/>
        </a:xfrm>
      </xdr:grpSpPr>
      <xdr:pic>
        <xdr:nvPicPr>
          <xdr:cNvPr id="10" name="図 9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6574" t="49219" r="27086" b="20703"/>
          <a:stretch/>
        </xdr:blipFill>
        <xdr:spPr>
          <a:xfrm>
            <a:off x="619125" y="8524875"/>
            <a:ext cx="6264234" cy="2286000"/>
          </a:xfrm>
          <a:prstGeom prst="rect">
            <a:avLst/>
          </a:prstGeom>
        </xdr:spPr>
      </xdr:pic>
      <xdr:pic>
        <xdr:nvPicPr>
          <xdr:cNvPr id="15" name="図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1125" y="10010775"/>
            <a:ext cx="247650" cy="504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図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19225" y="9525000"/>
            <a:ext cx="1905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35</xdr:col>
      <xdr:colOff>162980</xdr:colOff>
      <xdr:row>68</xdr:row>
      <xdr:rowOff>86167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229725"/>
          <a:ext cx="7554380" cy="316274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32</xdr:row>
      <xdr:rowOff>0</xdr:rowOff>
    </xdr:from>
    <xdr:to>
      <xdr:col>32</xdr:col>
      <xdr:colOff>0</xdr:colOff>
      <xdr:row>49</xdr:row>
      <xdr:rowOff>36614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5791200"/>
          <a:ext cx="6515099" cy="31131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114299</xdr:colOff>
      <xdr:row>19</xdr:row>
      <xdr:rowOff>114300</xdr:rowOff>
    </xdr:from>
    <xdr:to>
      <xdr:col>24</xdr:col>
      <xdr:colOff>95249</xdr:colOff>
      <xdr:row>20</xdr:row>
      <xdr:rowOff>142875</xdr:rowOff>
    </xdr:to>
    <xdr:sp macro="" textlink="">
      <xdr:nvSpPr>
        <xdr:cNvPr id="5" name="正方形/長方形 4"/>
        <xdr:cNvSpPr/>
      </xdr:nvSpPr>
      <xdr:spPr bwMode="auto">
        <a:xfrm>
          <a:off x="4876799" y="3552825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24</xdr:row>
      <xdr:rowOff>19050</xdr:rowOff>
    </xdr:from>
    <xdr:to>
      <xdr:col>37</xdr:col>
      <xdr:colOff>152400</xdr:colOff>
      <xdr:row>25</xdr:row>
      <xdr:rowOff>66675</xdr:rowOff>
    </xdr:to>
    <xdr:sp macro="" textlink="">
      <xdr:nvSpPr>
        <xdr:cNvPr id="6" name="正方形/長方形 5"/>
        <xdr:cNvSpPr/>
      </xdr:nvSpPr>
      <xdr:spPr bwMode="auto">
        <a:xfrm>
          <a:off x="8134350" y="436245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209549</xdr:colOff>
      <xdr:row>44</xdr:row>
      <xdr:rowOff>95249</xdr:rowOff>
    </xdr:from>
    <xdr:to>
      <xdr:col>21</xdr:col>
      <xdr:colOff>123825</xdr:colOff>
      <xdr:row>46</xdr:row>
      <xdr:rowOff>9524</xdr:rowOff>
    </xdr:to>
    <xdr:sp macro="" textlink="">
      <xdr:nvSpPr>
        <xdr:cNvPr id="7" name="正方形/長方形 6"/>
        <xdr:cNvSpPr/>
      </xdr:nvSpPr>
      <xdr:spPr bwMode="auto">
        <a:xfrm>
          <a:off x="647699" y="8058149"/>
          <a:ext cx="4238626" cy="276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19050</xdr:colOff>
      <xdr:row>64</xdr:row>
      <xdr:rowOff>28575</xdr:rowOff>
    </xdr:from>
    <xdr:to>
      <xdr:col>53</xdr:col>
      <xdr:colOff>19050</xdr:colOff>
      <xdr:row>67</xdr:row>
      <xdr:rowOff>19050</xdr:rowOff>
    </xdr:to>
    <xdr:sp macro="" textlink="">
      <xdr:nvSpPr>
        <xdr:cNvPr id="8" name="角丸四角形吹き出し 7"/>
        <xdr:cNvSpPr/>
      </xdr:nvSpPr>
      <xdr:spPr>
        <a:xfrm>
          <a:off x="10639425" y="11610975"/>
          <a:ext cx="1533525" cy="533400"/>
        </a:xfrm>
        <a:prstGeom prst="wedgeRoundRectCallout">
          <a:avLst>
            <a:gd name="adj1" fmla="val -18970"/>
            <a:gd name="adj2" fmla="val -803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稼働面の</a:t>
          </a:r>
          <a:r>
            <a:rPr kumimoji="1" lang="en-US" altLang="ja-JP" sz="900"/>
            <a:t>2</a:t>
          </a:r>
          <a:r>
            <a:rPr kumimoji="1" lang="ja-JP" altLang="en-US" sz="900"/>
            <a:t>サーバの</a:t>
          </a:r>
          <a:endParaRPr kumimoji="1" lang="en-US" altLang="ja-JP" sz="900"/>
        </a:p>
        <a:p>
          <a:pPr algn="l"/>
          <a:r>
            <a:rPr kumimoji="1" lang="en-US" altLang="ja-JP" sz="900"/>
            <a:t>LB</a:t>
          </a:r>
          <a:r>
            <a:rPr kumimoji="1" lang="ja-JP" altLang="en-US" sz="900"/>
            <a:t>解放が状態となる。</a:t>
          </a:r>
        </a:p>
      </xdr:txBody>
    </xdr:sp>
    <xdr:clientData/>
  </xdr:twoCellAnchor>
  <xdr:twoCellAnchor>
    <xdr:from>
      <xdr:col>4</xdr:col>
      <xdr:colOff>19049</xdr:colOff>
      <xdr:row>54</xdr:row>
      <xdr:rowOff>85724</xdr:rowOff>
    </xdr:from>
    <xdr:to>
      <xdr:col>31</xdr:col>
      <xdr:colOff>180975</xdr:colOff>
      <xdr:row>57</xdr:row>
      <xdr:rowOff>123824</xdr:rowOff>
    </xdr:to>
    <xdr:sp macro="" textlink="">
      <xdr:nvSpPr>
        <xdr:cNvPr id="9" name="正方形/長方形 8"/>
        <xdr:cNvSpPr/>
      </xdr:nvSpPr>
      <xdr:spPr>
        <a:xfrm>
          <a:off x="895349" y="9858374"/>
          <a:ext cx="6238876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38100</xdr:colOff>
      <xdr:row>56</xdr:row>
      <xdr:rowOff>19050</xdr:rowOff>
    </xdr:from>
    <xdr:to>
      <xdr:col>36</xdr:col>
      <xdr:colOff>38100</xdr:colOff>
      <xdr:row>57</xdr:row>
      <xdr:rowOff>114300</xdr:rowOff>
    </xdr:to>
    <xdr:sp macro="" textlink="">
      <xdr:nvSpPr>
        <xdr:cNvPr id="10" name="角丸四角形吹き出し 9"/>
        <xdr:cNvSpPr/>
      </xdr:nvSpPr>
      <xdr:spPr>
        <a:xfrm>
          <a:off x="7210425" y="1015365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</xdr:col>
      <xdr:colOff>38100</xdr:colOff>
      <xdr:row>60</xdr:row>
      <xdr:rowOff>85724</xdr:rowOff>
    </xdr:from>
    <xdr:to>
      <xdr:col>31</xdr:col>
      <xdr:colOff>190500</xdr:colOff>
      <xdr:row>63</xdr:row>
      <xdr:rowOff>123824</xdr:rowOff>
    </xdr:to>
    <xdr:sp macro="" textlink="">
      <xdr:nvSpPr>
        <xdr:cNvPr id="11" name="正方形/長方形 10"/>
        <xdr:cNvSpPr/>
      </xdr:nvSpPr>
      <xdr:spPr>
        <a:xfrm>
          <a:off x="914400" y="10944224"/>
          <a:ext cx="6229350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36</xdr:col>
      <xdr:colOff>0</xdr:colOff>
      <xdr:row>62</xdr:row>
      <xdr:rowOff>95250</xdr:rowOff>
    </xdr:to>
    <xdr:sp macro="" textlink="">
      <xdr:nvSpPr>
        <xdr:cNvPr id="12" name="角丸四角形吹き出し 11"/>
        <xdr:cNvSpPr/>
      </xdr:nvSpPr>
      <xdr:spPr>
        <a:xfrm>
          <a:off x="7172325" y="1103947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47</xdr:col>
      <xdr:colOff>19050</xdr:colOff>
      <xdr:row>57</xdr:row>
      <xdr:rowOff>9525</xdr:rowOff>
    </xdr:from>
    <xdr:to>
      <xdr:col>50</xdr:col>
      <xdr:colOff>9525</xdr:colOff>
      <xdr:row>59</xdr:row>
      <xdr:rowOff>0</xdr:rowOff>
    </xdr:to>
    <xdr:sp macro="" textlink="">
      <xdr:nvSpPr>
        <xdr:cNvPr id="13" name="正方形/長方形 12"/>
        <xdr:cNvSpPr/>
      </xdr:nvSpPr>
      <xdr:spPr>
        <a:xfrm>
          <a:off x="10858500" y="10325100"/>
          <a:ext cx="64770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38</xdr:col>
      <xdr:colOff>161925</xdr:colOff>
      <xdr:row>57</xdr:row>
      <xdr:rowOff>38412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7419975"/>
          <a:ext cx="8210550" cy="2934012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95</xdr:row>
      <xdr:rowOff>19050</xdr:rowOff>
    </xdr:from>
    <xdr:to>
      <xdr:col>37</xdr:col>
      <xdr:colOff>189963</xdr:colOff>
      <xdr:row>116</xdr:row>
      <xdr:rowOff>161925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9" t="11483" r="1159" b="567"/>
        <a:stretch/>
      </xdr:blipFill>
      <xdr:spPr>
        <a:xfrm>
          <a:off x="676274" y="17211675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59</xdr:row>
      <xdr:rowOff>123825</xdr:rowOff>
    </xdr:from>
    <xdr:to>
      <xdr:col>37</xdr:col>
      <xdr:colOff>196485</xdr:colOff>
      <xdr:row>68</xdr:row>
      <xdr:rowOff>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587" t="67997" r="5985" b="8455"/>
        <a:stretch/>
      </xdr:blipFill>
      <xdr:spPr>
        <a:xfrm>
          <a:off x="685801" y="1080135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266" t="8050" r="1626" b="36546"/>
        <a:stretch/>
      </xdr:blipFill>
      <xdr:spPr>
        <a:xfrm>
          <a:off x="657224" y="13573124"/>
          <a:ext cx="7920000" cy="2514601"/>
        </a:xfrm>
        <a:prstGeom prst="rect">
          <a:avLst/>
        </a:prstGeom>
      </xdr:spPr>
    </xdr:pic>
    <xdr:clientData/>
  </xdr:twoCellAnchor>
  <xdr:twoCellAnchor>
    <xdr:from>
      <xdr:col>11</xdr:col>
      <xdr:colOff>161925</xdr:colOff>
      <xdr:row>54</xdr:row>
      <xdr:rowOff>38100</xdr:rowOff>
    </xdr:from>
    <xdr:to>
      <xdr:col>14</xdr:col>
      <xdr:colOff>180975</xdr:colOff>
      <xdr:row>55</xdr:row>
      <xdr:rowOff>173831</xdr:rowOff>
    </xdr:to>
    <xdr:sp macro="" textlink="">
      <xdr:nvSpPr>
        <xdr:cNvPr id="6" name="正方形/長方形 5"/>
        <xdr:cNvSpPr/>
      </xdr:nvSpPr>
      <xdr:spPr>
        <a:xfrm>
          <a:off x="2571750" y="9810750"/>
          <a:ext cx="676275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209550</xdr:colOff>
      <xdr:row>46</xdr:row>
      <xdr:rowOff>19051</xdr:rowOff>
    </xdr:from>
    <xdr:to>
      <xdr:col>38</xdr:col>
      <xdr:colOff>152399</xdr:colOff>
      <xdr:row>52</xdr:row>
      <xdr:rowOff>133350</xdr:rowOff>
    </xdr:to>
    <xdr:sp macro="" textlink="">
      <xdr:nvSpPr>
        <xdr:cNvPr id="7" name="正方形/長方形 6"/>
        <xdr:cNvSpPr/>
      </xdr:nvSpPr>
      <xdr:spPr>
        <a:xfrm>
          <a:off x="2619375" y="8343901"/>
          <a:ext cx="6019799" cy="120014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66</xdr:row>
      <xdr:rowOff>19050</xdr:rowOff>
    </xdr:from>
    <xdr:to>
      <xdr:col>8</xdr:col>
      <xdr:colOff>104775</xdr:colOff>
      <xdr:row>67</xdr:row>
      <xdr:rowOff>154781</xdr:rowOff>
    </xdr:to>
    <xdr:sp macro="" textlink="">
      <xdr:nvSpPr>
        <xdr:cNvPr id="8" name="正方形/長方形 7"/>
        <xdr:cNvSpPr/>
      </xdr:nvSpPr>
      <xdr:spPr>
        <a:xfrm>
          <a:off x="828675" y="11963400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109</xdr:row>
      <xdr:rowOff>171450</xdr:rowOff>
    </xdr:from>
    <xdr:to>
      <xdr:col>25</xdr:col>
      <xdr:colOff>47625</xdr:colOff>
      <xdr:row>114</xdr:row>
      <xdr:rowOff>9525</xdr:rowOff>
    </xdr:to>
    <xdr:sp macro="" textlink="">
      <xdr:nvSpPr>
        <xdr:cNvPr id="9" name="正方形/長方形 8"/>
        <xdr:cNvSpPr/>
      </xdr:nvSpPr>
      <xdr:spPr>
        <a:xfrm>
          <a:off x="5381625" y="19897725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28</xdr:col>
      <xdr:colOff>190500</xdr:colOff>
      <xdr:row>135</xdr:row>
      <xdr:rowOff>77391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1897975"/>
          <a:ext cx="5829300" cy="261104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47626</xdr:rowOff>
    </xdr:from>
    <xdr:to>
      <xdr:col>38</xdr:col>
      <xdr:colOff>197264</xdr:colOff>
      <xdr:row>35</xdr:row>
      <xdr:rowOff>104775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43226"/>
          <a:ext cx="8226839" cy="3495674"/>
        </a:xfrm>
        <a:prstGeom prst="rect">
          <a:avLst/>
        </a:prstGeom>
      </xdr:spPr>
    </xdr:pic>
    <xdr:clientData/>
  </xdr:twoCellAnchor>
  <xdr:twoCellAnchor>
    <xdr:from>
      <xdr:col>15</xdr:col>
      <xdr:colOff>38100</xdr:colOff>
      <xdr:row>28</xdr:row>
      <xdr:rowOff>28576</xdr:rowOff>
    </xdr:from>
    <xdr:to>
      <xdr:col>18</xdr:col>
      <xdr:colOff>66675</xdr:colOff>
      <xdr:row>29</xdr:row>
      <xdr:rowOff>38101</xdr:rowOff>
    </xdr:to>
    <xdr:sp macro="" textlink="">
      <xdr:nvSpPr>
        <xdr:cNvPr id="12" name="正方形/長方形 11"/>
        <xdr:cNvSpPr/>
      </xdr:nvSpPr>
      <xdr:spPr bwMode="auto">
        <a:xfrm>
          <a:off x="3324225" y="5095876"/>
          <a:ext cx="84772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28</xdr:row>
      <xdr:rowOff>28575</xdr:rowOff>
    </xdr:from>
    <xdr:to>
      <xdr:col>38</xdr:col>
      <xdr:colOff>28575</xdr:colOff>
      <xdr:row>29</xdr:row>
      <xdr:rowOff>28575</xdr:rowOff>
    </xdr:to>
    <xdr:sp macro="" textlink="">
      <xdr:nvSpPr>
        <xdr:cNvPr id="13" name="正方形/長方形 12"/>
        <xdr:cNvSpPr/>
      </xdr:nvSpPr>
      <xdr:spPr bwMode="auto">
        <a:xfrm>
          <a:off x="8210550" y="5095875"/>
          <a:ext cx="304800" cy="1809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29</xdr:row>
      <xdr:rowOff>95250</xdr:rowOff>
    </xdr:from>
    <xdr:to>
      <xdr:col>18</xdr:col>
      <xdr:colOff>76200</xdr:colOff>
      <xdr:row>30</xdr:row>
      <xdr:rowOff>123825</xdr:rowOff>
    </xdr:to>
    <xdr:sp macro="" textlink="">
      <xdr:nvSpPr>
        <xdr:cNvPr id="14" name="正方形/長方形 13"/>
        <xdr:cNvSpPr/>
      </xdr:nvSpPr>
      <xdr:spPr bwMode="auto">
        <a:xfrm>
          <a:off x="3324225" y="5343525"/>
          <a:ext cx="8572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29</xdr:row>
      <xdr:rowOff>85725</xdr:rowOff>
    </xdr:from>
    <xdr:to>
      <xdr:col>38</xdr:col>
      <xdr:colOff>28575</xdr:colOff>
      <xdr:row>30</xdr:row>
      <xdr:rowOff>133350</xdr:rowOff>
    </xdr:to>
    <xdr:sp macro="" textlink="">
      <xdr:nvSpPr>
        <xdr:cNvPr id="15" name="正方形/長方形 14"/>
        <xdr:cNvSpPr/>
      </xdr:nvSpPr>
      <xdr:spPr bwMode="auto">
        <a:xfrm>
          <a:off x="8210550" y="5334000"/>
          <a:ext cx="30480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114301</xdr:colOff>
      <xdr:row>31</xdr:row>
      <xdr:rowOff>9525</xdr:rowOff>
    </xdr:from>
    <xdr:to>
      <xdr:col>35</xdr:col>
      <xdr:colOff>133351</xdr:colOff>
      <xdr:row>32</xdr:row>
      <xdr:rowOff>114300</xdr:rowOff>
    </xdr:to>
    <xdr:sp macro="" textlink="">
      <xdr:nvSpPr>
        <xdr:cNvPr id="16" name="角丸四角形吹き出し 15"/>
        <xdr:cNvSpPr/>
      </xdr:nvSpPr>
      <xdr:spPr>
        <a:xfrm>
          <a:off x="6191251" y="5619750"/>
          <a:ext cx="1771650" cy="285750"/>
        </a:xfrm>
        <a:prstGeom prst="wedgeRoundRectCallout">
          <a:avLst>
            <a:gd name="adj1" fmla="val 60762"/>
            <a:gd name="adj2" fmla="val -9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atdaap1b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27</xdr:col>
      <xdr:colOff>152400</xdr:colOff>
      <xdr:row>25</xdr:row>
      <xdr:rowOff>133350</xdr:rowOff>
    </xdr:from>
    <xdr:to>
      <xdr:col>35</xdr:col>
      <xdr:colOff>161925</xdr:colOff>
      <xdr:row>27</xdr:row>
      <xdr:rowOff>57150</xdr:rowOff>
    </xdr:to>
    <xdr:sp macro="" textlink="">
      <xdr:nvSpPr>
        <xdr:cNvPr id="17" name="角丸四角形吹き出し 16"/>
        <xdr:cNvSpPr/>
      </xdr:nvSpPr>
      <xdr:spPr>
        <a:xfrm>
          <a:off x="6229350" y="4657725"/>
          <a:ext cx="1762125" cy="285750"/>
        </a:xfrm>
        <a:prstGeom prst="wedgeRoundRectCallout">
          <a:avLst>
            <a:gd name="adj1" fmla="val 55065"/>
            <a:gd name="adj2" fmla="val 10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atdaap1a</a:t>
          </a:r>
          <a:r>
            <a:rPr kumimoji="1" lang="ja-JP" altLang="en-US" sz="900"/>
            <a:t>にリリースする場合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35</xdr:col>
      <xdr:colOff>162980</xdr:colOff>
      <xdr:row>68</xdr:row>
      <xdr:rowOff>86167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229725"/>
          <a:ext cx="7554380" cy="316274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32</xdr:row>
      <xdr:rowOff>0</xdr:rowOff>
    </xdr:from>
    <xdr:to>
      <xdr:col>32</xdr:col>
      <xdr:colOff>0</xdr:colOff>
      <xdr:row>49</xdr:row>
      <xdr:rowOff>36614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5791200"/>
          <a:ext cx="6515099" cy="31131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114299</xdr:colOff>
      <xdr:row>19</xdr:row>
      <xdr:rowOff>114300</xdr:rowOff>
    </xdr:from>
    <xdr:to>
      <xdr:col>24</xdr:col>
      <xdr:colOff>95249</xdr:colOff>
      <xdr:row>20</xdr:row>
      <xdr:rowOff>142875</xdr:rowOff>
    </xdr:to>
    <xdr:sp macro="" textlink="">
      <xdr:nvSpPr>
        <xdr:cNvPr id="5" name="正方形/長方形 4"/>
        <xdr:cNvSpPr/>
      </xdr:nvSpPr>
      <xdr:spPr bwMode="auto">
        <a:xfrm>
          <a:off x="4876799" y="3552825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24</xdr:row>
      <xdr:rowOff>19050</xdr:rowOff>
    </xdr:from>
    <xdr:to>
      <xdr:col>37</xdr:col>
      <xdr:colOff>152400</xdr:colOff>
      <xdr:row>25</xdr:row>
      <xdr:rowOff>66675</xdr:rowOff>
    </xdr:to>
    <xdr:sp macro="" textlink="">
      <xdr:nvSpPr>
        <xdr:cNvPr id="6" name="正方形/長方形 5"/>
        <xdr:cNvSpPr/>
      </xdr:nvSpPr>
      <xdr:spPr bwMode="auto">
        <a:xfrm>
          <a:off x="8134350" y="436245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209549</xdr:colOff>
      <xdr:row>44</xdr:row>
      <xdr:rowOff>95249</xdr:rowOff>
    </xdr:from>
    <xdr:to>
      <xdr:col>21</xdr:col>
      <xdr:colOff>123825</xdr:colOff>
      <xdr:row>46</xdr:row>
      <xdr:rowOff>9524</xdr:rowOff>
    </xdr:to>
    <xdr:sp macro="" textlink="">
      <xdr:nvSpPr>
        <xdr:cNvPr id="7" name="正方形/長方形 6"/>
        <xdr:cNvSpPr/>
      </xdr:nvSpPr>
      <xdr:spPr bwMode="auto">
        <a:xfrm>
          <a:off x="647699" y="8058149"/>
          <a:ext cx="4238626" cy="276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19050</xdr:colOff>
      <xdr:row>64</xdr:row>
      <xdr:rowOff>28575</xdr:rowOff>
    </xdr:from>
    <xdr:to>
      <xdr:col>53</xdr:col>
      <xdr:colOff>19050</xdr:colOff>
      <xdr:row>67</xdr:row>
      <xdr:rowOff>19050</xdr:rowOff>
    </xdr:to>
    <xdr:sp macro="" textlink="">
      <xdr:nvSpPr>
        <xdr:cNvPr id="8" name="角丸四角形吹き出し 7"/>
        <xdr:cNvSpPr/>
      </xdr:nvSpPr>
      <xdr:spPr>
        <a:xfrm>
          <a:off x="10639425" y="11610975"/>
          <a:ext cx="1533525" cy="533400"/>
        </a:xfrm>
        <a:prstGeom prst="wedgeRoundRectCallout">
          <a:avLst>
            <a:gd name="adj1" fmla="val -18970"/>
            <a:gd name="adj2" fmla="val -803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稼働面の</a:t>
          </a:r>
          <a:r>
            <a:rPr kumimoji="1" lang="en-US" altLang="ja-JP" sz="900"/>
            <a:t>2</a:t>
          </a:r>
          <a:r>
            <a:rPr kumimoji="1" lang="ja-JP" altLang="en-US" sz="900"/>
            <a:t>サーバの</a:t>
          </a:r>
          <a:endParaRPr kumimoji="1" lang="en-US" altLang="ja-JP" sz="900"/>
        </a:p>
        <a:p>
          <a:pPr algn="l"/>
          <a:r>
            <a:rPr kumimoji="1" lang="en-US" altLang="ja-JP" sz="900"/>
            <a:t>LB</a:t>
          </a:r>
          <a:r>
            <a:rPr kumimoji="1" lang="ja-JP" altLang="en-US" sz="900"/>
            <a:t>解放が状態となる。</a:t>
          </a:r>
        </a:p>
      </xdr:txBody>
    </xdr:sp>
    <xdr:clientData/>
  </xdr:twoCellAnchor>
  <xdr:twoCellAnchor>
    <xdr:from>
      <xdr:col>4</xdr:col>
      <xdr:colOff>19049</xdr:colOff>
      <xdr:row>54</xdr:row>
      <xdr:rowOff>85724</xdr:rowOff>
    </xdr:from>
    <xdr:to>
      <xdr:col>31</xdr:col>
      <xdr:colOff>180975</xdr:colOff>
      <xdr:row>57</xdr:row>
      <xdr:rowOff>123824</xdr:rowOff>
    </xdr:to>
    <xdr:sp macro="" textlink="">
      <xdr:nvSpPr>
        <xdr:cNvPr id="9" name="正方形/長方形 8"/>
        <xdr:cNvSpPr/>
      </xdr:nvSpPr>
      <xdr:spPr>
        <a:xfrm>
          <a:off x="895349" y="9858374"/>
          <a:ext cx="6238876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38100</xdr:colOff>
      <xdr:row>56</xdr:row>
      <xdr:rowOff>19050</xdr:rowOff>
    </xdr:from>
    <xdr:to>
      <xdr:col>36</xdr:col>
      <xdr:colOff>38100</xdr:colOff>
      <xdr:row>57</xdr:row>
      <xdr:rowOff>114300</xdr:rowOff>
    </xdr:to>
    <xdr:sp macro="" textlink="">
      <xdr:nvSpPr>
        <xdr:cNvPr id="10" name="角丸四角形吹き出し 9"/>
        <xdr:cNvSpPr/>
      </xdr:nvSpPr>
      <xdr:spPr>
        <a:xfrm>
          <a:off x="7210425" y="1015365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</xdr:col>
      <xdr:colOff>38100</xdr:colOff>
      <xdr:row>60</xdr:row>
      <xdr:rowOff>85724</xdr:rowOff>
    </xdr:from>
    <xdr:to>
      <xdr:col>31</xdr:col>
      <xdr:colOff>190500</xdr:colOff>
      <xdr:row>63</xdr:row>
      <xdr:rowOff>123824</xdr:rowOff>
    </xdr:to>
    <xdr:sp macro="" textlink="">
      <xdr:nvSpPr>
        <xdr:cNvPr id="11" name="正方形/長方形 10"/>
        <xdr:cNvSpPr/>
      </xdr:nvSpPr>
      <xdr:spPr>
        <a:xfrm>
          <a:off x="914400" y="10944224"/>
          <a:ext cx="6229350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36</xdr:col>
      <xdr:colOff>0</xdr:colOff>
      <xdr:row>62</xdr:row>
      <xdr:rowOff>95250</xdr:rowOff>
    </xdr:to>
    <xdr:sp macro="" textlink="">
      <xdr:nvSpPr>
        <xdr:cNvPr id="12" name="角丸四角形吹き出し 11"/>
        <xdr:cNvSpPr/>
      </xdr:nvSpPr>
      <xdr:spPr>
        <a:xfrm>
          <a:off x="7172325" y="1103947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47</xdr:col>
      <xdr:colOff>9525</xdr:colOff>
      <xdr:row>55</xdr:row>
      <xdr:rowOff>19050</xdr:rowOff>
    </xdr:from>
    <xdr:to>
      <xdr:col>50</xdr:col>
      <xdr:colOff>0</xdr:colOff>
      <xdr:row>57</xdr:row>
      <xdr:rowOff>9525</xdr:rowOff>
    </xdr:to>
    <xdr:sp macro="" textlink="">
      <xdr:nvSpPr>
        <xdr:cNvPr id="13" name="正方形/長方形 12"/>
        <xdr:cNvSpPr/>
      </xdr:nvSpPr>
      <xdr:spPr>
        <a:xfrm>
          <a:off x="10848975" y="9972675"/>
          <a:ext cx="64770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75</xdr:row>
      <xdr:rowOff>104775</xdr:rowOff>
    </xdr:from>
    <xdr:to>
      <xdr:col>25</xdr:col>
      <xdr:colOff>57150</xdr:colOff>
      <xdr:row>86</xdr:row>
      <xdr:rowOff>159333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288" t="55563" r="26068" b="9777"/>
        <a:stretch/>
      </xdr:blipFill>
      <xdr:spPr>
        <a:xfrm>
          <a:off x="590550" y="13677900"/>
          <a:ext cx="5105400" cy="20452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104774</xdr:rowOff>
    </xdr:from>
    <xdr:to>
      <xdr:col>32</xdr:col>
      <xdr:colOff>76200</xdr:colOff>
      <xdr:row>57</xdr:row>
      <xdr:rowOff>155604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478" t="61648" r="23094" b="10571"/>
        <a:stretch/>
      </xdr:blipFill>
      <xdr:spPr>
        <a:xfrm>
          <a:off x="657225" y="8429624"/>
          <a:ext cx="6591300" cy="204155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59</xdr:row>
      <xdr:rowOff>0</xdr:rowOff>
    </xdr:from>
    <xdr:to>
      <xdr:col>38</xdr:col>
      <xdr:colOff>114300</xdr:colOff>
      <xdr:row>68</xdr:row>
      <xdr:rowOff>157864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6" y="10677525"/>
          <a:ext cx="7943849" cy="1786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37</xdr:col>
      <xdr:colOff>125919</xdr:colOff>
      <xdr:row>39</xdr:row>
      <xdr:rowOff>123824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5429250"/>
          <a:ext cx="7736394" cy="17525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37</xdr:col>
      <xdr:colOff>161925</xdr:colOff>
      <xdr:row>28</xdr:row>
      <xdr:rowOff>51392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7225" y="2714625"/>
          <a:ext cx="7772400" cy="24040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19</xdr:row>
      <xdr:rowOff>76200</xdr:rowOff>
    </xdr:from>
    <xdr:to>
      <xdr:col>27</xdr:col>
      <xdr:colOff>0</xdr:colOff>
      <xdr:row>20</xdr:row>
      <xdr:rowOff>142875</xdr:rowOff>
    </xdr:to>
    <xdr:sp macro="" textlink="">
      <xdr:nvSpPr>
        <xdr:cNvPr id="7" name="正方形/長方形 6"/>
        <xdr:cNvSpPr/>
      </xdr:nvSpPr>
      <xdr:spPr bwMode="auto">
        <a:xfrm>
          <a:off x="5419725" y="3514725"/>
          <a:ext cx="657225" cy="2476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66676</xdr:colOff>
      <xdr:row>25</xdr:row>
      <xdr:rowOff>19051</xdr:rowOff>
    </xdr:from>
    <xdr:to>
      <xdr:col>37</xdr:col>
      <xdr:colOff>47625</xdr:colOff>
      <xdr:row>26</xdr:row>
      <xdr:rowOff>57150</xdr:rowOff>
    </xdr:to>
    <xdr:sp macro="" textlink="">
      <xdr:nvSpPr>
        <xdr:cNvPr id="8" name="正方形/長方形 7"/>
        <xdr:cNvSpPr/>
      </xdr:nvSpPr>
      <xdr:spPr bwMode="auto">
        <a:xfrm>
          <a:off x="7896226" y="4543426"/>
          <a:ext cx="419099" cy="21907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56</xdr:row>
      <xdr:rowOff>66675</xdr:rowOff>
    </xdr:from>
    <xdr:to>
      <xdr:col>15</xdr:col>
      <xdr:colOff>152400</xdr:colOff>
      <xdr:row>57</xdr:row>
      <xdr:rowOff>95250</xdr:rowOff>
    </xdr:to>
    <xdr:sp macro="" textlink="">
      <xdr:nvSpPr>
        <xdr:cNvPr id="9" name="正方形/長方形 8"/>
        <xdr:cNvSpPr/>
      </xdr:nvSpPr>
      <xdr:spPr bwMode="auto">
        <a:xfrm>
          <a:off x="714375" y="1020127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85</xdr:row>
      <xdr:rowOff>133350</xdr:rowOff>
    </xdr:from>
    <xdr:to>
      <xdr:col>15</xdr:col>
      <xdr:colOff>180975</xdr:colOff>
      <xdr:row>86</xdr:row>
      <xdr:rowOff>161925</xdr:rowOff>
    </xdr:to>
    <xdr:sp macro="" textlink="">
      <xdr:nvSpPr>
        <xdr:cNvPr id="10" name="正方形/長方形 9"/>
        <xdr:cNvSpPr/>
      </xdr:nvSpPr>
      <xdr:spPr bwMode="auto">
        <a:xfrm>
          <a:off x="742950" y="1551622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133351</xdr:colOff>
      <xdr:row>35</xdr:row>
      <xdr:rowOff>133351</xdr:rowOff>
    </xdr:from>
    <xdr:to>
      <xdr:col>16</xdr:col>
      <xdr:colOff>180975</xdr:colOff>
      <xdr:row>36</xdr:row>
      <xdr:rowOff>152400</xdr:rowOff>
    </xdr:to>
    <xdr:sp macro="" textlink="">
      <xdr:nvSpPr>
        <xdr:cNvPr id="11" name="正方形/長方形 10"/>
        <xdr:cNvSpPr/>
      </xdr:nvSpPr>
      <xdr:spPr bwMode="auto">
        <a:xfrm>
          <a:off x="2762251" y="6467476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200025</xdr:colOff>
      <xdr:row>64</xdr:row>
      <xdr:rowOff>161925</xdr:rowOff>
    </xdr:from>
    <xdr:to>
      <xdr:col>16</xdr:col>
      <xdr:colOff>247649</xdr:colOff>
      <xdr:row>65</xdr:row>
      <xdr:rowOff>180974</xdr:rowOff>
    </xdr:to>
    <xdr:sp macro="" textlink="">
      <xdr:nvSpPr>
        <xdr:cNvPr id="12" name="正方形/長方形 11"/>
        <xdr:cNvSpPr/>
      </xdr:nvSpPr>
      <xdr:spPr bwMode="auto">
        <a:xfrm>
          <a:off x="2828925" y="11744325"/>
          <a:ext cx="923924" cy="200024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1</xdr:rowOff>
    </xdr:from>
    <xdr:to>
      <xdr:col>38</xdr:col>
      <xdr:colOff>9525</xdr:colOff>
      <xdr:row>42</xdr:row>
      <xdr:rowOff>83371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5429251"/>
          <a:ext cx="7839075" cy="2255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85725</xdr:colOff>
      <xdr:row>28</xdr:row>
      <xdr:rowOff>95585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15275" cy="24482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95250</xdr:colOff>
      <xdr:row>19</xdr:row>
      <xdr:rowOff>133350</xdr:rowOff>
    </xdr:from>
    <xdr:to>
      <xdr:col>27</xdr:col>
      <xdr:colOff>114300</xdr:colOff>
      <xdr:row>20</xdr:row>
      <xdr:rowOff>152400</xdr:rowOff>
    </xdr:to>
    <xdr:sp macro="" textlink="">
      <xdr:nvSpPr>
        <xdr:cNvPr id="4" name="正方形/長方形 3"/>
        <xdr:cNvSpPr/>
      </xdr:nvSpPr>
      <xdr:spPr bwMode="auto">
        <a:xfrm>
          <a:off x="5514975" y="3571875"/>
          <a:ext cx="676275" cy="2000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47626</xdr:colOff>
      <xdr:row>24</xdr:row>
      <xdr:rowOff>0</xdr:rowOff>
    </xdr:from>
    <xdr:to>
      <xdr:col>37</xdr:col>
      <xdr:colOff>161925</xdr:colOff>
      <xdr:row>25</xdr:row>
      <xdr:rowOff>85724</xdr:rowOff>
    </xdr:to>
    <xdr:sp macro="" textlink="">
      <xdr:nvSpPr>
        <xdr:cNvPr id="5" name="正方形/長方形 4"/>
        <xdr:cNvSpPr/>
      </xdr:nvSpPr>
      <xdr:spPr bwMode="auto">
        <a:xfrm>
          <a:off x="8096251" y="4343400"/>
          <a:ext cx="333374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47</xdr:row>
      <xdr:rowOff>19050</xdr:rowOff>
    </xdr:from>
    <xdr:to>
      <xdr:col>30</xdr:col>
      <xdr:colOff>149184</xdr:colOff>
      <xdr:row>59</xdr:row>
      <xdr:rowOff>133350</xdr:rowOff>
    </xdr:to>
    <xdr:grpSp>
      <xdr:nvGrpSpPr>
        <xdr:cNvPr id="6" name="グループ化 5"/>
        <xdr:cNvGrpSpPr/>
      </xdr:nvGrpSpPr>
      <xdr:grpSpPr>
        <a:xfrm>
          <a:off x="619125" y="8524875"/>
          <a:ext cx="6264234" cy="2286000"/>
          <a:chOff x="619125" y="8524875"/>
          <a:chExt cx="6264234" cy="2286000"/>
        </a:xfrm>
      </xdr:grpSpPr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6574" t="49219" r="27086" b="20703"/>
          <a:stretch/>
        </xdr:blipFill>
        <xdr:spPr>
          <a:xfrm>
            <a:off x="619125" y="8524875"/>
            <a:ext cx="6264234" cy="2286000"/>
          </a:xfrm>
          <a:prstGeom prst="rect">
            <a:avLst/>
          </a:prstGeom>
        </xdr:spPr>
      </xdr:pic>
      <xdr:pic>
        <xdr:nvPicPr>
          <xdr:cNvPr id="8" name="図 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1125" y="10010775"/>
            <a:ext cx="247650" cy="504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図 8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19225" y="9525000"/>
            <a:ext cx="190500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49</xdr:row>
      <xdr:rowOff>123824</xdr:rowOff>
    </xdr:from>
    <xdr:to>
      <xdr:col>35</xdr:col>
      <xdr:colOff>142875</xdr:colOff>
      <xdr:row>64</xdr:row>
      <xdr:rowOff>129329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53181" r="20416" b="9248"/>
        <a:stretch/>
      </xdr:blipFill>
      <xdr:spPr>
        <a:xfrm>
          <a:off x="1076325" y="8991599"/>
          <a:ext cx="6896100" cy="27201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38</xdr:col>
      <xdr:colOff>127240</xdr:colOff>
      <xdr:row>47</xdr:row>
      <xdr:rowOff>38100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5972175"/>
          <a:ext cx="7956790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85725</xdr:colOff>
      <xdr:row>19</xdr:row>
      <xdr:rowOff>114301</xdr:rowOff>
    </xdr:from>
    <xdr:to>
      <xdr:col>24</xdr:col>
      <xdr:colOff>133350</xdr:colOff>
      <xdr:row>20</xdr:row>
      <xdr:rowOff>142876</xdr:rowOff>
    </xdr:to>
    <xdr:sp macro="" textlink="">
      <xdr:nvSpPr>
        <xdr:cNvPr id="5" name="正方形/長方形 4"/>
        <xdr:cNvSpPr/>
      </xdr:nvSpPr>
      <xdr:spPr bwMode="auto">
        <a:xfrm>
          <a:off x="4848225" y="3552826"/>
          <a:ext cx="7048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26</xdr:row>
      <xdr:rowOff>104775</xdr:rowOff>
    </xdr:from>
    <xdr:to>
      <xdr:col>37</xdr:col>
      <xdr:colOff>180974</xdr:colOff>
      <xdr:row>27</xdr:row>
      <xdr:rowOff>152400</xdr:rowOff>
    </xdr:to>
    <xdr:sp macro="" textlink="">
      <xdr:nvSpPr>
        <xdr:cNvPr id="6" name="正方形/長方形 5"/>
        <xdr:cNvSpPr/>
      </xdr:nvSpPr>
      <xdr:spPr bwMode="auto">
        <a:xfrm>
          <a:off x="8143875" y="4810125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180975</xdr:colOff>
      <xdr:row>52</xdr:row>
      <xdr:rowOff>85724</xdr:rowOff>
    </xdr:from>
    <xdr:to>
      <xdr:col>30</xdr:col>
      <xdr:colOff>114300</xdr:colOff>
      <xdr:row>55</xdr:row>
      <xdr:rowOff>66674</xdr:rowOff>
    </xdr:to>
    <xdr:sp macro="" textlink="">
      <xdr:nvSpPr>
        <xdr:cNvPr id="7" name="正方形/長方形 6"/>
        <xdr:cNvSpPr/>
      </xdr:nvSpPr>
      <xdr:spPr>
        <a:xfrm>
          <a:off x="1276350" y="9496424"/>
          <a:ext cx="5572125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180975</xdr:colOff>
      <xdr:row>57</xdr:row>
      <xdr:rowOff>180974</xdr:rowOff>
    </xdr:from>
    <xdr:to>
      <xdr:col>30</xdr:col>
      <xdr:colOff>114300</xdr:colOff>
      <xdr:row>60</xdr:row>
      <xdr:rowOff>142874</xdr:rowOff>
    </xdr:to>
    <xdr:sp macro="" textlink="">
      <xdr:nvSpPr>
        <xdr:cNvPr id="8" name="正方形/長方形 7"/>
        <xdr:cNvSpPr/>
      </xdr:nvSpPr>
      <xdr:spPr>
        <a:xfrm>
          <a:off x="1276350" y="10496549"/>
          <a:ext cx="55721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52</xdr:row>
      <xdr:rowOff>142875</xdr:rowOff>
    </xdr:from>
    <xdr:to>
      <xdr:col>35</xdr:col>
      <xdr:colOff>57150</xdr:colOff>
      <xdr:row>54</xdr:row>
      <xdr:rowOff>57150</xdr:rowOff>
    </xdr:to>
    <xdr:sp macro="" textlink="">
      <xdr:nvSpPr>
        <xdr:cNvPr id="9" name="角丸四角形吹き出し 8"/>
        <xdr:cNvSpPr/>
      </xdr:nvSpPr>
      <xdr:spPr>
        <a:xfrm>
          <a:off x="7010400" y="9553575"/>
          <a:ext cx="876300" cy="276225"/>
        </a:xfrm>
        <a:prstGeom prst="wedgeRoundRectCallout">
          <a:avLst>
            <a:gd name="adj1" fmla="val -65398"/>
            <a:gd name="adj2" fmla="val 349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31</xdr:col>
      <xdr:colOff>28575</xdr:colOff>
      <xdr:row>58</xdr:row>
      <xdr:rowOff>123825</xdr:rowOff>
    </xdr:from>
    <xdr:to>
      <xdr:col>35</xdr:col>
      <xdr:colOff>28575</xdr:colOff>
      <xdr:row>60</xdr:row>
      <xdr:rowOff>38100</xdr:rowOff>
    </xdr:to>
    <xdr:sp macro="" textlink="">
      <xdr:nvSpPr>
        <xdr:cNvPr id="10" name="角丸四角形吹き出し 9"/>
        <xdr:cNvSpPr/>
      </xdr:nvSpPr>
      <xdr:spPr>
        <a:xfrm>
          <a:off x="6981825" y="10620375"/>
          <a:ext cx="876300" cy="276225"/>
        </a:xfrm>
        <a:prstGeom prst="wedgeRoundRectCallout">
          <a:avLst>
            <a:gd name="adj1" fmla="val -65398"/>
            <a:gd name="adj2" fmla="val 280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33</xdr:col>
      <xdr:colOff>161925</xdr:colOff>
      <xdr:row>64</xdr:row>
      <xdr:rowOff>5505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032" t="53181" r="20416" b="9248"/>
        <a:stretch/>
      </xdr:blipFill>
      <xdr:spPr>
        <a:xfrm>
          <a:off x="657225" y="8867775"/>
          <a:ext cx="6896100" cy="27201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180974</xdr:rowOff>
    </xdr:from>
    <xdr:to>
      <xdr:col>38</xdr:col>
      <xdr:colOff>16444</xdr:colOff>
      <xdr:row>47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5972174"/>
          <a:ext cx="7845994" cy="26479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114300</xdr:colOff>
      <xdr:row>19</xdr:row>
      <xdr:rowOff>114300</xdr:rowOff>
    </xdr:from>
    <xdr:to>
      <xdr:col>24</xdr:col>
      <xdr:colOff>133350</xdr:colOff>
      <xdr:row>20</xdr:row>
      <xdr:rowOff>171450</xdr:rowOff>
    </xdr:to>
    <xdr:sp macro="" textlink="">
      <xdr:nvSpPr>
        <xdr:cNvPr id="5" name="正方形/長方形 4"/>
        <xdr:cNvSpPr/>
      </xdr:nvSpPr>
      <xdr:spPr bwMode="auto">
        <a:xfrm>
          <a:off x="4876800" y="3552825"/>
          <a:ext cx="67627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76200</xdr:colOff>
      <xdr:row>26</xdr:row>
      <xdr:rowOff>95250</xdr:rowOff>
    </xdr:from>
    <xdr:to>
      <xdr:col>37</xdr:col>
      <xdr:colOff>161924</xdr:colOff>
      <xdr:row>27</xdr:row>
      <xdr:rowOff>142875</xdr:rowOff>
    </xdr:to>
    <xdr:sp macro="" textlink="">
      <xdr:nvSpPr>
        <xdr:cNvPr id="6" name="正方形/長方形 5"/>
        <xdr:cNvSpPr/>
      </xdr:nvSpPr>
      <xdr:spPr bwMode="auto">
        <a:xfrm>
          <a:off x="8124825" y="4800600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142874</xdr:colOff>
      <xdr:row>51</xdr:row>
      <xdr:rowOff>133350</xdr:rowOff>
    </xdr:from>
    <xdr:to>
      <xdr:col>28</xdr:col>
      <xdr:colOff>190499</xdr:colOff>
      <xdr:row>54</xdr:row>
      <xdr:rowOff>142875</xdr:rowOff>
    </xdr:to>
    <xdr:sp macro="" textlink="">
      <xdr:nvSpPr>
        <xdr:cNvPr id="7" name="正方形/長方形 6"/>
        <xdr:cNvSpPr/>
      </xdr:nvSpPr>
      <xdr:spPr>
        <a:xfrm>
          <a:off x="800099" y="9363075"/>
          <a:ext cx="5686425" cy="552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133349</xdr:colOff>
      <xdr:row>57</xdr:row>
      <xdr:rowOff>57149</xdr:rowOff>
    </xdr:from>
    <xdr:to>
      <xdr:col>28</xdr:col>
      <xdr:colOff>142874</xdr:colOff>
      <xdr:row>60</xdr:row>
      <xdr:rowOff>38099</xdr:rowOff>
    </xdr:to>
    <xdr:sp macro="" textlink="">
      <xdr:nvSpPr>
        <xdr:cNvPr id="8" name="正方形/長方形 7"/>
        <xdr:cNvSpPr/>
      </xdr:nvSpPr>
      <xdr:spPr>
        <a:xfrm>
          <a:off x="790574" y="10372724"/>
          <a:ext cx="5648325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114300</xdr:colOff>
      <xdr:row>52</xdr:row>
      <xdr:rowOff>123825</xdr:rowOff>
    </xdr:from>
    <xdr:to>
      <xdr:col>33</xdr:col>
      <xdr:colOff>114300</xdr:colOff>
      <xdr:row>54</xdr:row>
      <xdr:rowOff>38100</xdr:rowOff>
    </xdr:to>
    <xdr:sp macro="" textlink="">
      <xdr:nvSpPr>
        <xdr:cNvPr id="9" name="角丸四角形吹き出し 8"/>
        <xdr:cNvSpPr/>
      </xdr:nvSpPr>
      <xdr:spPr>
        <a:xfrm>
          <a:off x="6629400" y="9534525"/>
          <a:ext cx="876300" cy="276225"/>
        </a:xfrm>
        <a:prstGeom prst="wedgeRoundRectCallout">
          <a:avLst>
            <a:gd name="adj1" fmla="val -65398"/>
            <a:gd name="adj2" fmla="val 2801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29</xdr:col>
      <xdr:colOff>114300</xdr:colOff>
      <xdr:row>58</xdr:row>
      <xdr:rowOff>66675</xdr:rowOff>
    </xdr:from>
    <xdr:to>
      <xdr:col>33</xdr:col>
      <xdr:colOff>114300</xdr:colOff>
      <xdr:row>59</xdr:row>
      <xdr:rowOff>161925</xdr:rowOff>
    </xdr:to>
    <xdr:sp macro="" textlink="">
      <xdr:nvSpPr>
        <xdr:cNvPr id="10" name="角丸四角形吹き出し 9"/>
        <xdr:cNvSpPr/>
      </xdr:nvSpPr>
      <xdr:spPr>
        <a:xfrm>
          <a:off x="6629400" y="10563225"/>
          <a:ext cx="876300" cy="276225"/>
        </a:xfrm>
        <a:prstGeom prst="wedgeRoundRectCallout">
          <a:avLst>
            <a:gd name="adj1" fmla="val -67572"/>
            <a:gd name="adj2" fmla="val 314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14</xdr:col>
      <xdr:colOff>123825</xdr:colOff>
      <xdr:row>38</xdr:row>
      <xdr:rowOff>123825</xdr:rowOff>
    </xdr:from>
    <xdr:to>
      <xdr:col>17</xdr:col>
      <xdr:colOff>76200</xdr:colOff>
      <xdr:row>40</xdr:row>
      <xdr:rowOff>0</xdr:rowOff>
    </xdr:to>
    <xdr:sp macro="" textlink="">
      <xdr:nvSpPr>
        <xdr:cNvPr id="11" name="正方形/長方形 10"/>
        <xdr:cNvSpPr/>
      </xdr:nvSpPr>
      <xdr:spPr bwMode="auto">
        <a:xfrm>
          <a:off x="3190875" y="7000875"/>
          <a:ext cx="676275" cy="2381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1095375</xdr:colOff>
      <xdr:row>7</xdr:row>
      <xdr:rowOff>19050</xdr:rowOff>
    </xdr:from>
    <xdr:to>
      <xdr:col>14</xdr:col>
      <xdr:colOff>238125</xdr:colOff>
      <xdr:row>23</xdr:row>
      <xdr:rowOff>66675</xdr:rowOff>
    </xdr:to>
    <xdr:sp macro="" textlink="">
      <xdr:nvSpPr>
        <xdr:cNvPr id="3075" name="AutoShape 3"/>
        <xdr:cNvSpPr>
          <a:spLocks noChangeAspect="1" noChangeArrowheads="1"/>
        </xdr:cNvSpPr>
      </xdr:nvSpPr>
      <xdr:spPr bwMode="auto">
        <a:xfrm>
          <a:off x="1781175" y="1238250"/>
          <a:ext cx="10801350" cy="286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190501</xdr:colOff>
      <xdr:row>50</xdr:row>
      <xdr:rowOff>161926</xdr:rowOff>
    </xdr:from>
    <xdr:to>
      <xdr:col>34</xdr:col>
      <xdr:colOff>47625</xdr:colOff>
      <xdr:row>66</xdr:row>
      <xdr:rowOff>52322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85" t="49954" r="23394" b="8673"/>
        <a:stretch/>
      </xdr:blipFill>
      <xdr:spPr>
        <a:xfrm>
          <a:off x="1285876" y="9210676"/>
          <a:ext cx="6372224" cy="27859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104775</xdr:colOff>
      <xdr:row>19</xdr:row>
      <xdr:rowOff>133351</xdr:rowOff>
    </xdr:from>
    <xdr:to>
      <xdr:col>24</xdr:col>
      <xdr:colOff>104775</xdr:colOff>
      <xdr:row>20</xdr:row>
      <xdr:rowOff>161926</xdr:rowOff>
    </xdr:to>
    <xdr:sp macro="" textlink="">
      <xdr:nvSpPr>
        <xdr:cNvPr id="11" name="正方形/長方形 10"/>
        <xdr:cNvSpPr/>
      </xdr:nvSpPr>
      <xdr:spPr bwMode="auto">
        <a:xfrm>
          <a:off x="4867275" y="3571876"/>
          <a:ext cx="65722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66675</xdr:colOff>
      <xdr:row>26</xdr:row>
      <xdr:rowOff>114300</xdr:rowOff>
    </xdr:from>
    <xdr:to>
      <xdr:col>37</xdr:col>
      <xdr:colOff>152399</xdr:colOff>
      <xdr:row>27</xdr:row>
      <xdr:rowOff>161925</xdr:rowOff>
    </xdr:to>
    <xdr:sp macro="" textlink="">
      <xdr:nvSpPr>
        <xdr:cNvPr id="12" name="正方形/長方形 11"/>
        <xdr:cNvSpPr/>
      </xdr:nvSpPr>
      <xdr:spPr bwMode="auto">
        <a:xfrm>
          <a:off x="8115300" y="4819650"/>
          <a:ext cx="304799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54</xdr:row>
      <xdr:rowOff>123824</xdr:rowOff>
    </xdr:from>
    <xdr:to>
      <xdr:col>31</xdr:col>
      <xdr:colOff>142875</xdr:colOff>
      <xdr:row>57</xdr:row>
      <xdr:rowOff>104774</xdr:rowOff>
    </xdr:to>
    <xdr:sp macro="" textlink="">
      <xdr:nvSpPr>
        <xdr:cNvPr id="17" name="正方形/長方形 16"/>
        <xdr:cNvSpPr/>
      </xdr:nvSpPr>
      <xdr:spPr>
        <a:xfrm>
          <a:off x="1666875" y="9896474"/>
          <a:ext cx="5429250" cy="52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133350</xdr:colOff>
      <xdr:row>59</xdr:row>
      <xdr:rowOff>152399</xdr:rowOff>
    </xdr:from>
    <xdr:to>
      <xdr:col>31</xdr:col>
      <xdr:colOff>161925</xdr:colOff>
      <xdr:row>62</xdr:row>
      <xdr:rowOff>76199</xdr:rowOff>
    </xdr:to>
    <xdr:sp macro="" textlink="">
      <xdr:nvSpPr>
        <xdr:cNvPr id="18" name="正方形/長方形 17"/>
        <xdr:cNvSpPr/>
      </xdr:nvSpPr>
      <xdr:spPr>
        <a:xfrm>
          <a:off x="1666875" y="10829924"/>
          <a:ext cx="5448300" cy="4667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54</xdr:row>
      <xdr:rowOff>171450</xdr:rowOff>
    </xdr:from>
    <xdr:to>
      <xdr:col>6</xdr:col>
      <xdr:colOff>209550</xdr:colOff>
      <xdr:row>56</xdr:row>
      <xdr:rowOff>85725</xdr:rowOff>
    </xdr:to>
    <xdr:sp macro="" textlink="">
      <xdr:nvSpPr>
        <xdr:cNvPr id="19" name="角丸四角形吹き出し 18"/>
        <xdr:cNvSpPr/>
      </xdr:nvSpPr>
      <xdr:spPr>
        <a:xfrm>
          <a:off x="647700" y="9944100"/>
          <a:ext cx="876300" cy="276225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3</xdr:col>
      <xdr:colOff>0</xdr:colOff>
      <xdr:row>60</xdr:row>
      <xdr:rowOff>19050</xdr:rowOff>
    </xdr:from>
    <xdr:to>
      <xdr:col>7</xdr:col>
      <xdr:colOff>0</xdr:colOff>
      <xdr:row>61</xdr:row>
      <xdr:rowOff>114300</xdr:rowOff>
    </xdr:to>
    <xdr:sp macro="" textlink="">
      <xdr:nvSpPr>
        <xdr:cNvPr id="20" name="角丸四角形吹き出し 19"/>
        <xdr:cNvSpPr/>
      </xdr:nvSpPr>
      <xdr:spPr>
        <a:xfrm>
          <a:off x="657225" y="10877550"/>
          <a:ext cx="876300" cy="276225"/>
        </a:xfrm>
        <a:prstGeom prst="wedgeRoundRectCallout">
          <a:avLst>
            <a:gd name="adj1" fmla="val 59602"/>
            <a:gd name="adj2" fmla="val 245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 editAs="oneCell">
    <xdr:from>
      <xdr:col>3</xdr:col>
      <xdr:colOff>1</xdr:colOff>
      <xdr:row>33</xdr:row>
      <xdr:rowOff>0</xdr:rowOff>
    </xdr:from>
    <xdr:to>
      <xdr:col>38</xdr:col>
      <xdr:colOff>127241</xdr:colOff>
      <xdr:row>47</xdr:row>
      <xdr:rowOff>38100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6" y="5972175"/>
          <a:ext cx="7956790" cy="257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44</xdr:row>
      <xdr:rowOff>66675</xdr:rowOff>
    </xdr:from>
    <xdr:to>
      <xdr:col>25</xdr:col>
      <xdr:colOff>133350</xdr:colOff>
      <xdr:row>53</xdr:row>
      <xdr:rowOff>66675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48" t="55428" r="15790" b="10055"/>
        <a:stretch/>
      </xdr:blipFill>
      <xdr:spPr>
        <a:xfrm>
          <a:off x="714375" y="8029575"/>
          <a:ext cx="5057775" cy="162877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85</xdr:row>
      <xdr:rowOff>0</xdr:rowOff>
    </xdr:from>
    <xdr:to>
      <xdr:col>25</xdr:col>
      <xdr:colOff>133350</xdr:colOff>
      <xdr:row>94</xdr:row>
      <xdr:rowOff>0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948" t="55428" r="15790" b="10055"/>
        <a:stretch/>
      </xdr:blipFill>
      <xdr:spPr>
        <a:xfrm>
          <a:off x="714375" y="15382875"/>
          <a:ext cx="5057775" cy="1628775"/>
        </a:xfrm>
        <a:prstGeom prst="rect">
          <a:avLst/>
        </a:prstGeom>
      </xdr:spPr>
    </xdr:pic>
    <xdr:clientData/>
  </xdr:twoCellAnchor>
  <xdr:twoCellAnchor editAs="oneCell">
    <xdr:from>
      <xdr:col>2</xdr:col>
      <xdr:colOff>215346</xdr:colOff>
      <xdr:row>57</xdr:row>
      <xdr:rowOff>0</xdr:rowOff>
    </xdr:from>
    <xdr:to>
      <xdr:col>38</xdr:col>
      <xdr:colOff>23092</xdr:colOff>
      <xdr:row>70</xdr:row>
      <xdr:rowOff>76200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3496" y="10315575"/>
          <a:ext cx="7856371" cy="2428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38</xdr:col>
      <xdr:colOff>9665</xdr:colOff>
      <xdr:row>80</xdr:row>
      <xdr:rowOff>114300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13030200"/>
          <a:ext cx="783921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37</xdr:col>
      <xdr:colOff>181113</xdr:colOff>
      <xdr:row>41</xdr:row>
      <xdr:rowOff>133350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7225" y="5972175"/>
          <a:ext cx="7791588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37</xdr:col>
      <xdr:colOff>161925</xdr:colOff>
      <xdr:row>31</xdr:row>
      <xdr:rowOff>51392</xdr:rowOff>
    </xdr:to>
    <xdr:pic>
      <xdr:nvPicPr>
        <xdr:cNvPr id="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7225" y="3257550"/>
          <a:ext cx="7772400" cy="24040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9525</xdr:colOff>
      <xdr:row>22</xdr:row>
      <xdr:rowOff>95250</xdr:rowOff>
    </xdr:from>
    <xdr:to>
      <xdr:col>26</xdr:col>
      <xdr:colOff>209550</xdr:colOff>
      <xdr:row>23</xdr:row>
      <xdr:rowOff>123825</xdr:rowOff>
    </xdr:to>
    <xdr:sp macro="" textlink="">
      <xdr:nvSpPr>
        <xdr:cNvPr id="3" name="正方形/長方形 2"/>
        <xdr:cNvSpPr/>
      </xdr:nvSpPr>
      <xdr:spPr bwMode="auto">
        <a:xfrm>
          <a:off x="5429250" y="4076700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114301</xdr:colOff>
      <xdr:row>25</xdr:row>
      <xdr:rowOff>123825</xdr:rowOff>
    </xdr:from>
    <xdr:to>
      <xdr:col>37</xdr:col>
      <xdr:colOff>9525</xdr:colOff>
      <xdr:row>27</xdr:row>
      <xdr:rowOff>28574</xdr:rowOff>
    </xdr:to>
    <xdr:sp macro="" textlink="">
      <xdr:nvSpPr>
        <xdr:cNvPr id="4" name="正方形/長方形 3"/>
        <xdr:cNvSpPr/>
      </xdr:nvSpPr>
      <xdr:spPr bwMode="auto">
        <a:xfrm>
          <a:off x="7943851" y="4648200"/>
          <a:ext cx="333374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52</xdr:row>
      <xdr:rowOff>66675</xdr:rowOff>
    </xdr:from>
    <xdr:to>
      <xdr:col>16</xdr:col>
      <xdr:colOff>161925</xdr:colOff>
      <xdr:row>53</xdr:row>
      <xdr:rowOff>95250</xdr:rowOff>
    </xdr:to>
    <xdr:sp macro="" textlink="">
      <xdr:nvSpPr>
        <xdr:cNvPr id="7" name="正方形/長方形 6"/>
        <xdr:cNvSpPr/>
      </xdr:nvSpPr>
      <xdr:spPr bwMode="auto">
        <a:xfrm>
          <a:off x="942975" y="947737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142875</xdr:colOff>
      <xdr:row>38</xdr:row>
      <xdr:rowOff>57149</xdr:rowOff>
    </xdr:from>
    <xdr:to>
      <xdr:col>16</xdr:col>
      <xdr:colOff>238125</xdr:colOff>
      <xdr:row>40</xdr:row>
      <xdr:rowOff>9524</xdr:rowOff>
    </xdr:to>
    <xdr:sp macro="" textlink="">
      <xdr:nvSpPr>
        <xdr:cNvPr id="24" name="正方形/長方形 23"/>
        <xdr:cNvSpPr/>
      </xdr:nvSpPr>
      <xdr:spPr bwMode="auto">
        <a:xfrm>
          <a:off x="2771775" y="6934199"/>
          <a:ext cx="971550" cy="3143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43898</xdr:colOff>
      <xdr:row>61</xdr:row>
      <xdr:rowOff>123825</xdr:rowOff>
    </xdr:from>
    <xdr:to>
      <xdr:col>27</xdr:col>
      <xdr:colOff>24848</xdr:colOff>
      <xdr:row>62</xdr:row>
      <xdr:rowOff>152400</xdr:rowOff>
    </xdr:to>
    <xdr:sp macro="" textlink="">
      <xdr:nvSpPr>
        <xdr:cNvPr id="34" name="正方形/長方形 33"/>
        <xdr:cNvSpPr/>
      </xdr:nvSpPr>
      <xdr:spPr bwMode="auto">
        <a:xfrm>
          <a:off x="5463623" y="11163300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169380</xdr:colOff>
      <xdr:row>64</xdr:row>
      <xdr:rowOff>151158</xdr:rowOff>
    </xdr:from>
    <xdr:to>
      <xdr:col>37</xdr:col>
      <xdr:colOff>60876</xdr:colOff>
      <xdr:row>66</xdr:row>
      <xdr:rowOff>55907</xdr:rowOff>
    </xdr:to>
    <xdr:sp macro="" textlink="">
      <xdr:nvSpPr>
        <xdr:cNvPr id="35" name="正方形/長方形 34"/>
        <xdr:cNvSpPr/>
      </xdr:nvSpPr>
      <xdr:spPr bwMode="auto">
        <a:xfrm>
          <a:off x="7998930" y="11733558"/>
          <a:ext cx="329646" cy="26669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92</xdr:row>
      <xdr:rowOff>161925</xdr:rowOff>
    </xdr:from>
    <xdr:to>
      <xdr:col>16</xdr:col>
      <xdr:colOff>171450</xdr:colOff>
      <xdr:row>94</xdr:row>
      <xdr:rowOff>9525</xdr:rowOff>
    </xdr:to>
    <xdr:sp macro="" textlink="">
      <xdr:nvSpPr>
        <xdr:cNvPr id="36" name="正方形/長方形 35"/>
        <xdr:cNvSpPr/>
      </xdr:nvSpPr>
      <xdr:spPr bwMode="auto">
        <a:xfrm>
          <a:off x="952500" y="16811625"/>
          <a:ext cx="27241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142875</xdr:colOff>
      <xdr:row>77</xdr:row>
      <xdr:rowOff>57149</xdr:rowOff>
    </xdr:from>
    <xdr:to>
      <xdr:col>16</xdr:col>
      <xdr:colOff>238125</xdr:colOff>
      <xdr:row>79</xdr:row>
      <xdr:rowOff>9524</xdr:rowOff>
    </xdr:to>
    <xdr:sp macro="" textlink="">
      <xdr:nvSpPr>
        <xdr:cNvPr id="38" name="正方形/長方形 37"/>
        <xdr:cNvSpPr/>
      </xdr:nvSpPr>
      <xdr:spPr bwMode="auto">
        <a:xfrm>
          <a:off x="2771775" y="6934199"/>
          <a:ext cx="971550" cy="3143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47</xdr:row>
      <xdr:rowOff>0</xdr:rowOff>
    </xdr:from>
    <xdr:to>
      <xdr:col>32</xdr:col>
      <xdr:colOff>104775</xdr:colOff>
      <xdr:row>59</xdr:row>
      <xdr:rowOff>85725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7225" y="8505825"/>
          <a:ext cx="6619875" cy="2257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</xdr:colOff>
      <xdr:row>30</xdr:row>
      <xdr:rowOff>0</xdr:rowOff>
    </xdr:from>
    <xdr:to>
      <xdr:col>38</xdr:col>
      <xdr:colOff>44823</xdr:colOff>
      <xdr:row>42</xdr:row>
      <xdr:rowOff>163016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2354" y="5378824"/>
          <a:ext cx="8045822" cy="2314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67235</xdr:colOff>
      <xdr:row>28</xdr:row>
      <xdr:rowOff>164749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353" y="2689412"/>
          <a:ext cx="8068235" cy="2495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80123</xdr:colOff>
      <xdr:row>19</xdr:row>
      <xdr:rowOff>151279</xdr:rowOff>
    </xdr:from>
    <xdr:to>
      <xdr:col>27</xdr:col>
      <xdr:colOff>61073</xdr:colOff>
      <xdr:row>21</xdr:row>
      <xdr:rowOff>560</xdr:rowOff>
    </xdr:to>
    <xdr:sp macro="" textlink="">
      <xdr:nvSpPr>
        <xdr:cNvPr id="4" name="正方形/長方形 3"/>
        <xdr:cNvSpPr/>
      </xdr:nvSpPr>
      <xdr:spPr bwMode="auto">
        <a:xfrm>
          <a:off x="5615829" y="3557867"/>
          <a:ext cx="653303" cy="207869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6724</xdr:colOff>
      <xdr:row>24</xdr:row>
      <xdr:rowOff>54909</xdr:rowOff>
    </xdr:from>
    <xdr:to>
      <xdr:col>37</xdr:col>
      <xdr:colOff>126066</xdr:colOff>
      <xdr:row>25</xdr:row>
      <xdr:rowOff>138952</xdr:rowOff>
    </xdr:to>
    <xdr:sp macro="" textlink="">
      <xdr:nvSpPr>
        <xdr:cNvPr id="5" name="正方形/長方形 4"/>
        <xdr:cNvSpPr/>
      </xdr:nvSpPr>
      <xdr:spPr bwMode="auto">
        <a:xfrm>
          <a:off x="8231842" y="4357968"/>
          <a:ext cx="343459" cy="263337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53</xdr:row>
      <xdr:rowOff>0</xdr:rowOff>
    </xdr:from>
    <xdr:to>
      <xdr:col>38</xdr:col>
      <xdr:colOff>153515</xdr:colOff>
      <xdr:row>70</xdr:row>
      <xdr:rowOff>57588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9591675"/>
          <a:ext cx="7983065" cy="31341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1</xdr:rowOff>
    </xdr:from>
    <xdr:to>
      <xdr:col>34</xdr:col>
      <xdr:colOff>66675</xdr:colOff>
      <xdr:row>49</xdr:row>
      <xdr:rowOff>12098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610226"/>
          <a:ext cx="7019925" cy="326964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85725</xdr:colOff>
      <xdr:row>19</xdr:row>
      <xdr:rowOff>133350</xdr:rowOff>
    </xdr:from>
    <xdr:to>
      <xdr:col>24</xdr:col>
      <xdr:colOff>133350</xdr:colOff>
      <xdr:row>20</xdr:row>
      <xdr:rowOff>142875</xdr:rowOff>
    </xdr:to>
    <xdr:sp macro="" textlink="">
      <xdr:nvSpPr>
        <xdr:cNvPr id="5" name="正方形/長方形 4"/>
        <xdr:cNvSpPr/>
      </xdr:nvSpPr>
      <xdr:spPr bwMode="auto">
        <a:xfrm>
          <a:off x="4848225" y="3571875"/>
          <a:ext cx="704850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22</xdr:row>
      <xdr:rowOff>171450</xdr:rowOff>
    </xdr:from>
    <xdr:to>
      <xdr:col>37</xdr:col>
      <xdr:colOff>152400</xdr:colOff>
      <xdr:row>24</xdr:row>
      <xdr:rowOff>38100</xdr:rowOff>
    </xdr:to>
    <xdr:sp macro="" textlink="">
      <xdr:nvSpPr>
        <xdr:cNvPr id="6" name="正方形/長方形 5"/>
        <xdr:cNvSpPr/>
      </xdr:nvSpPr>
      <xdr:spPr bwMode="auto">
        <a:xfrm>
          <a:off x="8134350" y="415290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44</xdr:row>
      <xdr:rowOff>76198</xdr:rowOff>
    </xdr:from>
    <xdr:to>
      <xdr:col>24</xdr:col>
      <xdr:colOff>0</xdr:colOff>
      <xdr:row>45</xdr:row>
      <xdr:rowOff>142874</xdr:rowOff>
    </xdr:to>
    <xdr:sp macro="" textlink="">
      <xdr:nvSpPr>
        <xdr:cNvPr id="7" name="正方形/長方形 6"/>
        <xdr:cNvSpPr/>
      </xdr:nvSpPr>
      <xdr:spPr bwMode="auto">
        <a:xfrm>
          <a:off x="657225" y="8039098"/>
          <a:ext cx="4762500" cy="247651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55</xdr:row>
      <xdr:rowOff>152400</xdr:rowOff>
    </xdr:from>
    <xdr:to>
      <xdr:col>32</xdr:col>
      <xdr:colOff>123825</xdr:colOff>
      <xdr:row>59</xdr:row>
      <xdr:rowOff>57150</xdr:rowOff>
    </xdr:to>
    <xdr:sp macro="" textlink="">
      <xdr:nvSpPr>
        <xdr:cNvPr id="8" name="正方形/長方形 7"/>
        <xdr:cNvSpPr/>
      </xdr:nvSpPr>
      <xdr:spPr>
        <a:xfrm>
          <a:off x="895350" y="10106025"/>
          <a:ext cx="6400800" cy="628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200025</xdr:colOff>
      <xdr:row>57</xdr:row>
      <xdr:rowOff>133350</xdr:rowOff>
    </xdr:from>
    <xdr:to>
      <xdr:col>36</xdr:col>
      <xdr:colOff>200025</xdr:colOff>
      <xdr:row>59</xdr:row>
      <xdr:rowOff>47625</xdr:rowOff>
    </xdr:to>
    <xdr:sp macro="" textlink="">
      <xdr:nvSpPr>
        <xdr:cNvPr id="9" name="角丸四角形吹き出し 8"/>
        <xdr:cNvSpPr/>
      </xdr:nvSpPr>
      <xdr:spPr>
        <a:xfrm>
          <a:off x="7372350" y="1044892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</xdr:col>
      <xdr:colOff>19049</xdr:colOff>
      <xdr:row>62</xdr:row>
      <xdr:rowOff>57149</xdr:rowOff>
    </xdr:from>
    <xdr:to>
      <xdr:col>32</xdr:col>
      <xdr:colOff>114299</xdr:colOff>
      <xdr:row>65</xdr:row>
      <xdr:rowOff>85725</xdr:rowOff>
    </xdr:to>
    <xdr:sp macro="" textlink="">
      <xdr:nvSpPr>
        <xdr:cNvPr id="10" name="正方形/長方形 9"/>
        <xdr:cNvSpPr/>
      </xdr:nvSpPr>
      <xdr:spPr>
        <a:xfrm>
          <a:off x="895349" y="11277599"/>
          <a:ext cx="6391275" cy="571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190500</xdr:colOff>
      <xdr:row>62</xdr:row>
      <xdr:rowOff>133350</xdr:rowOff>
    </xdr:from>
    <xdr:to>
      <xdr:col>36</xdr:col>
      <xdr:colOff>190500</xdr:colOff>
      <xdr:row>64</xdr:row>
      <xdr:rowOff>47625</xdr:rowOff>
    </xdr:to>
    <xdr:sp macro="" textlink="">
      <xdr:nvSpPr>
        <xdr:cNvPr id="11" name="角丸四角形吹き出し 10"/>
        <xdr:cNvSpPr/>
      </xdr:nvSpPr>
      <xdr:spPr>
        <a:xfrm>
          <a:off x="7362825" y="1135380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44</xdr:col>
      <xdr:colOff>123824</xdr:colOff>
      <xdr:row>65</xdr:row>
      <xdr:rowOff>104775</xdr:rowOff>
    </xdr:from>
    <xdr:to>
      <xdr:col>53</xdr:col>
      <xdr:colOff>161924</xdr:colOff>
      <xdr:row>67</xdr:row>
      <xdr:rowOff>76200</xdr:rowOff>
    </xdr:to>
    <xdr:sp macro="" textlink="">
      <xdr:nvSpPr>
        <xdr:cNvPr id="12" name="角丸四角形 11"/>
        <xdr:cNvSpPr/>
      </xdr:nvSpPr>
      <xdr:spPr>
        <a:xfrm>
          <a:off x="9925049" y="11868150"/>
          <a:ext cx="20097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閉塞した面の</a:t>
          </a:r>
          <a:r>
            <a:rPr kumimoji="1" lang="en-US" altLang="ja-JP" sz="900"/>
            <a:t>Status</a:t>
          </a:r>
          <a:r>
            <a:rPr kumimoji="1" lang="ja-JP" altLang="en-US" sz="900"/>
            <a:t>が</a:t>
          </a:r>
          <a:r>
            <a:rPr kumimoji="1" lang="en-US" altLang="ja-JP" sz="900"/>
            <a:t>Disable</a:t>
          </a:r>
          <a:r>
            <a:rPr kumimoji="1" lang="ja-JP" altLang="en-US" sz="900"/>
            <a:t>になる</a:t>
          </a:r>
        </a:p>
      </xdr:txBody>
    </xdr:sp>
    <xdr:clientData/>
  </xdr:twoCellAnchor>
  <xdr:twoCellAnchor>
    <xdr:from>
      <xdr:col>47</xdr:col>
      <xdr:colOff>0</xdr:colOff>
      <xdr:row>57</xdr:row>
      <xdr:rowOff>9525</xdr:rowOff>
    </xdr:from>
    <xdr:to>
      <xdr:col>49</xdr:col>
      <xdr:colOff>209550</xdr:colOff>
      <xdr:row>59</xdr:row>
      <xdr:rowOff>0</xdr:rowOff>
    </xdr:to>
    <xdr:sp macro="" textlink="">
      <xdr:nvSpPr>
        <xdr:cNvPr id="15" name="正方形/長方形 14"/>
        <xdr:cNvSpPr/>
      </xdr:nvSpPr>
      <xdr:spPr>
        <a:xfrm>
          <a:off x="10458450" y="10325100"/>
          <a:ext cx="64770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38</xdr:col>
      <xdr:colOff>161925</xdr:colOff>
      <xdr:row>57</xdr:row>
      <xdr:rowOff>38412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7419975"/>
          <a:ext cx="8210550" cy="2934012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</xdr:colOff>
      <xdr:row>95</xdr:row>
      <xdr:rowOff>19050</xdr:rowOff>
    </xdr:from>
    <xdr:to>
      <xdr:col>37</xdr:col>
      <xdr:colOff>189963</xdr:colOff>
      <xdr:row>116</xdr:row>
      <xdr:rowOff>161925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9" t="11483" r="1159" b="567"/>
        <a:stretch/>
      </xdr:blipFill>
      <xdr:spPr>
        <a:xfrm>
          <a:off x="676274" y="17392650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28576</xdr:colOff>
      <xdr:row>59</xdr:row>
      <xdr:rowOff>123825</xdr:rowOff>
    </xdr:from>
    <xdr:to>
      <xdr:col>37</xdr:col>
      <xdr:colOff>196485</xdr:colOff>
      <xdr:row>68</xdr:row>
      <xdr:rowOff>0</xdr:rowOff>
    </xdr:to>
    <xdr:pic>
      <xdr:nvPicPr>
        <xdr:cNvPr id="21" name="図 2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587" t="67997" r="5985" b="8455"/>
        <a:stretch/>
      </xdr:blipFill>
      <xdr:spPr>
        <a:xfrm>
          <a:off x="685801" y="1080135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31" name="図 30"/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266" t="8050" r="1626" b="36546"/>
        <a:stretch/>
      </xdr:blipFill>
      <xdr:spPr>
        <a:xfrm>
          <a:off x="657224" y="13392149"/>
          <a:ext cx="7920000" cy="2514601"/>
        </a:xfrm>
        <a:prstGeom prst="rect">
          <a:avLst/>
        </a:prstGeom>
      </xdr:spPr>
    </xdr:pic>
    <xdr:clientData/>
  </xdr:twoCellAnchor>
  <xdr:twoCellAnchor>
    <xdr:from>
      <xdr:col>11</xdr:col>
      <xdr:colOff>161925</xdr:colOff>
      <xdr:row>54</xdr:row>
      <xdr:rowOff>38100</xdr:rowOff>
    </xdr:from>
    <xdr:to>
      <xdr:col>14</xdr:col>
      <xdr:colOff>180975</xdr:colOff>
      <xdr:row>55</xdr:row>
      <xdr:rowOff>173831</xdr:rowOff>
    </xdr:to>
    <xdr:sp macro="" textlink="">
      <xdr:nvSpPr>
        <xdr:cNvPr id="24" name="正方形/長方形 23"/>
        <xdr:cNvSpPr/>
      </xdr:nvSpPr>
      <xdr:spPr>
        <a:xfrm>
          <a:off x="2571750" y="9810750"/>
          <a:ext cx="676275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209550</xdr:colOff>
      <xdr:row>46</xdr:row>
      <xdr:rowOff>19051</xdr:rowOff>
    </xdr:from>
    <xdr:to>
      <xdr:col>38</xdr:col>
      <xdr:colOff>152399</xdr:colOff>
      <xdr:row>52</xdr:row>
      <xdr:rowOff>133350</xdr:rowOff>
    </xdr:to>
    <xdr:sp macro="" textlink="">
      <xdr:nvSpPr>
        <xdr:cNvPr id="25" name="正方形/長方形 24"/>
        <xdr:cNvSpPr/>
      </xdr:nvSpPr>
      <xdr:spPr>
        <a:xfrm>
          <a:off x="2619375" y="8343901"/>
          <a:ext cx="6019799" cy="120014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66</xdr:row>
      <xdr:rowOff>19050</xdr:rowOff>
    </xdr:from>
    <xdr:to>
      <xdr:col>8</xdr:col>
      <xdr:colOff>104775</xdr:colOff>
      <xdr:row>67</xdr:row>
      <xdr:rowOff>154781</xdr:rowOff>
    </xdr:to>
    <xdr:sp macro="" textlink="">
      <xdr:nvSpPr>
        <xdr:cNvPr id="30" name="正方形/長方形 29"/>
        <xdr:cNvSpPr/>
      </xdr:nvSpPr>
      <xdr:spPr>
        <a:xfrm>
          <a:off x="828675" y="11963400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109</xdr:row>
      <xdr:rowOff>171450</xdr:rowOff>
    </xdr:from>
    <xdr:to>
      <xdr:col>25</xdr:col>
      <xdr:colOff>47625</xdr:colOff>
      <xdr:row>114</xdr:row>
      <xdr:rowOff>9525</xdr:rowOff>
    </xdr:to>
    <xdr:sp macro="" textlink="">
      <xdr:nvSpPr>
        <xdr:cNvPr id="35" name="正方形/長方形 34"/>
        <xdr:cNvSpPr/>
      </xdr:nvSpPr>
      <xdr:spPr>
        <a:xfrm>
          <a:off x="5381625" y="20078700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28</xdr:col>
      <xdr:colOff>190500</xdr:colOff>
      <xdr:row>135</xdr:row>
      <xdr:rowOff>77391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2440900"/>
          <a:ext cx="5829300" cy="261104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47626</xdr:rowOff>
    </xdr:from>
    <xdr:to>
      <xdr:col>38</xdr:col>
      <xdr:colOff>197264</xdr:colOff>
      <xdr:row>35</xdr:row>
      <xdr:rowOff>104775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43226"/>
          <a:ext cx="8226839" cy="3495674"/>
        </a:xfrm>
        <a:prstGeom prst="rect">
          <a:avLst/>
        </a:prstGeom>
      </xdr:spPr>
    </xdr:pic>
    <xdr:clientData/>
  </xdr:twoCellAnchor>
  <xdr:twoCellAnchor>
    <xdr:from>
      <xdr:col>15</xdr:col>
      <xdr:colOff>38100</xdr:colOff>
      <xdr:row>28</xdr:row>
      <xdr:rowOff>28576</xdr:rowOff>
    </xdr:from>
    <xdr:to>
      <xdr:col>18</xdr:col>
      <xdr:colOff>66675</xdr:colOff>
      <xdr:row>29</xdr:row>
      <xdr:rowOff>38101</xdr:rowOff>
    </xdr:to>
    <xdr:sp macro="" textlink="">
      <xdr:nvSpPr>
        <xdr:cNvPr id="28" name="正方形/長方形 27"/>
        <xdr:cNvSpPr/>
      </xdr:nvSpPr>
      <xdr:spPr bwMode="auto">
        <a:xfrm>
          <a:off x="3324225" y="5095876"/>
          <a:ext cx="84772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28</xdr:row>
      <xdr:rowOff>28575</xdr:rowOff>
    </xdr:from>
    <xdr:to>
      <xdr:col>38</xdr:col>
      <xdr:colOff>28575</xdr:colOff>
      <xdr:row>29</xdr:row>
      <xdr:rowOff>28575</xdr:rowOff>
    </xdr:to>
    <xdr:sp macro="" textlink="">
      <xdr:nvSpPr>
        <xdr:cNvPr id="29" name="正方形/長方形 28"/>
        <xdr:cNvSpPr/>
      </xdr:nvSpPr>
      <xdr:spPr bwMode="auto">
        <a:xfrm>
          <a:off x="8210550" y="5095875"/>
          <a:ext cx="304800" cy="1809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29</xdr:row>
      <xdr:rowOff>95250</xdr:rowOff>
    </xdr:from>
    <xdr:to>
      <xdr:col>18</xdr:col>
      <xdr:colOff>76200</xdr:colOff>
      <xdr:row>30</xdr:row>
      <xdr:rowOff>123825</xdr:rowOff>
    </xdr:to>
    <xdr:sp macro="" textlink="">
      <xdr:nvSpPr>
        <xdr:cNvPr id="32" name="正方形/長方形 31"/>
        <xdr:cNvSpPr/>
      </xdr:nvSpPr>
      <xdr:spPr bwMode="auto">
        <a:xfrm>
          <a:off x="3324225" y="5343525"/>
          <a:ext cx="8572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29</xdr:row>
      <xdr:rowOff>85725</xdr:rowOff>
    </xdr:from>
    <xdr:to>
      <xdr:col>38</xdr:col>
      <xdr:colOff>28575</xdr:colOff>
      <xdr:row>30</xdr:row>
      <xdr:rowOff>133350</xdr:rowOff>
    </xdr:to>
    <xdr:sp macro="" textlink="">
      <xdr:nvSpPr>
        <xdr:cNvPr id="33" name="正方形/長方形 32"/>
        <xdr:cNvSpPr/>
      </xdr:nvSpPr>
      <xdr:spPr bwMode="auto">
        <a:xfrm>
          <a:off x="8210550" y="5334000"/>
          <a:ext cx="30480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114301</xdr:colOff>
      <xdr:row>31</xdr:row>
      <xdr:rowOff>9525</xdr:rowOff>
    </xdr:from>
    <xdr:to>
      <xdr:col>35</xdr:col>
      <xdr:colOff>133351</xdr:colOff>
      <xdr:row>32</xdr:row>
      <xdr:rowOff>114300</xdr:rowOff>
    </xdr:to>
    <xdr:sp macro="" textlink="">
      <xdr:nvSpPr>
        <xdr:cNvPr id="34" name="角丸四角形吹き出し 33"/>
        <xdr:cNvSpPr/>
      </xdr:nvSpPr>
      <xdr:spPr>
        <a:xfrm>
          <a:off x="6191251" y="5619750"/>
          <a:ext cx="1771650" cy="285750"/>
        </a:xfrm>
        <a:prstGeom prst="wedgeRoundRectCallout">
          <a:avLst>
            <a:gd name="adj1" fmla="val 60762"/>
            <a:gd name="adj2" fmla="val -9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atdaap1b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27</xdr:col>
      <xdr:colOff>152400</xdr:colOff>
      <xdr:row>25</xdr:row>
      <xdr:rowOff>133350</xdr:rowOff>
    </xdr:from>
    <xdr:to>
      <xdr:col>35</xdr:col>
      <xdr:colOff>161925</xdr:colOff>
      <xdr:row>27</xdr:row>
      <xdr:rowOff>57150</xdr:rowOff>
    </xdr:to>
    <xdr:sp macro="" textlink="">
      <xdr:nvSpPr>
        <xdr:cNvPr id="36" name="角丸四角形吹き出し 35"/>
        <xdr:cNvSpPr/>
      </xdr:nvSpPr>
      <xdr:spPr>
        <a:xfrm>
          <a:off x="6229350" y="4657725"/>
          <a:ext cx="1762125" cy="285750"/>
        </a:xfrm>
        <a:prstGeom prst="wedgeRoundRectCallout">
          <a:avLst>
            <a:gd name="adj1" fmla="val 55065"/>
            <a:gd name="adj2" fmla="val 10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atdaap1a</a:t>
          </a:r>
          <a:r>
            <a:rPr kumimoji="1" lang="ja-JP" altLang="en-US" sz="900"/>
            <a:t>にリリースする場合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35</xdr:col>
      <xdr:colOff>162980</xdr:colOff>
      <xdr:row>68</xdr:row>
      <xdr:rowOff>86167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229725"/>
          <a:ext cx="7554380" cy="316274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32</xdr:row>
      <xdr:rowOff>0</xdr:rowOff>
    </xdr:from>
    <xdr:to>
      <xdr:col>32</xdr:col>
      <xdr:colOff>0</xdr:colOff>
      <xdr:row>49</xdr:row>
      <xdr:rowOff>36614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5791200"/>
          <a:ext cx="6515099" cy="31131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114299</xdr:colOff>
      <xdr:row>19</xdr:row>
      <xdr:rowOff>114300</xdr:rowOff>
    </xdr:from>
    <xdr:to>
      <xdr:col>24</xdr:col>
      <xdr:colOff>95249</xdr:colOff>
      <xdr:row>20</xdr:row>
      <xdr:rowOff>142875</xdr:rowOff>
    </xdr:to>
    <xdr:sp macro="" textlink="">
      <xdr:nvSpPr>
        <xdr:cNvPr id="3" name="正方形/長方形 2"/>
        <xdr:cNvSpPr/>
      </xdr:nvSpPr>
      <xdr:spPr bwMode="auto">
        <a:xfrm>
          <a:off x="4876799" y="3552825"/>
          <a:ext cx="638175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24</xdr:row>
      <xdr:rowOff>19050</xdr:rowOff>
    </xdr:from>
    <xdr:to>
      <xdr:col>37</xdr:col>
      <xdr:colOff>152400</xdr:colOff>
      <xdr:row>25</xdr:row>
      <xdr:rowOff>66675</xdr:rowOff>
    </xdr:to>
    <xdr:sp macro="" textlink="">
      <xdr:nvSpPr>
        <xdr:cNvPr id="6" name="正方形/長方形 5"/>
        <xdr:cNvSpPr/>
      </xdr:nvSpPr>
      <xdr:spPr bwMode="auto">
        <a:xfrm>
          <a:off x="8134350" y="436245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209549</xdr:colOff>
      <xdr:row>44</xdr:row>
      <xdr:rowOff>95249</xdr:rowOff>
    </xdr:from>
    <xdr:to>
      <xdr:col>21</xdr:col>
      <xdr:colOff>123825</xdr:colOff>
      <xdr:row>46</xdr:row>
      <xdr:rowOff>9524</xdr:rowOff>
    </xdr:to>
    <xdr:sp macro="" textlink="">
      <xdr:nvSpPr>
        <xdr:cNvPr id="12" name="正方形/長方形 11"/>
        <xdr:cNvSpPr/>
      </xdr:nvSpPr>
      <xdr:spPr bwMode="auto">
        <a:xfrm>
          <a:off x="647699" y="8058149"/>
          <a:ext cx="4238626" cy="27622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19050</xdr:colOff>
      <xdr:row>64</xdr:row>
      <xdr:rowOff>28575</xdr:rowOff>
    </xdr:from>
    <xdr:to>
      <xdr:col>53</xdr:col>
      <xdr:colOff>19050</xdr:colOff>
      <xdr:row>67</xdr:row>
      <xdr:rowOff>19050</xdr:rowOff>
    </xdr:to>
    <xdr:sp macro="" textlink="">
      <xdr:nvSpPr>
        <xdr:cNvPr id="15" name="角丸四角形吹き出し 14"/>
        <xdr:cNvSpPr/>
      </xdr:nvSpPr>
      <xdr:spPr>
        <a:xfrm>
          <a:off x="10639425" y="11610975"/>
          <a:ext cx="1533525" cy="533400"/>
        </a:xfrm>
        <a:prstGeom prst="wedgeRoundRectCallout">
          <a:avLst>
            <a:gd name="adj1" fmla="val -18970"/>
            <a:gd name="adj2" fmla="val -803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稼働面の</a:t>
          </a:r>
          <a:r>
            <a:rPr kumimoji="1" lang="en-US" altLang="ja-JP" sz="900"/>
            <a:t>2</a:t>
          </a:r>
          <a:r>
            <a:rPr kumimoji="1" lang="ja-JP" altLang="en-US" sz="900"/>
            <a:t>サーバの</a:t>
          </a:r>
          <a:endParaRPr kumimoji="1" lang="en-US" altLang="ja-JP" sz="900"/>
        </a:p>
        <a:p>
          <a:pPr algn="l"/>
          <a:r>
            <a:rPr kumimoji="1" lang="en-US" altLang="ja-JP" sz="900"/>
            <a:t>LB</a:t>
          </a:r>
          <a:r>
            <a:rPr kumimoji="1" lang="ja-JP" altLang="en-US" sz="900"/>
            <a:t>解放が状態となる。</a:t>
          </a:r>
        </a:p>
      </xdr:txBody>
    </xdr:sp>
    <xdr:clientData/>
  </xdr:twoCellAnchor>
  <xdr:twoCellAnchor>
    <xdr:from>
      <xdr:col>4</xdr:col>
      <xdr:colOff>19049</xdr:colOff>
      <xdr:row>54</xdr:row>
      <xdr:rowOff>85724</xdr:rowOff>
    </xdr:from>
    <xdr:to>
      <xdr:col>31</xdr:col>
      <xdr:colOff>180975</xdr:colOff>
      <xdr:row>57</xdr:row>
      <xdr:rowOff>123824</xdr:rowOff>
    </xdr:to>
    <xdr:sp macro="" textlink="">
      <xdr:nvSpPr>
        <xdr:cNvPr id="16" name="正方形/長方形 15"/>
        <xdr:cNvSpPr/>
      </xdr:nvSpPr>
      <xdr:spPr>
        <a:xfrm>
          <a:off x="895349" y="9858374"/>
          <a:ext cx="6238876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38100</xdr:colOff>
      <xdr:row>56</xdr:row>
      <xdr:rowOff>19050</xdr:rowOff>
    </xdr:from>
    <xdr:to>
      <xdr:col>36</xdr:col>
      <xdr:colOff>38100</xdr:colOff>
      <xdr:row>57</xdr:row>
      <xdr:rowOff>114300</xdr:rowOff>
    </xdr:to>
    <xdr:sp macro="" textlink="">
      <xdr:nvSpPr>
        <xdr:cNvPr id="17" name="角丸四角形吹き出し 16"/>
        <xdr:cNvSpPr/>
      </xdr:nvSpPr>
      <xdr:spPr>
        <a:xfrm>
          <a:off x="7210425" y="1015365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</xdr:col>
      <xdr:colOff>38100</xdr:colOff>
      <xdr:row>60</xdr:row>
      <xdr:rowOff>85724</xdr:rowOff>
    </xdr:from>
    <xdr:to>
      <xdr:col>31</xdr:col>
      <xdr:colOff>190500</xdr:colOff>
      <xdr:row>63</xdr:row>
      <xdr:rowOff>123824</xdr:rowOff>
    </xdr:to>
    <xdr:sp macro="" textlink="">
      <xdr:nvSpPr>
        <xdr:cNvPr id="18" name="正方形/長方形 17"/>
        <xdr:cNvSpPr/>
      </xdr:nvSpPr>
      <xdr:spPr>
        <a:xfrm>
          <a:off x="914400" y="10944224"/>
          <a:ext cx="6229350" cy="581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36</xdr:col>
      <xdr:colOff>0</xdr:colOff>
      <xdr:row>62</xdr:row>
      <xdr:rowOff>95250</xdr:rowOff>
    </xdr:to>
    <xdr:sp macro="" textlink="">
      <xdr:nvSpPr>
        <xdr:cNvPr id="19" name="角丸四角形吹き出し 18"/>
        <xdr:cNvSpPr/>
      </xdr:nvSpPr>
      <xdr:spPr>
        <a:xfrm>
          <a:off x="7172325" y="1103947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47</xdr:col>
      <xdr:colOff>9525</xdr:colOff>
      <xdr:row>55</xdr:row>
      <xdr:rowOff>19050</xdr:rowOff>
    </xdr:from>
    <xdr:to>
      <xdr:col>50</xdr:col>
      <xdr:colOff>0</xdr:colOff>
      <xdr:row>57</xdr:row>
      <xdr:rowOff>9525</xdr:rowOff>
    </xdr:to>
    <xdr:sp macro="" textlink="">
      <xdr:nvSpPr>
        <xdr:cNvPr id="20" name="正方形/長方形 19"/>
        <xdr:cNvSpPr/>
      </xdr:nvSpPr>
      <xdr:spPr>
        <a:xfrm>
          <a:off x="10848975" y="9972675"/>
          <a:ext cx="64770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0</xdr:rowOff>
    </xdr:from>
    <xdr:to>
      <xdr:col>35</xdr:col>
      <xdr:colOff>164979</xdr:colOff>
      <xdr:row>70</xdr:row>
      <xdr:rowOff>87004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91675"/>
          <a:ext cx="7556379" cy="316357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1</xdr:rowOff>
    </xdr:from>
    <xdr:to>
      <xdr:col>36</xdr:col>
      <xdr:colOff>66675</xdr:colOff>
      <xdr:row>51</xdr:row>
      <xdr:rowOff>6443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5610226"/>
          <a:ext cx="7677150" cy="362594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38</xdr:col>
      <xdr:colOff>127407</xdr:colOff>
      <xdr:row>29</xdr:row>
      <xdr:rowOff>32497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7225" y="2714625"/>
          <a:ext cx="7956957" cy="2566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85725</xdr:colOff>
      <xdr:row>19</xdr:row>
      <xdr:rowOff>133350</xdr:rowOff>
    </xdr:from>
    <xdr:to>
      <xdr:col>24</xdr:col>
      <xdr:colOff>133350</xdr:colOff>
      <xdr:row>20</xdr:row>
      <xdr:rowOff>142875</xdr:rowOff>
    </xdr:to>
    <xdr:sp macro="" textlink="">
      <xdr:nvSpPr>
        <xdr:cNvPr id="8" name="正方形/長方形 7"/>
        <xdr:cNvSpPr/>
      </xdr:nvSpPr>
      <xdr:spPr bwMode="auto">
        <a:xfrm>
          <a:off x="4848225" y="3571875"/>
          <a:ext cx="704850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85725</xdr:colOff>
      <xdr:row>22</xdr:row>
      <xdr:rowOff>171450</xdr:rowOff>
    </xdr:from>
    <xdr:to>
      <xdr:col>37</xdr:col>
      <xdr:colOff>152400</xdr:colOff>
      <xdr:row>24</xdr:row>
      <xdr:rowOff>38100</xdr:rowOff>
    </xdr:to>
    <xdr:sp macro="" textlink="">
      <xdr:nvSpPr>
        <xdr:cNvPr id="9" name="正方形/長方形 8"/>
        <xdr:cNvSpPr/>
      </xdr:nvSpPr>
      <xdr:spPr bwMode="auto">
        <a:xfrm>
          <a:off x="8134350" y="4152900"/>
          <a:ext cx="28575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45</xdr:row>
      <xdr:rowOff>161923</xdr:rowOff>
    </xdr:from>
    <xdr:to>
      <xdr:col>23</xdr:col>
      <xdr:colOff>209550</xdr:colOff>
      <xdr:row>47</xdr:row>
      <xdr:rowOff>47624</xdr:rowOff>
    </xdr:to>
    <xdr:sp macro="" textlink="">
      <xdr:nvSpPr>
        <xdr:cNvPr id="13" name="正方形/長方形 12"/>
        <xdr:cNvSpPr/>
      </xdr:nvSpPr>
      <xdr:spPr bwMode="auto">
        <a:xfrm>
          <a:off x="647700" y="8305798"/>
          <a:ext cx="4762500" cy="247651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56</xdr:row>
      <xdr:rowOff>66675</xdr:rowOff>
    </xdr:from>
    <xdr:to>
      <xdr:col>32</xdr:col>
      <xdr:colOff>104775</xdr:colOff>
      <xdr:row>59</xdr:row>
      <xdr:rowOff>152400</xdr:rowOff>
    </xdr:to>
    <xdr:sp macro="" textlink="">
      <xdr:nvSpPr>
        <xdr:cNvPr id="16" name="正方形/長方形 15"/>
        <xdr:cNvSpPr/>
      </xdr:nvSpPr>
      <xdr:spPr>
        <a:xfrm>
          <a:off x="876300" y="10201275"/>
          <a:ext cx="6400800" cy="628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200025</xdr:colOff>
      <xdr:row>57</xdr:row>
      <xdr:rowOff>133350</xdr:rowOff>
    </xdr:from>
    <xdr:to>
      <xdr:col>36</xdr:col>
      <xdr:colOff>200025</xdr:colOff>
      <xdr:row>59</xdr:row>
      <xdr:rowOff>47625</xdr:rowOff>
    </xdr:to>
    <xdr:sp macro="" textlink="">
      <xdr:nvSpPr>
        <xdr:cNvPr id="17" name="角丸四角形吹き出し 16"/>
        <xdr:cNvSpPr/>
      </xdr:nvSpPr>
      <xdr:spPr>
        <a:xfrm>
          <a:off x="7372350" y="10448925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3</xdr:col>
      <xdr:colOff>219074</xdr:colOff>
      <xdr:row>62</xdr:row>
      <xdr:rowOff>95249</xdr:rowOff>
    </xdr:from>
    <xdr:to>
      <xdr:col>32</xdr:col>
      <xdr:colOff>95249</xdr:colOff>
      <xdr:row>65</xdr:row>
      <xdr:rowOff>123825</xdr:rowOff>
    </xdr:to>
    <xdr:sp macro="" textlink="">
      <xdr:nvSpPr>
        <xdr:cNvPr id="18" name="正方形/長方形 17"/>
        <xdr:cNvSpPr/>
      </xdr:nvSpPr>
      <xdr:spPr>
        <a:xfrm>
          <a:off x="876299" y="11315699"/>
          <a:ext cx="6391275" cy="571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190500</xdr:colOff>
      <xdr:row>62</xdr:row>
      <xdr:rowOff>133350</xdr:rowOff>
    </xdr:from>
    <xdr:to>
      <xdr:col>36</xdr:col>
      <xdr:colOff>190500</xdr:colOff>
      <xdr:row>64</xdr:row>
      <xdr:rowOff>47625</xdr:rowOff>
    </xdr:to>
    <xdr:sp macro="" textlink="">
      <xdr:nvSpPr>
        <xdr:cNvPr id="19" name="角丸四角形吹き出し 18"/>
        <xdr:cNvSpPr/>
      </xdr:nvSpPr>
      <xdr:spPr>
        <a:xfrm>
          <a:off x="7362825" y="11353800"/>
          <a:ext cx="876300" cy="276225"/>
        </a:xfrm>
        <a:prstGeom prst="wedgeRoundRectCallout">
          <a:avLst>
            <a:gd name="adj1" fmla="val -62137"/>
            <a:gd name="adj2" fmla="val 73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  <a:r>
            <a:rPr kumimoji="1" lang="ja-JP" altLang="en-US" sz="1100"/>
            <a:t>面</a:t>
          </a:r>
        </a:p>
      </xdr:txBody>
    </xdr:sp>
    <xdr:clientData/>
  </xdr:twoCellAnchor>
  <xdr:twoCellAnchor>
    <xdr:from>
      <xdr:col>44</xdr:col>
      <xdr:colOff>123824</xdr:colOff>
      <xdr:row>65</xdr:row>
      <xdr:rowOff>104775</xdr:rowOff>
    </xdr:from>
    <xdr:to>
      <xdr:col>53</xdr:col>
      <xdr:colOff>161924</xdr:colOff>
      <xdr:row>67</xdr:row>
      <xdr:rowOff>76200</xdr:rowOff>
    </xdr:to>
    <xdr:sp macro="" textlink="">
      <xdr:nvSpPr>
        <xdr:cNvPr id="22" name="角丸四角形 21"/>
        <xdr:cNvSpPr/>
      </xdr:nvSpPr>
      <xdr:spPr>
        <a:xfrm>
          <a:off x="9925049" y="11868150"/>
          <a:ext cx="20097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閉塞した面の</a:t>
          </a:r>
          <a:r>
            <a:rPr kumimoji="1" lang="en-US" altLang="ja-JP" sz="900"/>
            <a:t>Status</a:t>
          </a:r>
          <a:r>
            <a:rPr kumimoji="1" lang="ja-JP" altLang="en-US" sz="900"/>
            <a:t>が</a:t>
          </a:r>
          <a:r>
            <a:rPr kumimoji="1" lang="en-US" altLang="ja-JP" sz="900"/>
            <a:t>Disable</a:t>
          </a:r>
          <a:r>
            <a:rPr kumimoji="1" lang="ja-JP" altLang="en-US" sz="900"/>
            <a:t>になる</a:t>
          </a:r>
        </a:p>
      </xdr:txBody>
    </xdr:sp>
    <xdr:clientData/>
  </xdr:twoCellAnchor>
  <xdr:twoCellAnchor>
    <xdr:from>
      <xdr:col>47</xdr:col>
      <xdr:colOff>9525</xdr:colOff>
      <xdr:row>59</xdr:row>
      <xdr:rowOff>0</xdr:rowOff>
    </xdr:from>
    <xdr:to>
      <xdr:col>50</xdr:col>
      <xdr:colOff>0</xdr:colOff>
      <xdr:row>60</xdr:row>
      <xdr:rowOff>171450</xdr:rowOff>
    </xdr:to>
    <xdr:sp macro="" textlink="">
      <xdr:nvSpPr>
        <xdr:cNvPr id="15" name="正方形/長方形 14"/>
        <xdr:cNvSpPr/>
      </xdr:nvSpPr>
      <xdr:spPr>
        <a:xfrm>
          <a:off x="10467975" y="10677525"/>
          <a:ext cx="64770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38</xdr:col>
      <xdr:colOff>161925</xdr:colOff>
      <xdr:row>57</xdr:row>
      <xdr:rowOff>38412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7419975"/>
          <a:ext cx="8210550" cy="293401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37</xdr:col>
      <xdr:colOff>170914</xdr:colOff>
      <xdr:row>116</xdr:row>
      <xdr:rowOff>142875</xdr:rowOff>
    </xdr:to>
    <xdr:pic>
      <xdr:nvPicPr>
        <xdr:cNvPr id="23" name="図 2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9" t="11483" r="1159" b="567"/>
        <a:stretch/>
      </xdr:blipFill>
      <xdr:spPr>
        <a:xfrm>
          <a:off x="657225" y="17373600"/>
          <a:ext cx="7781389" cy="394335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58</xdr:row>
      <xdr:rowOff>133350</xdr:rowOff>
    </xdr:from>
    <xdr:to>
      <xdr:col>37</xdr:col>
      <xdr:colOff>82184</xdr:colOff>
      <xdr:row>67</xdr:row>
      <xdr:rowOff>9525</xdr:rowOff>
    </xdr:to>
    <xdr:pic>
      <xdr:nvPicPr>
        <xdr:cNvPr id="22" name="図 2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587" t="67997" r="5985" b="8455"/>
        <a:stretch/>
      </xdr:blipFill>
      <xdr:spPr>
        <a:xfrm>
          <a:off x="571500" y="10629900"/>
          <a:ext cx="7778384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219074</xdr:colOff>
      <xdr:row>74</xdr:row>
      <xdr:rowOff>180974</xdr:rowOff>
    </xdr:from>
    <xdr:to>
      <xdr:col>38</xdr:col>
      <xdr:colOff>90449</xdr:colOff>
      <xdr:row>88</xdr:row>
      <xdr:rowOff>161925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266" t="8050" r="1626" b="36546"/>
        <a:stretch/>
      </xdr:blipFill>
      <xdr:spPr>
        <a:xfrm>
          <a:off x="657224" y="13573124"/>
          <a:ext cx="7920000" cy="2514601"/>
        </a:xfrm>
        <a:prstGeom prst="rect">
          <a:avLst/>
        </a:prstGeom>
      </xdr:spPr>
    </xdr:pic>
    <xdr:clientData/>
  </xdr:twoCellAnchor>
  <xdr:twoCellAnchor>
    <xdr:from>
      <xdr:col>11</xdr:col>
      <xdr:colOff>200025</xdr:colOff>
      <xdr:row>54</xdr:row>
      <xdr:rowOff>47625</xdr:rowOff>
    </xdr:from>
    <xdr:to>
      <xdr:col>15</xdr:col>
      <xdr:colOff>0</xdr:colOff>
      <xdr:row>56</xdr:row>
      <xdr:rowOff>2381</xdr:rowOff>
    </xdr:to>
    <xdr:sp macro="" textlink="">
      <xdr:nvSpPr>
        <xdr:cNvPr id="11" name="正方形/長方形 10"/>
        <xdr:cNvSpPr/>
      </xdr:nvSpPr>
      <xdr:spPr>
        <a:xfrm>
          <a:off x="2609850" y="9820275"/>
          <a:ext cx="676275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219074</xdr:colOff>
      <xdr:row>45</xdr:row>
      <xdr:rowOff>171450</xdr:rowOff>
    </xdr:from>
    <xdr:to>
      <xdr:col>38</xdr:col>
      <xdr:colOff>38099</xdr:colOff>
      <xdr:row>53</xdr:row>
      <xdr:rowOff>9525</xdr:rowOff>
    </xdr:to>
    <xdr:sp macro="" textlink="">
      <xdr:nvSpPr>
        <xdr:cNvPr id="12" name="正方形/長方形 11"/>
        <xdr:cNvSpPr/>
      </xdr:nvSpPr>
      <xdr:spPr>
        <a:xfrm>
          <a:off x="2628899" y="8315325"/>
          <a:ext cx="5895975" cy="12858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65</xdr:row>
      <xdr:rowOff>38100</xdr:rowOff>
    </xdr:from>
    <xdr:to>
      <xdr:col>8</xdr:col>
      <xdr:colOff>9525</xdr:colOff>
      <xdr:row>66</xdr:row>
      <xdr:rowOff>173831</xdr:rowOff>
    </xdr:to>
    <xdr:sp macro="" textlink="">
      <xdr:nvSpPr>
        <xdr:cNvPr id="14" name="正方形/長方形 13"/>
        <xdr:cNvSpPr/>
      </xdr:nvSpPr>
      <xdr:spPr>
        <a:xfrm>
          <a:off x="733425" y="11801475"/>
          <a:ext cx="1028700" cy="316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180975</xdr:colOff>
      <xdr:row>109</xdr:row>
      <xdr:rowOff>171450</xdr:rowOff>
    </xdr:from>
    <xdr:to>
      <xdr:col>25</xdr:col>
      <xdr:colOff>47625</xdr:colOff>
      <xdr:row>114</xdr:row>
      <xdr:rowOff>9525</xdr:rowOff>
    </xdr:to>
    <xdr:sp macro="" textlink="">
      <xdr:nvSpPr>
        <xdr:cNvPr id="16" name="正方形/長方形 15"/>
        <xdr:cNvSpPr/>
      </xdr:nvSpPr>
      <xdr:spPr>
        <a:xfrm>
          <a:off x="5381625" y="20078700"/>
          <a:ext cx="304800" cy="742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121</xdr:row>
      <xdr:rowOff>0</xdr:rowOff>
    </xdr:from>
    <xdr:to>
      <xdr:col>28</xdr:col>
      <xdr:colOff>190500</xdr:colOff>
      <xdr:row>135</xdr:row>
      <xdr:rowOff>77391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2440900"/>
          <a:ext cx="5829300" cy="261104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47626</xdr:rowOff>
    </xdr:from>
    <xdr:to>
      <xdr:col>38</xdr:col>
      <xdr:colOff>197264</xdr:colOff>
      <xdr:row>35</xdr:row>
      <xdr:rowOff>104775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43226"/>
          <a:ext cx="8226839" cy="3495674"/>
        </a:xfrm>
        <a:prstGeom prst="rect">
          <a:avLst/>
        </a:prstGeom>
      </xdr:spPr>
    </xdr:pic>
    <xdr:clientData/>
  </xdr:twoCellAnchor>
  <xdr:twoCellAnchor>
    <xdr:from>
      <xdr:col>15</xdr:col>
      <xdr:colOff>38100</xdr:colOff>
      <xdr:row>28</xdr:row>
      <xdr:rowOff>28576</xdr:rowOff>
    </xdr:from>
    <xdr:to>
      <xdr:col>18</xdr:col>
      <xdr:colOff>66675</xdr:colOff>
      <xdr:row>29</xdr:row>
      <xdr:rowOff>38101</xdr:rowOff>
    </xdr:to>
    <xdr:sp macro="" textlink="">
      <xdr:nvSpPr>
        <xdr:cNvPr id="19" name="正方形/長方形 18"/>
        <xdr:cNvSpPr/>
      </xdr:nvSpPr>
      <xdr:spPr bwMode="auto">
        <a:xfrm>
          <a:off x="3324225" y="5095876"/>
          <a:ext cx="847725" cy="1905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28</xdr:row>
      <xdr:rowOff>28575</xdr:rowOff>
    </xdr:from>
    <xdr:to>
      <xdr:col>38</xdr:col>
      <xdr:colOff>28575</xdr:colOff>
      <xdr:row>29</xdr:row>
      <xdr:rowOff>28575</xdr:rowOff>
    </xdr:to>
    <xdr:sp macro="" textlink="">
      <xdr:nvSpPr>
        <xdr:cNvPr id="21" name="正方形/長方形 20"/>
        <xdr:cNvSpPr/>
      </xdr:nvSpPr>
      <xdr:spPr bwMode="auto">
        <a:xfrm>
          <a:off x="8210550" y="5095875"/>
          <a:ext cx="304800" cy="180975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29</xdr:row>
      <xdr:rowOff>95250</xdr:rowOff>
    </xdr:from>
    <xdr:to>
      <xdr:col>18</xdr:col>
      <xdr:colOff>76200</xdr:colOff>
      <xdr:row>30</xdr:row>
      <xdr:rowOff>123825</xdr:rowOff>
    </xdr:to>
    <xdr:sp macro="" textlink="">
      <xdr:nvSpPr>
        <xdr:cNvPr id="24" name="正方形/長方形 23"/>
        <xdr:cNvSpPr/>
      </xdr:nvSpPr>
      <xdr:spPr bwMode="auto">
        <a:xfrm>
          <a:off x="3324225" y="5343525"/>
          <a:ext cx="857250" cy="20955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29</xdr:row>
      <xdr:rowOff>85725</xdr:rowOff>
    </xdr:from>
    <xdr:to>
      <xdr:col>38</xdr:col>
      <xdr:colOff>28575</xdr:colOff>
      <xdr:row>30</xdr:row>
      <xdr:rowOff>133350</xdr:rowOff>
    </xdr:to>
    <xdr:sp macro="" textlink="">
      <xdr:nvSpPr>
        <xdr:cNvPr id="25" name="正方形/長方形 24"/>
        <xdr:cNvSpPr/>
      </xdr:nvSpPr>
      <xdr:spPr bwMode="auto">
        <a:xfrm>
          <a:off x="8210550" y="5334000"/>
          <a:ext cx="304800" cy="228600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114301</xdr:colOff>
      <xdr:row>31</xdr:row>
      <xdr:rowOff>9525</xdr:rowOff>
    </xdr:from>
    <xdr:to>
      <xdr:col>35</xdr:col>
      <xdr:colOff>133351</xdr:colOff>
      <xdr:row>32</xdr:row>
      <xdr:rowOff>114300</xdr:rowOff>
    </xdr:to>
    <xdr:sp macro="" textlink="">
      <xdr:nvSpPr>
        <xdr:cNvPr id="26" name="角丸四角形吹き出し 25"/>
        <xdr:cNvSpPr/>
      </xdr:nvSpPr>
      <xdr:spPr>
        <a:xfrm>
          <a:off x="6191251" y="5619750"/>
          <a:ext cx="1771650" cy="285750"/>
        </a:xfrm>
        <a:prstGeom prst="wedgeRoundRectCallout">
          <a:avLst>
            <a:gd name="adj1" fmla="val 60762"/>
            <a:gd name="adj2" fmla="val -9083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atdaap1b</a:t>
          </a:r>
          <a:r>
            <a:rPr kumimoji="1" lang="ja-JP" altLang="en-US" sz="900"/>
            <a:t>にリリースする場合</a:t>
          </a:r>
        </a:p>
      </xdr:txBody>
    </xdr:sp>
    <xdr:clientData/>
  </xdr:twoCellAnchor>
  <xdr:twoCellAnchor>
    <xdr:from>
      <xdr:col>27</xdr:col>
      <xdr:colOff>152400</xdr:colOff>
      <xdr:row>25</xdr:row>
      <xdr:rowOff>133350</xdr:rowOff>
    </xdr:from>
    <xdr:to>
      <xdr:col>35</xdr:col>
      <xdr:colOff>161925</xdr:colOff>
      <xdr:row>27</xdr:row>
      <xdr:rowOff>57150</xdr:rowOff>
    </xdr:to>
    <xdr:sp macro="" textlink="">
      <xdr:nvSpPr>
        <xdr:cNvPr id="27" name="角丸四角形吹き出し 26"/>
        <xdr:cNvSpPr/>
      </xdr:nvSpPr>
      <xdr:spPr>
        <a:xfrm>
          <a:off x="6229350" y="4657725"/>
          <a:ext cx="1762125" cy="285750"/>
        </a:xfrm>
        <a:prstGeom prst="wedgeRoundRectCallout">
          <a:avLst>
            <a:gd name="adj1" fmla="val 55065"/>
            <a:gd name="adj2" fmla="val 10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atdaap1a</a:t>
          </a:r>
          <a:r>
            <a:rPr kumimoji="1" lang="ja-JP" altLang="en-US" sz="900"/>
            <a:t>にリリースする場合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5asd1p2h1stsa2.asd1.daas.local\P2FR06\standard\n0008596\Documents\&#12304;ASW&#12484;&#12450;&#12540;&#22269;&#20869;&#12305;B&#65295;G&#20999;&#12426;&#26367;&#12360;&#12522;&#12522;&#12540;&#12473;&#12472;&#12519;&#12502;&#23455;&#34892;&#25163;&#38918;&#26360;_&#26412;&#30058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手順書"/>
      <sheetName val="表紙"/>
      <sheetName val="BG切り替えの流れ"/>
      <sheetName val="20_LBのActive Standby確認"/>
      <sheetName val="30_LBのstatus確認"/>
      <sheetName val="40_OS起動"/>
      <sheetName val="40'_OS起動結果確認"/>
      <sheetName val="50_リリースジョブ実行"/>
      <sheetName val="60_LB開放"/>
      <sheetName val="70_LB閉塞"/>
      <sheetName val="90_リリースジョブ実行"/>
      <sheetName val="100_OS停止"/>
      <sheetName val="100'_OS起動結果確認"/>
      <sheetName val="110_LBのstatus確認"/>
      <sheetName val="120_LBのstatus確認"/>
      <sheetName val="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5">
          <cell r="B35" t="str">
            <v>２面</v>
          </cell>
          <cell r="E35" t="str">
            <v>１面</v>
          </cell>
        </row>
        <row r="38">
          <cell r="B38" t="str">
            <v>disable</v>
          </cell>
          <cell r="E38" t="str">
            <v>eable</v>
          </cell>
        </row>
        <row r="41">
          <cell r="B41" t="str">
            <v>False</v>
          </cell>
          <cell r="E41" t="str">
            <v>True</v>
          </cell>
        </row>
        <row r="50">
          <cell r="B50" t="str">
            <v>atdaap2a</v>
          </cell>
          <cell r="E50" t="str">
            <v>atdaap1a</v>
          </cell>
        </row>
        <row r="51">
          <cell r="B51" t="str">
            <v>atdaap2b</v>
          </cell>
          <cell r="E51" t="str">
            <v>atdaap1b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P20"/>
  <sheetViews>
    <sheetView view="pageBreakPreview" topLeftCell="A6" zoomScale="80" zoomScaleNormal="100" zoomScaleSheetLayoutView="80" workbookViewId="0"/>
  </sheetViews>
  <sheetFormatPr defaultColWidth="2.75" defaultRowHeight="13.5"/>
  <sheetData>
    <row r="1" spans="2:9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2:94" ht="13.5" customHeight="1">
      <c r="B2" s="248" t="s">
        <v>1</v>
      </c>
      <c r="C2" s="248"/>
      <c r="D2" s="248" t="s">
        <v>2</v>
      </c>
      <c r="E2" s="248"/>
      <c r="F2" s="248"/>
      <c r="G2" s="248"/>
      <c r="H2" s="248"/>
      <c r="I2" s="248"/>
      <c r="J2" s="248"/>
      <c r="K2" s="251" t="s">
        <v>3</v>
      </c>
      <c r="L2" s="252"/>
      <c r="M2" s="253"/>
      <c r="N2" s="248" t="s">
        <v>21</v>
      </c>
      <c r="O2" s="251" t="s">
        <v>19</v>
      </c>
      <c r="P2" s="252"/>
      <c r="Q2" s="252"/>
      <c r="R2" s="253"/>
      <c r="S2" s="251" t="s">
        <v>22</v>
      </c>
      <c r="T2" s="252"/>
      <c r="U2" s="252"/>
      <c r="V2" s="253"/>
      <c r="W2" s="251" t="s">
        <v>20</v>
      </c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3"/>
      <c r="AO2" s="248" t="s">
        <v>4</v>
      </c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8"/>
      <c r="BG2" s="242" t="s">
        <v>5</v>
      </c>
      <c r="BH2" s="242"/>
      <c r="BI2" s="242"/>
      <c r="BJ2" s="242" t="s">
        <v>6</v>
      </c>
      <c r="BK2" s="242"/>
      <c r="BL2" s="242" t="s">
        <v>7</v>
      </c>
      <c r="BM2" s="242"/>
      <c r="BN2" s="242" t="s">
        <v>8</v>
      </c>
      <c r="BO2" s="242"/>
      <c r="BP2" s="245" t="s">
        <v>9</v>
      </c>
      <c r="BQ2" s="245"/>
      <c r="BR2" s="245"/>
      <c r="BS2" s="245"/>
      <c r="BT2" s="245"/>
      <c r="BU2" s="245"/>
      <c r="BV2" s="245"/>
      <c r="BW2" s="245"/>
      <c r="BX2" s="245" t="s">
        <v>10</v>
      </c>
      <c r="BY2" s="245"/>
      <c r="BZ2" s="245"/>
      <c r="CA2" s="245"/>
      <c r="CB2" s="245"/>
      <c r="CC2" s="245"/>
      <c r="CD2" s="245"/>
      <c r="CE2" s="245"/>
      <c r="CF2" s="242" t="s">
        <v>11</v>
      </c>
      <c r="CG2" s="242"/>
      <c r="CH2" s="247" t="s">
        <v>12</v>
      </c>
      <c r="CI2" s="247"/>
      <c r="CJ2" s="247"/>
      <c r="CK2" s="247"/>
      <c r="CL2" s="247"/>
      <c r="CM2" s="247"/>
      <c r="CN2" s="247"/>
      <c r="CO2" s="247"/>
      <c r="CP2" s="247"/>
    </row>
    <row r="3" spans="2:94">
      <c r="B3" s="249"/>
      <c r="C3" s="249"/>
      <c r="D3" s="249"/>
      <c r="E3" s="249"/>
      <c r="F3" s="249"/>
      <c r="G3" s="249"/>
      <c r="H3" s="249"/>
      <c r="I3" s="249"/>
      <c r="J3" s="249"/>
      <c r="K3" s="254"/>
      <c r="L3" s="255"/>
      <c r="M3" s="256"/>
      <c r="N3" s="249"/>
      <c r="O3" s="254"/>
      <c r="P3" s="255"/>
      <c r="Q3" s="255"/>
      <c r="R3" s="256"/>
      <c r="S3" s="254"/>
      <c r="T3" s="255"/>
      <c r="U3" s="255"/>
      <c r="V3" s="256"/>
      <c r="W3" s="254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6"/>
      <c r="AO3" s="249"/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  <c r="BA3" s="249"/>
      <c r="BB3" s="249"/>
      <c r="BC3" s="249"/>
      <c r="BD3" s="249"/>
      <c r="BE3" s="249"/>
      <c r="BF3" s="249"/>
      <c r="BG3" s="243"/>
      <c r="BH3" s="243"/>
      <c r="BI3" s="243"/>
      <c r="BJ3" s="243"/>
      <c r="BK3" s="243"/>
      <c r="BL3" s="243"/>
      <c r="BM3" s="243"/>
      <c r="BN3" s="243"/>
      <c r="BO3" s="243"/>
      <c r="BP3" s="245" t="s">
        <v>13</v>
      </c>
      <c r="BQ3" s="245"/>
      <c r="BR3" s="245"/>
      <c r="BS3" s="245"/>
      <c r="BT3" s="245" t="s">
        <v>14</v>
      </c>
      <c r="BU3" s="245"/>
      <c r="BV3" s="245"/>
      <c r="BW3" s="245"/>
      <c r="BX3" s="245" t="s">
        <v>13</v>
      </c>
      <c r="BY3" s="245"/>
      <c r="BZ3" s="245"/>
      <c r="CA3" s="245"/>
      <c r="CB3" s="245" t="s">
        <v>14</v>
      </c>
      <c r="CC3" s="245"/>
      <c r="CD3" s="245"/>
      <c r="CE3" s="245"/>
      <c r="CF3" s="243"/>
      <c r="CG3" s="243"/>
      <c r="CH3" s="247"/>
      <c r="CI3" s="247"/>
      <c r="CJ3" s="247"/>
      <c r="CK3" s="247"/>
      <c r="CL3" s="247"/>
      <c r="CM3" s="247"/>
      <c r="CN3" s="247"/>
      <c r="CO3" s="247"/>
      <c r="CP3" s="247"/>
    </row>
    <row r="4" spans="2:94" ht="13.5" customHeight="1">
      <c r="B4" s="250"/>
      <c r="C4" s="250"/>
      <c r="D4" s="250"/>
      <c r="E4" s="250"/>
      <c r="F4" s="250"/>
      <c r="G4" s="250"/>
      <c r="H4" s="250"/>
      <c r="I4" s="250"/>
      <c r="J4" s="250"/>
      <c r="K4" s="257"/>
      <c r="L4" s="258"/>
      <c r="M4" s="259"/>
      <c r="N4" s="250"/>
      <c r="O4" s="257"/>
      <c r="P4" s="258"/>
      <c r="Q4" s="258"/>
      <c r="R4" s="259"/>
      <c r="S4" s="257"/>
      <c r="T4" s="258"/>
      <c r="U4" s="258"/>
      <c r="V4" s="259"/>
      <c r="W4" s="257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9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44"/>
      <c r="BH4" s="244"/>
      <c r="BI4" s="244"/>
      <c r="BJ4" s="244"/>
      <c r="BK4" s="244"/>
      <c r="BL4" s="244"/>
      <c r="BM4" s="244"/>
      <c r="BN4" s="244"/>
      <c r="BO4" s="244"/>
      <c r="BP4" s="246" t="s">
        <v>0</v>
      </c>
      <c r="BQ4" s="246"/>
      <c r="BR4" s="246" t="s">
        <v>15</v>
      </c>
      <c r="BS4" s="246"/>
      <c r="BT4" s="246" t="s">
        <v>0</v>
      </c>
      <c r="BU4" s="246"/>
      <c r="BV4" s="246" t="s">
        <v>15</v>
      </c>
      <c r="BW4" s="246"/>
      <c r="BX4" s="246" t="s">
        <v>0</v>
      </c>
      <c r="BY4" s="246"/>
      <c r="BZ4" s="246" t="s">
        <v>15</v>
      </c>
      <c r="CA4" s="246"/>
      <c r="CB4" s="246" t="s">
        <v>0</v>
      </c>
      <c r="CC4" s="246"/>
      <c r="CD4" s="246" t="s">
        <v>15</v>
      </c>
      <c r="CE4" s="246"/>
      <c r="CF4" s="244"/>
      <c r="CG4" s="244"/>
      <c r="CH4" s="247"/>
      <c r="CI4" s="247"/>
      <c r="CJ4" s="247"/>
      <c r="CK4" s="247"/>
      <c r="CL4" s="247"/>
      <c r="CM4" s="247"/>
      <c r="CN4" s="247"/>
      <c r="CO4" s="247"/>
      <c r="CP4" s="247"/>
    </row>
    <row r="5" spans="2:94" ht="84" customHeight="1">
      <c r="B5" s="211">
        <v>10</v>
      </c>
      <c r="C5" s="211"/>
      <c r="D5" s="213" t="s">
        <v>18</v>
      </c>
      <c r="E5" s="213"/>
      <c r="F5" s="213"/>
      <c r="G5" s="213"/>
      <c r="H5" s="213"/>
      <c r="I5" s="213"/>
      <c r="J5" s="213"/>
      <c r="K5" s="214"/>
      <c r="L5" s="214"/>
      <c r="M5" s="214"/>
      <c r="N5" s="3"/>
      <c r="O5" s="215"/>
      <c r="P5" s="216"/>
      <c r="Q5" s="216"/>
      <c r="R5" s="217"/>
      <c r="S5" s="218"/>
      <c r="T5" s="219"/>
      <c r="U5" s="219"/>
      <c r="V5" s="220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1"/>
      <c r="BH5" s="211"/>
      <c r="BI5" s="211"/>
      <c r="BJ5" s="211"/>
      <c r="BK5" s="211"/>
      <c r="BL5" s="211"/>
      <c r="BM5" s="211"/>
      <c r="BN5" s="211"/>
      <c r="BO5" s="211"/>
      <c r="BP5" s="222"/>
      <c r="BQ5" s="222"/>
      <c r="BR5" s="210"/>
      <c r="BS5" s="211"/>
      <c r="BT5" s="222"/>
      <c r="BU5" s="222"/>
      <c r="BV5" s="210"/>
      <c r="BW5" s="211"/>
      <c r="BX5" s="222"/>
      <c r="BY5" s="222"/>
      <c r="BZ5" s="210"/>
      <c r="CA5" s="211"/>
      <c r="CB5" s="222"/>
      <c r="CC5" s="222"/>
      <c r="CD5" s="210"/>
      <c r="CE5" s="211"/>
      <c r="CF5" s="211"/>
      <c r="CG5" s="211"/>
      <c r="CH5" s="212"/>
      <c r="CI5" s="212"/>
      <c r="CJ5" s="212"/>
      <c r="CK5" s="212"/>
      <c r="CL5" s="212"/>
      <c r="CM5" s="212"/>
      <c r="CN5" s="212"/>
      <c r="CO5" s="212"/>
      <c r="CP5" s="212"/>
    </row>
    <row r="6" spans="2:94" ht="84" customHeight="1">
      <c r="B6" s="211">
        <v>20</v>
      </c>
      <c r="C6" s="211"/>
      <c r="D6" s="213" t="s">
        <v>39</v>
      </c>
      <c r="E6" s="213"/>
      <c r="F6" s="213"/>
      <c r="G6" s="213"/>
      <c r="H6" s="213"/>
      <c r="I6" s="213"/>
      <c r="J6" s="213"/>
      <c r="K6" s="214" t="s">
        <v>23</v>
      </c>
      <c r="L6" s="214"/>
      <c r="M6" s="214"/>
      <c r="N6" s="3"/>
      <c r="O6" s="215"/>
      <c r="P6" s="216"/>
      <c r="Q6" s="216"/>
      <c r="R6" s="217"/>
      <c r="S6" s="218"/>
      <c r="T6" s="219"/>
      <c r="U6" s="219"/>
      <c r="V6" s="220"/>
      <c r="W6" s="221" t="s">
        <v>35</v>
      </c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12" t="s">
        <v>36</v>
      </c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11"/>
      <c r="BH6" s="211"/>
      <c r="BI6" s="211"/>
      <c r="BJ6" s="211"/>
      <c r="BK6" s="211"/>
      <c r="BL6" s="211"/>
      <c r="BM6" s="211"/>
      <c r="BN6" s="211"/>
      <c r="BO6" s="211"/>
      <c r="BP6" s="222"/>
      <c r="BQ6" s="222"/>
      <c r="BR6" s="210"/>
      <c r="BS6" s="211"/>
      <c r="BT6" s="222"/>
      <c r="BU6" s="222"/>
      <c r="BV6" s="210"/>
      <c r="BW6" s="211"/>
      <c r="BX6" s="222"/>
      <c r="BY6" s="222"/>
      <c r="BZ6" s="210"/>
      <c r="CA6" s="211"/>
      <c r="CB6" s="222"/>
      <c r="CC6" s="222"/>
      <c r="CD6" s="210"/>
      <c r="CE6" s="211"/>
      <c r="CF6" s="211"/>
      <c r="CG6" s="211"/>
      <c r="CH6" s="212"/>
      <c r="CI6" s="212"/>
      <c r="CJ6" s="212"/>
      <c r="CK6" s="212"/>
      <c r="CL6" s="212"/>
      <c r="CM6" s="212"/>
      <c r="CN6" s="212"/>
      <c r="CO6" s="212"/>
      <c r="CP6" s="212"/>
    </row>
    <row r="7" spans="2:94" ht="84" customHeight="1">
      <c r="B7" s="211">
        <v>30</v>
      </c>
      <c r="C7" s="211"/>
      <c r="D7" s="213" t="s">
        <v>37</v>
      </c>
      <c r="E7" s="213"/>
      <c r="F7" s="213"/>
      <c r="G7" s="213"/>
      <c r="H7" s="213"/>
      <c r="I7" s="213"/>
      <c r="J7" s="213"/>
      <c r="K7" s="214" t="s">
        <v>95</v>
      </c>
      <c r="L7" s="214"/>
      <c r="M7" s="214"/>
      <c r="N7" s="3"/>
      <c r="O7" s="215"/>
      <c r="P7" s="216"/>
      <c r="Q7" s="216"/>
      <c r="R7" s="217"/>
      <c r="S7" s="218"/>
      <c r="T7" s="219"/>
      <c r="U7" s="219"/>
      <c r="V7" s="220"/>
      <c r="W7" s="221" t="s">
        <v>46</v>
      </c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12" t="s">
        <v>96</v>
      </c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1"/>
      <c r="BH7" s="211"/>
      <c r="BI7" s="211"/>
      <c r="BJ7" s="211"/>
      <c r="BK7" s="211"/>
      <c r="BL7" s="211"/>
      <c r="BM7" s="211"/>
      <c r="BN7" s="211"/>
      <c r="BO7" s="211"/>
      <c r="BP7" s="222"/>
      <c r="BQ7" s="222"/>
      <c r="BR7" s="210"/>
      <c r="BS7" s="211"/>
      <c r="BT7" s="222"/>
      <c r="BU7" s="222"/>
      <c r="BV7" s="210"/>
      <c r="BW7" s="211"/>
      <c r="BX7" s="222"/>
      <c r="BY7" s="222"/>
      <c r="BZ7" s="210"/>
      <c r="CA7" s="211"/>
      <c r="CB7" s="222"/>
      <c r="CC7" s="222"/>
      <c r="CD7" s="210"/>
      <c r="CE7" s="211"/>
      <c r="CF7" s="211"/>
      <c r="CG7" s="211"/>
      <c r="CH7" s="212"/>
      <c r="CI7" s="212"/>
      <c r="CJ7" s="212"/>
      <c r="CK7" s="212"/>
      <c r="CL7" s="212"/>
      <c r="CM7" s="212"/>
      <c r="CN7" s="212"/>
      <c r="CO7" s="212"/>
      <c r="CP7" s="212"/>
    </row>
    <row r="8" spans="2:94" ht="84" customHeight="1">
      <c r="B8" s="211">
        <v>40</v>
      </c>
      <c r="C8" s="211"/>
      <c r="D8" s="213" t="s">
        <v>97</v>
      </c>
      <c r="E8" s="213"/>
      <c r="F8" s="213"/>
      <c r="G8" s="213"/>
      <c r="H8" s="213"/>
      <c r="I8" s="213"/>
      <c r="J8" s="213"/>
      <c r="K8" s="214" t="s">
        <v>98</v>
      </c>
      <c r="L8" s="214"/>
      <c r="M8" s="214"/>
      <c r="N8" s="3"/>
      <c r="O8" s="215"/>
      <c r="P8" s="216"/>
      <c r="Q8" s="216"/>
      <c r="R8" s="217"/>
      <c r="S8" s="218"/>
      <c r="T8" s="219"/>
      <c r="U8" s="219"/>
      <c r="V8" s="220"/>
      <c r="W8" s="221" t="s">
        <v>99</v>
      </c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12" t="s">
        <v>100</v>
      </c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2"/>
      <c r="BE8" s="212"/>
      <c r="BF8" s="212"/>
      <c r="BG8" s="211"/>
      <c r="BH8" s="211"/>
      <c r="BI8" s="211"/>
      <c r="BJ8" s="211"/>
      <c r="BK8" s="211"/>
      <c r="BL8" s="211"/>
      <c r="BM8" s="211"/>
      <c r="BN8" s="211"/>
      <c r="BO8" s="211"/>
      <c r="BP8" s="222"/>
      <c r="BQ8" s="222"/>
      <c r="BR8" s="210"/>
      <c r="BS8" s="211"/>
      <c r="BT8" s="222"/>
      <c r="BU8" s="222"/>
      <c r="BV8" s="210"/>
      <c r="BW8" s="211"/>
      <c r="BX8" s="222"/>
      <c r="BY8" s="222"/>
      <c r="BZ8" s="210"/>
      <c r="CA8" s="211"/>
      <c r="CB8" s="222"/>
      <c r="CC8" s="222"/>
      <c r="CD8" s="210"/>
      <c r="CE8" s="211"/>
      <c r="CF8" s="211"/>
      <c r="CG8" s="211"/>
      <c r="CH8" s="212"/>
      <c r="CI8" s="212"/>
      <c r="CJ8" s="212"/>
      <c r="CK8" s="212"/>
      <c r="CL8" s="212"/>
      <c r="CM8" s="212"/>
      <c r="CN8" s="212"/>
      <c r="CO8" s="212"/>
      <c r="CP8" s="212"/>
    </row>
    <row r="9" spans="2:94" ht="84" customHeight="1">
      <c r="B9" s="211">
        <v>50</v>
      </c>
      <c r="C9" s="211"/>
      <c r="D9" s="213" t="s">
        <v>41</v>
      </c>
      <c r="E9" s="213"/>
      <c r="F9" s="213"/>
      <c r="G9" s="213"/>
      <c r="H9" s="213"/>
      <c r="I9" s="213"/>
      <c r="J9" s="213"/>
      <c r="K9" s="214" t="s">
        <v>23</v>
      </c>
      <c r="L9" s="214"/>
      <c r="M9" s="214"/>
      <c r="N9" s="3"/>
      <c r="O9" s="215"/>
      <c r="P9" s="216"/>
      <c r="Q9" s="216"/>
      <c r="R9" s="217"/>
      <c r="S9" s="218"/>
      <c r="T9" s="219"/>
      <c r="U9" s="219"/>
      <c r="V9" s="220"/>
      <c r="W9" s="221" t="s">
        <v>24</v>
      </c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12" t="s">
        <v>25</v>
      </c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1"/>
      <c r="BH9" s="211"/>
      <c r="BI9" s="211"/>
      <c r="BJ9" s="211"/>
      <c r="BK9" s="211"/>
      <c r="BL9" s="211"/>
      <c r="BM9" s="211"/>
      <c r="BN9" s="211"/>
      <c r="BO9" s="211"/>
      <c r="BP9" s="222"/>
      <c r="BQ9" s="222"/>
      <c r="BR9" s="210"/>
      <c r="BS9" s="211"/>
      <c r="BT9" s="222"/>
      <c r="BU9" s="222"/>
      <c r="BV9" s="210"/>
      <c r="BW9" s="211"/>
      <c r="BX9" s="222"/>
      <c r="BY9" s="222"/>
      <c r="BZ9" s="210"/>
      <c r="CA9" s="211"/>
      <c r="CB9" s="222"/>
      <c r="CC9" s="222"/>
      <c r="CD9" s="210"/>
      <c r="CE9" s="211"/>
      <c r="CF9" s="211"/>
      <c r="CG9" s="211"/>
      <c r="CH9" s="212"/>
      <c r="CI9" s="212"/>
      <c r="CJ9" s="212"/>
      <c r="CK9" s="212"/>
      <c r="CL9" s="212"/>
      <c r="CM9" s="212"/>
      <c r="CN9" s="212"/>
      <c r="CO9" s="212"/>
      <c r="CP9" s="212"/>
    </row>
    <row r="10" spans="2:94" ht="84" customHeight="1">
      <c r="B10" s="211"/>
      <c r="C10" s="211"/>
      <c r="D10" s="213" t="s">
        <v>28</v>
      </c>
      <c r="E10" s="213"/>
      <c r="F10" s="213"/>
      <c r="G10" s="213"/>
      <c r="H10" s="213"/>
      <c r="I10" s="213"/>
      <c r="J10" s="213"/>
      <c r="K10" s="214" t="s">
        <v>26</v>
      </c>
      <c r="L10" s="214"/>
      <c r="M10" s="214"/>
      <c r="N10" s="3"/>
      <c r="O10" s="215"/>
      <c r="P10" s="216"/>
      <c r="Q10" s="216"/>
      <c r="R10" s="217"/>
      <c r="S10" s="218"/>
      <c r="T10" s="219"/>
      <c r="U10" s="219"/>
      <c r="V10" s="220"/>
      <c r="W10" s="223" t="s">
        <v>94</v>
      </c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5"/>
      <c r="AO10" s="212" t="s">
        <v>27</v>
      </c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1"/>
      <c r="BH10" s="211"/>
      <c r="BI10" s="211"/>
      <c r="BJ10" s="211"/>
      <c r="BK10" s="211"/>
      <c r="BL10" s="211"/>
      <c r="BM10" s="211"/>
      <c r="BN10" s="211"/>
      <c r="BO10" s="211"/>
      <c r="BP10" s="222"/>
      <c r="BQ10" s="222"/>
      <c r="BR10" s="210"/>
      <c r="BS10" s="211"/>
      <c r="BT10" s="222"/>
      <c r="BU10" s="222"/>
      <c r="BV10" s="210"/>
      <c r="BW10" s="211"/>
      <c r="BX10" s="222"/>
      <c r="BY10" s="222"/>
      <c r="BZ10" s="210"/>
      <c r="CA10" s="211"/>
      <c r="CB10" s="222"/>
      <c r="CC10" s="222"/>
      <c r="CD10" s="210"/>
      <c r="CE10" s="211"/>
      <c r="CF10" s="211"/>
      <c r="CG10" s="211"/>
      <c r="CH10" s="212"/>
      <c r="CI10" s="212"/>
      <c r="CJ10" s="212"/>
      <c r="CK10" s="212"/>
      <c r="CL10" s="212"/>
      <c r="CM10" s="212"/>
      <c r="CN10" s="212"/>
      <c r="CO10" s="212"/>
      <c r="CP10" s="212"/>
    </row>
    <row r="11" spans="2:94" ht="84" customHeight="1">
      <c r="B11" s="211">
        <v>60</v>
      </c>
      <c r="C11" s="211"/>
      <c r="D11" s="213" t="s">
        <v>43</v>
      </c>
      <c r="E11" s="213"/>
      <c r="F11" s="213"/>
      <c r="G11" s="213"/>
      <c r="H11" s="213"/>
      <c r="I11" s="213"/>
      <c r="J11" s="213"/>
      <c r="K11" s="214" t="s">
        <v>23</v>
      </c>
      <c r="L11" s="214"/>
      <c r="M11" s="214"/>
      <c r="N11" s="3"/>
      <c r="O11" s="215"/>
      <c r="P11" s="216"/>
      <c r="Q11" s="216"/>
      <c r="R11" s="217"/>
      <c r="S11" s="218"/>
      <c r="T11" s="219"/>
      <c r="U11" s="219"/>
      <c r="V11" s="220"/>
      <c r="W11" s="223" t="s">
        <v>29</v>
      </c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5"/>
      <c r="AO11" s="212" t="s">
        <v>30</v>
      </c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1"/>
      <c r="BH11" s="211"/>
      <c r="BI11" s="211"/>
      <c r="BJ11" s="211"/>
      <c r="BK11" s="211"/>
      <c r="BL11" s="211"/>
      <c r="BM11" s="211"/>
      <c r="BN11" s="211"/>
      <c r="BO11" s="211"/>
      <c r="BP11" s="222"/>
      <c r="BQ11" s="222"/>
      <c r="BR11" s="210"/>
      <c r="BS11" s="211"/>
      <c r="BT11" s="222"/>
      <c r="BU11" s="222"/>
      <c r="BV11" s="210"/>
      <c r="BW11" s="211"/>
      <c r="BX11" s="222"/>
      <c r="BY11" s="222"/>
      <c r="BZ11" s="210"/>
      <c r="CA11" s="211"/>
      <c r="CB11" s="222"/>
      <c r="CC11" s="222"/>
      <c r="CD11" s="210"/>
      <c r="CE11" s="211"/>
      <c r="CF11" s="211"/>
      <c r="CG11" s="211"/>
      <c r="CH11" s="212"/>
      <c r="CI11" s="212"/>
      <c r="CJ11" s="212"/>
      <c r="CK11" s="212"/>
      <c r="CL11" s="212"/>
      <c r="CM11" s="212"/>
      <c r="CN11" s="212"/>
      <c r="CO11" s="212"/>
      <c r="CP11" s="212"/>
    </row>
    <row r="12" spans="2:94" ht="84" customHeight="1">
      <c r="B12" s="211">
        <v>70</v>
      </c>
      <c r="C12" s="211"/>
      <c r="D12" s="213" t="s">
        <v>44</v>
      </c>
      <c r="E12" s="213"/>
      <c r="F12" s="213"/>
      <c r="G12" s="213"/>
      <c r="H12" s="213"/>
      <c r="I12" s="213"/>
      <c r="J12" s="213"/>
      <c r="K12" s="214" t="s">
        <v>23</v>
      </c>
      <c r="L12" s="214"/>
      <c r="M12" s="214"/>
      <c r="N12" s="3"/>
      <c r="O12" s="215"/>
      <c r="P12" s="216"/>
      <c r="Q12" s="216"/>
      <c r="R12" s="217"/>
      <c r="S12" s="218"/>
      <c r="T12" s="219"/>
      <c r="U12" s="219"/>
      <c r="V12" s="220"/>
      <c r="W12" s="223" t="s">
        <v>32</v>
      </c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5"/>
      <c r="AO12" s="212" t="s">
        <v>33</v>
      </c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1"/>
      <c r="BH12" s="211"/>
      <c r="BI12" s="211"/>
      <c r="BJ12" s="211"/>
      <c r="BK12" s="211"/>
      <c r="BL12" s="211"/>
      <c r="BM12" s="211"/>
      <c r="BN12" s="240"/>
      <c r="BO12" s="241"/>
      <c r="BP12" s="222"/>
      <c r="BQ12" s="222"/>
      <c r="BR12" s="210"/>
      <c r="BS12" s="211"/>
      <c r="BT12" s="222"/>
      <c r="BU12" s="222"/>
      <c r="BV12" s="210"/>
      <c r="BW12" s="211"/>
      <c r="BX12" s="222"/>
      <c r="BY12" s="222"/>
      <c r="BZ12" s="210"/>
      <c r="CA12" s="211"/>
      <c r="CB12" s="222"/>
      <c r="CC12" s="222"/>
      <c r="CD12" s="210"/>
      <c r="CE12" s="211"/>
      <c r="CF12" s="211"/>
      <c r="CG12" s="211"/>
      <c r="CH12" s="212"/>
      <c r="CI12" s="212"/>
      <c r="CJ12" s="212"/>
      <c r="CK12" s="212"/>
      <c r="CL12" s="212"/>
      <c r="CM12" s="212"/>
      <c r="CN12" s="212"/>
      <c r="CO12" s="212"/>
      <c r="CP12" s="212"/>
    </row>
    <row r="13" spans="2:94" ht="84" customHeight="1">
      <c r="B13" s="229">
        <v>80</v>
      </c>
      <c r="C13" s="229"/>
      <c r="D13" s="231" t="s">
        <v>31</v>
      </c>
      <c r="E13" s="231"/>
      <c r="F13" s="231"/>
      <c r="G13" s="231"/>
      <c r="H13" s="231"/>
      <c r="I13" s="231"/>
      <c r="J13" s="231"/>
      <c r="K13" s="232"/>
      <c r="L13" s="232"/>
      <c r="M13" s="232"/>
      <c r="N13" s="4"/>
      <c r="O13" s="233"/>
      <c r="P13" s="234"/>
      <c r="Q13" s="234"/>
      <c r="R13" s="235"/>
      <c r="S13" s="236"/>
      <c r="T13" s="237"/>
      <c r="U13" s="237"/>
      <c r="V13" s="238"/>
      <c r="W13" s="239" t="s">
        <v>45</v>
      </c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27"/>
      <c r="AP13" s="227"/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9"/>
      <c r="BH13" s="229"/>
      <c r="BI13" s="229"/>
      <c r="BJ13" s="229"/>
      <c r="BK13" s="229"/>
      <c r="BL13" s="229"/>
      <c r="BM13" s="229"/>
      <c r="BN13" s="229"/>
      <c r="BO13" s="229"/>
      <c r="BP13" s="230"/>
      <c r="BQ13" s="230"/>
      <c r="BR13" s="228"/>
      <c r="BS13" s="229"/>
      <c r="BT13" s="230"/>
      <c r="BU13" s="230"/>
      <c r="BV13" s="228"/>
      <c r="BW13" s="229"/>
      <c r="BX13" s="230"/>
      <c r="BY13" s="230"/>
      <c r="BZ13" s="228"/>
      <c r="CA13" s="229"/>
      <c r="CB13" s="230"/>
      <c r="CC13" s="230"/>
      <c r="CD13" s="228"/>
      <c r="CE13" s="229"/>
      <c r="CF13" s="229"/>
      <c r="CG13" s="229"/>
      <c r="CH13" s="227"/>
      <c r="CI13" s="227"/>
      <c r="CJ13" s="227"/>
      <c r="CK13" s="227"/>
      <c r="CL13" s="227"/>
      <c r="CM13" s="227"/>
      <c r="CN13" s="227"/>
      <c r="CO13" s="227"/>
      <c r="CP13" s="227"/>
    </row>
    <row r="14" spans="2:94" ht="84" customHeight="1">
      <c r="B14" s="211">
        <v>90</v>
      </c>
      <c r="C14" s="211"/>
      <c r="D14" s="213" t="s">
        <v>42</v>
      </c>
      <c r="E14" s="213"/>
      <c r="F14" s="213"/>
      <c r="G14" s="213"/>
      <c r="H14" s="213"/>
      <c r="I14" s="213"/>
      <c r="J14" s="213"/>
      <c r="K14" s="214" t="s">
        <v>23</v>
      </c>
      <c r="L14" s="214"/>
      <c r="M14" s="214"/>
      <c r="N14" s="3"/>
      <c r="O14" s="215"/>
      <c r="P14" s="216"/>
      <c r="Q14" s="216"/>
      <c r="R14" s="217"/>
      <c r="S14" s="218"/>
      <c r="T14" s="219"/>
      <c r="U14" s="219"/>
      <c r="V14" s="220"/>
      <c r="W14" s="221" t="s">
        <v>40</v>
      </c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12" t="s">
        <v>34</v>
      </c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1"/>
      <c r="BH14" s="211"/>
      <c r="BI14" s="211"/>
      <c r="BJ14" s="211"/>
      <c r="BK14" s="211"/>
      <c r="BL14" s="211"/>
      <c r="BM14" s="211"/>
      <c r="BN14" s="211"/>
      <c r="BO14" s="211"/>
      <c r="BP14" s="222"/>
      <c r="BQ14" s="222"/>
      <c r="BR14" s="210"/>
      <c r="BS14" s="211"/>
      <c r="BT14" s="222"/>
      <c r="BU14" s="222"/>
      <c r="BV14" s="210"/>
      <c r="BW14" s="211"/>
      <c r="BX14" s="222"/>
      <c r="BY14" s="222"/>
      <c r="BZ14" s="210"/>
      <c r="CA14" s="211"/>
      <c r="CB14" s="222"/>
      <c r="CC14" s="222"/>
      <c r="CD14" s="210"/>
      <c r="CE14" s="211"/>
      <c r="CF14" s="211"/>
      <c r="CG14" s="211"/>
      <c r="CH14" s="212"/>
      <c r="CI14" s="212"/>
      <c r="CJ14" s="212"/>
      <c r="CK14" s="212"/>
      <c r="CL14" s="212"/>
      <c r="CM14" s="212"/>
      <c r="CN14" s="212"/>
      <c r="CO14" s="212"/>
      <c r="CP14" s="212"/>
    </row>
    <row r="15" spans="2:94" ht="84" customHeight="1">
      <c r="B15" s="211">
        <v>100</v>
      </c>
      <c r="C15" s="211"/>
      <c r="D15" s="213" t="s">
        <v>101</v>
      </c>
      <c r="E15" s="213"/>
      <c r="F15" s="213"/>
      <c r="G15" s="213"/>
      <c r="H15" s="213"/>
      <c r="I15" s="213"/>
      <c r="J15" s="213"/>
      <c r="K15" s="214" t="s">
        <v>98</v>
      </c>
      <c r="L15" s="214"/>
      <c r="M15" s="214"/>
      <c r="N15" s="3"/>
      <c r="O15" s="215"/>
      <c r="P15" s="216"/>
      <c r="Q15" s="216"/>
      <c r="R15" s="217"/>
      <c r="S15" s="218"/>
      <c r="T15" s="219"/>
      <c r="U15" s="219"/>
      <c r="V15" s="220"/>
      <c r="W15" s="221" t="s">
        <v>102</v>
      </c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12" t="s">
        <v>103</v>
      </c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1"/>
      <c r="BH15" s="211"/>
      <c r="BI15" s="211"/>
      <c r="BJ15" s="211"/>
      <c r="BK15" s="211"/>
      <c r="BL15" s="211"/>
      <c r="BM15" s="211"/>
      <c r="BN15" s="211"/>
      <c r="BO15" s="211"/>
      <c r="BP15" s="222"/>
      <c r="BQ15" s="222"/>
      <c r="BR15" s="210"/>
      <c r="BS15" s="211"/>
      <c r="BT15" s="222"/>
      <c r="BU15" s="222"/>
      <c r="BV15" s="210"/>
      <c r="BW15" s="211"/>
      <c r="BX15" s="222"/>
      <c r="BY15" s="222"/>
      <c r="BZ15" s="210"/>
      <c r="CA15" s="211"/>
      <c r="CB15" s="222"/>
      <c r="CC15" s="222"/>
      <c r="CD15" s="210"/>
      <c r="CE15" s="211"/>
      <c r="CF15" s="211"/>
      <c r="CG15" s="211"/>
      <c r="CH15" s="212"/>
      <c r="CI15" s="212"/>
      <c r="CJ15" s="212"/>
      <c r="CK15" s="212"/>
      <c r="CL15" s="212"/>
      <c r="CM15" s="212"/>
      <c r="CN15" s="212"/>
      <c r="CO15" s="212"/>
      <c r="CP15" s="212"/>
    </row>
    <row r="16" spans="2:94" ht="84" customHeight="1">
      <c r="B16" s="211">
        <v>110</v>
      </c>
      <c r="C16" s="211"/>
      <c r="D16" s="213" t="s">
        <v>37</v>
      </c>
      <c r="E16" s="213"/>
      <c r="F16" s="213"/>
      <c r="G16" s="213"/>
      <c r="H16" s="213"/>
      <c r="I16" s="213"/>
      <c r="J16" s="213"/>
      <c r="K16" s="214" t="s">
        <v>104</v>
      </c>
      <c r="L16" s="214"/>
      <c r="M16" s="214"/>
      <c r="N16" s="3"/>
      <c r="O16" s="215"/>
      <c r="P16" s="216"/>
      <c r="Q16" s="216"/>
      <c r="R16" s="217"/>
      <c r="S16" s="218"/>
      <c r="T16" s="219"/>
      <c r="U16" s="219"/>
      <c r="V16" s="220"/>
      <c r="W16" s="221" t="s">
        <v>46</v>
      </c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1"/>
      <c r="AN16" s="221"/>
      <c r="AO16" s="212" t="s">
        <v>105</v>
      </c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1"/>
      <c r="BH16" s="211"/>
      <c r="BI16" s="211"/>
      <c r="BJ16" s="211"/>
      <c r="BK16" s="211"/>
      <c r="BL16" s="211"/>
      <c r="BM16" s="211"/>
      <c r="BN16" s="211"/>
      <c r="BO16" s="211"/>
      <c r="BP16" s="222"/>
      <c r="BQ16" s="222"/>
      <c r="BR16" s="210"/>
      <c r="BS16" s="211"/>
      <c r="BT16" s="222"/>
      <c r="BU16" s="222"/>
      <c r="BV16" s="210"/>
      <c r="BW16" s="211"/>
      <c r="BX16" s="222"/>
      <c r="BY16" s="222"/>
      <c r="BZ16" s="210"/>
      <c r="CA16" s="211"/>
      <c r="CB16" s="222"/>
      <c r="CC16" s="222"/>
      <c r="CD16" s="210"/>
      <c r="CE16" s="211"/>
      <c r="CF16" s="211"/>
      <c r="CG16" s="211"/>
      <c r="CH16" s="212"/>
      <c r="CI16" s="212"/>
      <c r="CJ16" s="212"/>
      <c r="CK16" s="212"/>
      <c r="CL16" s="212"/>
      <c r="CM16" s="212"/>
      <c r="CN16" s="212"/>
      <c r="CO16" s="212"/>
      <c r="CP16" s="212"/>
    </row>
    <row r="17" spans="2:94" ht="84" customHeight="1">
      <c r="B17" s="211">
        <v>120</v>
      </c>
      <c r="C17" s="211"/>
      <c r="D17" s="213" t="s">
        <v>38</v>
      </c>
      <c r="E17" s="213"/>
      <c r="F17" s="213"/>
      <c r="G17" s="213"/>
      <c r="H17" s="213"/>
      <c r="I17" s="213"/>
      <c r="J17" s="213"/>
      <c r="K17" s="214" t="s">
        <v>104</v>
      </c>
      <c r="L17" s="214"/>
      <c r="M17" s="214"/>
      <c r="N17" s="3"/>
      <c r="O17" s="215"/>
      <c r="P17" s="216"/>
      <c r="Q17" s="216"/>
      <c r="R17" s="217"/>
      <c r="S17" s="218"/>
      <c r="T17" s="219"/>
      <c r="U17" s="219"/>
      <c r="V17" s="220"/>
      <c r="W17" s="221" t="s">
        <v>46</v>
      </c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12" t="s">
        <v>105</v>
      </c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1"/>
      <c r="BH17" s="211"/>
      <c r="BI17" s="211"/>
      <c r="BJ17" s="211"/>
      <c r="BK17" s="211"/>
      <c r="BL17" s="211"/>
      <c r="BM17" s="211"/>
      <c r="BN17" s="211"/>
      <c r="BO17" s="211"/>
      <c r="BP17" s="222"/>
      <c r="BQ17" s="222"/>
      <c r="BR17" s="210"/>
      <c r="BS17" s="211"/>
      <c r="BT17" s="222"/>
      <c r="BU17" s="222"/>
      <c r="BV17" s="210"/>
      <c r="BW17" s="211"/>
      <c r="BX17" s="222"/>
      <c r="BY17" s="222"/>
      <c r="BZ17" s="210"/>
      <c r="CA17" s="211"/>
      <c r="CB17" s="222"/>
      <c r="CC17" s="222"/>
      <c r="CD17" s="210"/>
      <c r="CE17" s="211"/>
      <c r="CF17" s="211"/>
      <c r="CG17" s="211"/>
      <c r="CH17" s="212"/>
      <c r="CI17" s="212"/>
      <c r="CJ17" s="212"/>
      <c r="CK17" s="212"/>
      <c r="CL17" s="212"/>
      <c r="CM17" s="212"/>
      <c r="CN17" s="212"/>
      <c r="CO17" s="212"/>
      <c r="CP17" s="212"/>
    </row>
    <row r="18" spans="2:94" ht="84" customHeight="1">
      <c r="B18" s="211">
        <v>130</v>
      </c>
      <c r="C18" s="211"/>
      <c r="D18" s="221" t="s">
        <v>16</v>
      </c>
      <c r="E18" s="221"/>
      <c r="F18" s="221"/>
      <c r="G18" s="221"/>
      <c r="H18" s="221"/>
      <c r="I18" s="221"/>
      <c r="J18" s="221"/>
      <c r="K18" s="214"/>
      <c r="L18" s="214"/>
      <c r="M18" s="214"/>
      <c r="N18" s="3">
        <v>1</v>
      </c>
      <c r="O18" s="215"/>
      <c r="P18" s="216"/>
      <c r="Q18" s="216"/>
      <c r="R18" s="217"/>
      <c r="S18" s="223"/>
      <c r="T18" s="224"/>
      <c r="U18" s="224"/>
      <c r="V18" s="225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12" t="s">
        <v>17</v>
      </c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1"/>
      <c r="BH18" s="211"/>
      <c r="BI18" s="211"/>
      <c r="BJ18" s="211"/>
      <c r="BK18" s="211"/>
      <c r="BL18" s="211"/>
      <c r="BM18" s="211"/>
      <c r="BN18" s="211"/>
      <c r="BO18" s="211"/>
      <c r="BP18" s="222"/>
      <c r="BQ18" s="222"/>
      <c r="BR18" s="210"/>
      <c r="BS18" s="211"/>
      <c r="BT18" s="222"/>
      <c r="BU18" s="222"/>
      <c r="BV18" s="210"/>
      <c r="BW18" s="211"/>
      <c r="BX18" s="222"/>
      <c r="BY18" s="222"/>
      <c r="BZ18" s="210"/>
      <c r="CA18" s="211"/>
      <c r="CB18" s="222"/>
      <c r="CC18" s="222"/>
      <c r="CD18" s="210"/>
      <c r="CE18" s="211"/>
      <c r="CF18" s="211"/>
      <c r="CG18" s="211"/>
      <c r="CH18" s="212"/>
      <c r="CI18" s="212"/>
      <c r="CJ18" s="212"/>
      <c r="CK18" s="212"/>
      <c r="CL18" s="212"/>
      <c r="CM18" s="212"/>
      <c r="CN18" s="212"/>
      <c r="CO18" s="212"/>
      <c r="CP18" s="212"/>
    </row>
    <row r="19" spans="2:94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0" spans="2:9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</row>
  </sheetData>
  <mergeCells count="322">
    <mergeCell ref="CH7:CP7"/>
    <mergeCell ref="BP7:BQ7"/>
    <mergeCell ref="BR7:BS7"/>
    <mergeCell ref="BT7:BU7"/>
    <mergeCell ref="BV7:BW7"/>
    <mergeCell ref="BX7:BY7"/>
    <mergeCell ref="BZ7:CA7"/>
    <mergeCell ref="CB7:CC7"/>
    <mergeCell ref="CD7:CE7"/>
    <mergeCell ref="CF7:CG7"/>
    <mergeCell ref="K7:M7"/>
    <mergeCell ref="O7:R7"/>
    <mergeCell ref="S7:V7"/>
    <mergeCell ref="W7:AN7"/>
    <mergeCell ref="AO7:BF7"/>
    <mergeCell ref="BG7:BI7"/>
    <mergeCell ref="BJ7:BK7"/>
    <mergeCell ref="BL7:BM7"/>
    <mergeCell ref="BN7:BO7"/>
    <mergeCell ref="B2:C4"/>
    <mergeCell ref="D2:J4"/>
    <mergeCell ref="K2:M4"/>
    <mergeCell ref="N2:N4"/>
    <mergeCell ref="O2:R4"/>
    <mergeCell ref="S2:V4"/>
    <mergeCell ref="W2:AN4"/>
    <mergeCell ref="AO2:BF4"/>
    <mergeCell ref="K5:M5"/>
    <mergeCell ref="O5:R5"/>
    <mergeCell ref="S5:V5"/>
    <mergeCell ref="W5:AN5"/>
    <mergeCell ref="CF2:CG4"/>
    <mergeCell ref="CH2:CP4"/>
    <mergeCell ref="BP3:BS3"/>
    <mergeCell ref="BT3:BW3"/>
    <mergeCell ref="BX3:CA3"/>
    <mergeCell ref="CB3:CE3"/>
    <mergeCell ref="BP4:BQ4"/>
    <mergeCell ref="BR4:BS4"/>
    <mergeCell ref="BT4:BU4"/>
    <mergeCell ref="BV4:BW4"/>
    <mergeCell ref="BG2:BI4"/>
    <mergeCell ref="BJ2:BK4"/>
    <mergeCell ref="BL2:BM4"/>
    <mergeCell ref="BN2:BO4"/>
    <mergeCell ref="BP2:BW2"/>
    <mergeCell ref="BX2:CE2"/>
    <mergeCell ref="BX4:BY4"/>
    <mergeCell ref="BZ4:CA4"/>
    <mergeCell ref="CB4:CC4"/>
    <mergeCell ref="CD4:CE4"/>
    <mergeCell ref="CD5:CE5"/>
    <mergeCell ref="CF5:CG5"/>
    <mergeCell ref="CH5:CP5"/>
    <mergeCell ref="B6:C6"/>
    <mergeCell ref="D6:J6"/>
    <mergeCell ref="K6:M6"/>
    <mergeCell ref="O6:R6"/>
    <mergeCell ref="S6:V6"/>
    <mergeCell ref="W6:AN6"/>
    <mergeCell ref="AO6:BF6"/>
    <mergeCell ref="BR5:BS5"/>
    <mergeCell ref="BT5:BU5"/>
    <mergeCell ref="BV5:BW5"/>
    <mergeCell ref="BX5:BY5"/>
    <mergeCell ref="BZ5:CA5"/>
    <mergeCell ref="CB5:CC5"/>
    <mergeCell ref="AO5:BF5"/>
    <mergeCell ref="BG5:BI5"/>
    <mergeCell ref="BJ5:BK5"/>
    <mergeCell ref="BL5:BM5"/>
    <mergeCell ref="BN5:BO5"/>
    <mergeCell ref="BP5:BQ5"/>
    <mergeCell ref="B5:C5"/>
    <mergeCell ref="D5:J5"/>
    <mergeCell ref="CF6:CG6"/>
    <mergeCell ref="CH6:CP6"/>
    <mergeCell ref="B9:C9"/>
    <mergeCell ref="D9:J9"/>
    <mergeCell ref="K9:M9"/>
    <mergeCell ref="O9:R9"/>
    <mergeCell ref="S9:V9"/>
    <mergeCell ref="W9:AN9"/>
    <mergeCell ref="AO9:BF9"/>
    <mergeCell ref="BG9:BI9"/>
    <mergeCell ref="BT6:BU6"/>
    <mergeCell ref="BV6:BW6"/>
    <mergeCell ref="BX6:BY6"/>
    <mergeCell ref="BZ6:CA6"/>
    <mergeCell ref="CB6:CC6"/>
    <mergeCell ref="CD6:CE6"/>
    <mergeCell ref="BG6:BI6"/>
    <mergeCell ref="BJ6:BK6"/>
    <mergeCell ref="BL6:BM6"/>
    <mergeCell ref="BN6:BO6"/>
    <mergeCell ref="BP6:BQ6"/>
    <mergeCell ref="BR6:BS6"/>
    <mergeCell ref="B7:C7"/>
    <mergeCell ref="D7:J7"/>
    <mergeCell ref="CH9:CP9"/>
    <mergeCell ref="B10:C10"/>
    <mergeCell ref="D10:J10"/>
    <mergeCell ref="K10:M10"/>
    <mergeCell ref="O10:R10"/>
    <mergeCell ref="S10:V10"/>
    <mergeCell ref="W10:AN10"/>
    <mergeCell ref="AO10:BF10"/>
    <mergeCell ref="BG10:BI10"/>
    <mergeCell ref="BJ10:BK10"/>
    <mergeCell ref="BV9:BW9"/>
    <mergeCell ref="BX9:BY9"/>
    <mergeCell ref="BZ9:CA9"/>
    <mergeCell ref="CB9:CC9"/>
    <mergeCell ref="CD9:CE9"/>
    <mergeCell ref="CF9:CG9"/>
    <mergeCell ref="BJ9:BK9"/>
    <mergeCell ref="BL9:BM9"/>
    <mergeCell ref="BN9:BO9"/>
    <mergeCell ref="BP9:BQ9"/>
    <mergeCell ref="BR9:BS9"/>
    <mergeCell ref="BT9:BU9"/>
    <mergeCell ref="CB10:CC10"/>
    <mergeCell ref="CD10:CE10"/>
    <mergeCell ref="CF10:CG10"/>
    <mergeCell ref="CH10:CP10"/>
    <mergeCell ref="BL10:BM10"/>
    <mergeCell ref="BN10:BO10"/>
    <mergeCell ref="BP10:BQ10"/>
    <mergeCell ref="BR10:BS10"/>
    <mergeCell ref="BT10:BU10"/>
    <mergeCell ref="BV10:BW10"/>
    <mergeCell ref="BP11:BQ11"/>
    <mergeCell ref="CD11:CE11"/>
    <mergeCell ref="CF11:CG11"/>
    <mergeCell ref="CH11:CP11"/>
    <mergeCell ref="CB11:CC11"/>
    <mergeCell ref="B11:C11"/>
    <mergeCell ref="D11:J11"/>
    <mergeCell ref="K11:M11"/>
    <mergeCell ref="O11:R11"/>
    <mergeCell ref="S11:V11"/>
    <mergeCell ref="W11:AN11"/>
    <mergeCell ref="BX10:BY10"/>
    <mergeCell ref="BZ10:CA10"/>
    <mergeCell ref="BN12:BO12"/>
    <mergeCell ref="BP12:BQ12"/>
    <mergeCell ref="BR12:BS12"/>
    <mergeCell ref="B12:C12"/>
    <mergeCell ref="D12:J12"/>
    <mergeCell ref="K12:M12"/>
    <mergeCell ref="O12:R12"/>
    <mergeCell ref="S12:V12"/>
    <mergeCell ref="W12:AN12"/>
    <mergeCell ref="AO12:BF12"/>
    <mergeCell ref="BR11:BS11"/>
    <mergeCell ref="BT11:BU11"/>
    <mergeCell ref="BV11:BW11"/>
    <mergeCell ref="BX11:BY11"/>
    <mergeCell ref="BZ11:CA11"/>
    <mergeCell ref="AO11:BF11"/>
    <mergeCell ref="BG11:BI11"/>
    <mergeCell ref="BJ11:BK11"/>
    <mergeCell ref="BL11:BM11"/>
    <mergeCell ref="BN11:BO11"/>
    <mergeCell ref="BL13:BM13"/>
    <mergeCell ref="BN13:BO13"/>
    <mergeCell ref="BP13:BQ13"/>
    <mergeCell ref="BR13:BS13"/>
    <mergeCell ref="BT13:BU13"/>
    <mergeCell ref="CF12:CG12"/>
    <mergeCell ref="CH12:CP12"/>
    <mergeCell ref="B13:C13"/>
    <mergeCell ref="D13:J13"/>
    <mergeCell ref="K13:M13"/>
    <mergeCell ref="O13:R13"/>
    <mergeCell ref="S13:V13"/>
    <mergeCell ref="W13:AN13"/>
    <mergeCell ref="AO13:BF13"/>
    <mergeCell ref="BG13:BI13"/>
    <mergeCell ref="BT12:BU12"/>
    <mergeCell ref="BV12:BW12"/>
    <mergeCell ref="BX12:BY12"/>
    <mergeCell ref="BZ12:CA12"/>
    <mergeCell ref="CB12:CC12"/>
    <mergeCell ref="CD12:CE12"/>
    <mergeCell ref="BG12:BI12"/>
    <mergeCell ref="BJ12:BK12"/>
    <mergeCell ref="BL12:BM12"/>
    <mergeCell ref="CH14:CP14"/>
    <mergeCell ref="BL14:BM14"/>
    <mergeCell ref="BN14:BO14"/>
    <mergeCell ref="BP14:BQ14"/>
    <mergeCell ref="BR14:BS14"/>
    <mergeCell ref="BT14:BU14"/>
    <mergeCell ref="BV14:BW14"/>
    <mergeCell ref="CH13:CP13"/>
    <mergeCell ref="B14:C14"/>
    <mergeCell ref="D14:J14"/>
    <mergeCell ref="K14:M14"/>
    <mergeCell ref="O14:R14"/>
    <mergeCell ref="S14:V14"/>
    <mergeCell ref="W14:AN14"/>
    <mergeCell ref="AO14:BF14"/>
    <mergeCell ref="BG14:BI14"/>
    <mergeCell ref="BJ14:BK14"/>
    <mergeCell ref="BV13:BW13"/>
    <mergeCell ref="BX13:BY13"/>
    <mergeCell ref="BZ13:CA13"/>
    <mergeCell ref="CB13:CC13"/>
    <mergeCell ref="CD13:CE13"/>
    <mergeCell ref="CF13:CG13"/>
    <mergeCell ref="BJ13:BK13"/>
    <mergeCell ref="K16:M16"/>
    <mergeCell ref="O16:R16"/>
    <mergeCell ref="S16:V16"/>
    <mergeCell ref="W16:AN16"/>
    <mergeCell ref="BX14:BY14"/>
    <mergeCell ref="BZ14:CA14"/>
    <mergeCell ref="CB14:CC14"/>
    <mergeCell ref="CD14:CE14"/>
    <mergeCell ref="CF14:CG14"/>
    <mergeCell ref="CD16:CE16"/>
    <mergeCell ref="CF16:CG16"/>
    <mergeCell ref="CH16:CP16"/>
    <mergeCell ref="B17:C17"/>
    <mergeCell ref="D17:J17"/>
    <mergeCell ref="K17:M17"/>
    <mergeCell ref="O17:R17"/>
    <mergeCell ref="S17:V17"/>
    <mergeCell ref="W17:AN17"/>
    <mergeCell ref="AO17:BF17"/>
    <mergeCell ref="BR16:BS16"/>
    <mergeCell ref="BT16:BU16"/>
    <mergeCell ref="BV16:BW16"/>
    <mergeCell ref="BX16:BY16"/>
    <mergeCell ref="BZ16:CA16"/>
    <mergeCell ref="CB16:CC16"/>
    <mergeCell ref="AO16:BF16"/>
    <mergeCell ref="BG16:BI16"/>
    <mergeCell ref="BJ16:BK16"/>
    <mergeCell ref="BL16:BM16"/>
    <mergeCell ref="BN16:BO16"/>
    <mergeCell ref="BP16:BQ16"/>
    <mergeCell ref="B16:C16"/>
    <mergeCell ref="D16:J16"/>
    <mergeCell ref="CF17:CG17"/>
    <mergeCell ref="CH17:CP17"/>
    <mergeCell ref="BT17:BU17"/>
    <mergeCell ref="BV17:BW17"/>
    <mergeCell ref="BX17:BY17"/>
    <mergeCell ref="BZ17:CA17"/>
    <mergeCell ref="CB17:CC17"/>
    <mergeCell ref="CD17:CE17"/>
    <mergeCell ref="BG17:BI17"/>
    <mergeCell ref="BJ17:BK17"/>
    <mergeCell ref="BL17:BM17"/>
    <mergeCell ref="BN17:BO17"/>
    <mergeCell ref="BP17:BQ17"/>
    <mergeCell ref="BR17:BS17"/>
    <mergeCell ref="B18:C18"/>
    <mergeCell ref="D18:J18"/>
    <mergeCell ref="K18:M18"/>
    <mergeCell ref="O18:R18"/>
    <mergeCell ref="S18:V18"/>
    <mergeCell ref="W18:AN18"/>
    <mergeCell ref="AO18:BF18"/>
    <mergeCell ref="BG18:BI18"/>
    <mergeCell ref="BJ18:BK18"/>
    <mergeCell ref="BX18:BY18"/>
    <mergeCell ref="BZ18:CA18"/>
    <mergeCell ref="CB18:CC18"/>
    <mergeCell ref="CD18:CE18"/>
    <mergeCell ref="CF18:CG18"/>
    <mergeCell ref="CH18:CP18"/>
    <mergeCell ref="BL18:BM18"/>
    <mergeCell ref="BN18:BO18"/>
    <mergeCell ref="BP18:BQ18"/>
    <mergeCell ref="BR18:BS18"/>
    <mergeCell ref="BT18:BU18"/>
    <mergeCell ref="BV18:BW18"/>
    <mergeCell ref="B8:C8"/>
    <mergeCell ref="D8:J8"/>
    <mergeCell ref="K8:M8"/>
    <mergeCell ref="O8:R8"/>
    <mergeCell ref="S8:V8"/>
    <mergeCell ref="W8:AN8"/>
    <mergeCell ref="AO8:BF8"/>
    <mergeCell ref="BG8:BI8"/>
    <mergeCell ref="BJ8:BK8"/>
    <mergeCell ref="BL8:BM8"/>
    <mergeCell ref="BN8:BO8"/>
    <mergeCell ref="BP8:BQ8"/>
    <mergeCell ref="BR8:BS8"/>
    <mergeCell ref="BT8:BU8"/>
    <mergeCell ref="BV8:BW8"/>
    <mergeCell ref="BX8:BY8"/>
    <mergeCell ref="BZ8:CA8"/>
    <mergeCell ref="CB8:CC8"/>
    <mergeCell ref="CD8:CE8"/>
    <mergeCell ref="CF8:CG8"/>
    <mergeCell ref="CH8:CP8"/>
    <mergeCell ref="B15:C15"/>
    <mergeCell ref="D15:J15"/>
    <mergeCell ref="K15:M15"/>
    <mergeCell ref="O15:R15"/>
    <mergeCell ref="S15:V15"/>
    <mergeCell ref="W15:AN15"/>
    <mergeCell ref="AO15:BF15"/>
    <mergeCell ref="BG15:BI15"/>
    <mergeCell ref="BJ15:BK15"/>
    <mergeCell ref="BL15:BM15"/>
    <mergeCell ref="BN15:BO15"/>
    <mergeCell ref="BP15:BQ15"/>
    <mergeCell ref="BR15:BS15"/>
    <mergeCell ref="BT15:BU15"/>
    <mergeCell ref="BV15:BW15"/>
    <mergeCell ref="BX15:BY15"/>
    <mergeCell ref="BZ15:CA15"/>
    <mergeCell ref="CB15:CC15"/>
    <mergeCell ref="CD15:CE15"/>
    <mergeCell ref="CF15:CG15"/>
    <mergeCell ref="CH15:CP15"/>
  </mergeCells>
  <phoneticPr fontId="3"/>
  <pageMargins left="0.47244094488188981" right="0.39370078740157483" top="0.59055118110236227" bottom="0.39370078740157483" header="0.51181102362204722" footer="0.31496062992125984"/>
  <pageSetup paperSize="9" scale="37" fitToHeight="0" orientation="portrait" r:id="rId1"/>
  <headerFooter>
    <oddHeader>&amp;R&amp;F&amp;A</oddHeader>
    <oddFooter>&amp;R&amp;P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K75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89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50_LB閉塞</v>
      </c>
      <c r="F2" s="284"/>
      <c r="G2" s="284"/>
      <c r="H2" s="284"/>
      <c r="I2" s="284"/>
      <c r="J2" s="284"/>
      <c r="K2" s="284"/>
      <c r="L2" s="285" t="s">
        <v>90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215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 t="s">
        <v>320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tr">
        <f>定義!B3</f>
        <v>/atd/atdaap1a:8001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">
        <v>311</v>
      </c>
      <c r="AL7" s="330"/>
      <c r="AM7" s="330"/>
      <c r="AN7" s="330"/>
      <c r="AO7" s="330"/>
      <c r="AP7" s="330"/>
      <c r="AQ7" s="338" t="s">
        <v>311</v>
      </c>
      <c r="AR7" s="338"/>
      <c r="AS7" s="338"/>
      <c r="AT7" s="338"/>
      <c r="AU7" s="338"/>
      <c r="AV7" s="338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tr">
        <f>定義!B4</f>
        <v>/atd/atdaap1a:8002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">
        <v>311</v>
      </c>
      <c r="AR8" s="338"/>
      <c r="AS8" s="338"/>
      <c r="AT8" s="338"/>
      <c r="AU8" s="338"/>
      <c r="AV8" s="338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315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tr">
        <f>定義!B10</f>
        <v>atdaap1b</v>
      </c>
      <c r="AL9" s="330"/>
      <c r="AM9" s="330"/>
      <c r="AN9" s="330"/>
      <c r="AO9" s="330"/>
      <c r="AP9" s="330"/>
      <c r="AQ9" s="338" t="str">
        <f>定義!B5</f>
        <v>/atd/atdaap1b:8001</v>
      </c>
      <c r="AR9" s="338"/>
      <c r="AS9" s="338"/>
      <c r="AT9" s="338"/>
      <c r="AU9" s="338"/>
      <c r="AV9" s="338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tr">
        <f>定義!B6</f>
        <v>/atd/atdaap1b:8002</v>
      </c>
      <c r="AR10" s="338"/>
      <c r="AS10" s="338"/>
      <c r="AT10" s="338"/>
      <c r="AU10" s="338"/>
      <c r="AV10" s="338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91</v>
      </c>
      <c r="BJ14" s="323"/>
      <c r="BK14" s="323"/>
    </row>
    <row r="15" spans="1:63" s="16" customFormat="1" ht="14.25" customHeight="1">
      <c r="A15" s="15"/>
      <c r="B15" s="60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93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92</v>
      </c>
      <c r="BJ15" s="311"/>
      <c r="BK15" s="312"/>
    </row>
    <row r="16" spans="1:63" s="16" customFormat="1" ht="14.25" customHeight="1">
      <c r="A16" s="15"/>
      <c r="B16" s="61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61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3" t="s">
        <v>264</v>
      </c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61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99" t="s">
        <v>262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61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61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61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61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61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61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61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61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61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7"/>
      <c r="BJ27" s="58"/>
      <c r="BK27" s="59"/>
    </row>
    <row r="28" spans="1:63" s="16" customFormat="1" ht="14.25" customHeight="1">
      <c r="A28" s="15"/>
      <c r="B28" s="61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7"/>
      <c r="BJ28" s="58"/>
      <c r="BK28" s="59"/>
    </row>
    <row r="29" spans="1:63" s="16" customFormat="1" ht="14.25" customHeight="1">
      <c r="A29" s="15"/>
      <c r="B29" s="61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310"/>
      <c r="BJ29" s="311"/>
      <c r="BK29" s="312"/>
    </row>
    <row r="30" spans="1:63" s="16" customFormat="1" ht="14.25" customHeight="1">
      <c r="A30" s="15"/>
      <c r="B30" s="61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5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7"/>
      <c r="BI30" s="310"/>
      <c r="BJ30" s="311"/>
      <c r="BK30" s="312"/>
    </row>
    <row r="31" spans="1:63" s="16" customFormat="1" ht="14.25" customHeight="1">
      <c r="A31" s="15"/>
      <c r="B31" s="61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 t="s">
        <v>64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3"/>
      <c r="BJ31" s="314"/>
      <c r="BK31" s="315"/>
    </row>
    <row r="32" spans="1:63" s="16" customFormat="1" ht="14.25" customHeight="1">
      <c r="A32" s="15"/>
      <c r="B32" s="61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 t="s">
        <v>86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61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162" t="s">
        <v>267</v>
      </c>
      <c r="AP33" s="23"/>
      <c r="AQ33" s="23"/>
      <c r="AR33" s="23"/>
      <c r="AS33" s="23"/>
      <c r="AT33" s="23"/>
      <c r="AU33" s="23"/>
      <c r="AV33" s="23"/>
      <c r="AW33" s="23"/>
      <c r="AX33" s="23" t="s">
        <v>209</v>
      </c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61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87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61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77" t="s">
        <v>233</v>
      </c>
      <c r="AP35" s="23"/>
      <c r="AQ35" s="23"/>
      <c r="AR35" s="23"/>
      <c r="AS35" s="23"/>
      <c r="AT35" s="23"/>
      <c r="AU35" s="23"/>
      <c r="AV35" s="23"/>
      <c r="AW35" s="23"/>
      <c r="AX35" s="23" t="s">
        <v>209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61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88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61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77" t="str">
        <f>IF($AQ$7 &lt;&gt; "-",$AQ$7,"")&amp;IF(AND($AQ$7 &lt;&gt; "-",$AQ$8 &lt;&gt; "-"),",","")&amp;IF($AQ$8 &lt;&gt; "-",$AQ$8,"")&amp;IF(AND($AQ$8 &lt;&gt; "-",$AQ$9 &lt;&gt; "-"),",","")&amp;IF($AQ$9 &lt;&gt; "-",$AQ$9,"")&amp;IF(AND($AQ$9 &lt;&gt; "-",$AQ$10 &lt;&gt; "-"),",","")&amp;IF($AQ$10 &lt;&gt; "-",$AQ$10,"")</f>
        <v>/atd/atdaap1b:8001,/atd/atdaap1b:8002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61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61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61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61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61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61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310"/>
      <c r="BJ43" s="311"/>
      <c r="BK43" s="312"/>
    </row>
    <row r="44" spans="1:63" s="16" customFormat="1" ht="14.25" customHeight="1">
      <c r="A44" s="15"/>
      <c r="B44" s="61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310"/>
      <c r="BJ44" s="311"/>
      <c r="BK44" s="312"/>
    </row>
    <row r="45" spans="1:63" s="16" customFormat="1" ht="14.25" customHeight="1">
      <c r="A45" s="15"/>
      <c r="B45" s="61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61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61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57"/>
      <c r="BJ47" s="58"/>
      <c r="BK47" s="59"/>
    </row>
    <row r="48" spans="1:63" s="16" customFormat="1" ht="14.25" customHeight="1">
      <c r="A48" s="15"/>
      <c r="B48" s="61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57"/>
      <c r="BJ48" s="58"/>
      <c r="BK48" s="59"/>
    </row>
    <row r="49" spans="1:63" s="16" customFormat="1" ht="14.25" customHeight="1">
      <c r="A49" s="15"/>
      <c r="B49" s="61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57"/>
      <c r="BJ49" s="58"/>
      <c r="BK49" s="59"/>
    </row>
    <row r="50" spans="1:63" s="16" customFormat="1" ht="14.25" customHeight="1">
      <c r="A50" s="15"/>
      <c r="B50" s="61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61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17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61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5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7"/>
      <c r="BI52" s="310"/>
      <c r="BJ52" s="311"/>
      <c r="BK52" s="312"/>
    </row>
    <row r="53" spans="1:63" s="16" customFormat="1" ht="14.25" customHeight="1">
      <c r="A53" s="15"/>
      <c r="B53" s="61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31" t="s">
        <v>148</v>
      </c>
      <c r="AO53" s="1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3"/>
      <c r="BJ53" s="314"/>
      <c r="BK53" s="315"/>
    </row>
    <row r="54" spans="1:63" s="16" customFormat="1" ht="14.25" customHeight="1">
      <c r="A54" s="15"/>
      <c r="B54" s="61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7" t="s">
        <v>213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61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88" t="s">
        <v>210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61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88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 thickBot="1">
      <c r="A57" s="15"/>
      <c r="B57" s="61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88"/>
      <c r="AO57" s="89"/>
      <c r="AP57" s="102" t="s">
        <v>155</v>
      </c>
      <c r="AQ57" s="103"/>
      <c r="AR57" s="103"/>
      <c r="AS57" s="103"/>
      <c r="AT57" s="103"/>
      <c r="AU57" s="107"/>
      <c r="AV57" s="104" t="s">
        <v>156</v>
      </c>
      <c r="AW57" s="104"/>
      <c r="AX57" s="111"/>
      <c r="AY57" s="104" t="s">
        <v>159</v>
      </c>
      <c r="AZ57" s="104"/>
      <c r="BA57" s="104"/>
      <c r="BB57" s="105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 thickTop="1">
      <c r="A58" s="15"/>
      <c r="B58" s="61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00"/>
      <c r="AO58" s="305" t="s">
        <v>164</v>
      </c>
      <c r="AP58" s="89" t="s">
        <v>234</v>
      </c>
      <c r="AQ58" s="89"/>
      <c r="AR58" s="89"/>
      <c r="AS58" s="89"/>
      <c r="AT58" s="89"/>
      <c r="AU58" s="108"/>
      <c r="AV58" s="23" t="str">
        <f>定義!$E$40</f>
        <v>eable</v>
      </c>
      <c r="AW58" s="23"/>
      <c r="AX58" s="109"/>
      <c r="AY58" s="101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310"/>
      <c r="BJ58" s="311"/>
      <c r="BK58" s="312"/>
    </row>
    <row r="59" spans="1:63" s="16" customFormat="1" ht="14.25" customHeight="1">
      <c r="A59" s="15"/>
      <c r="B59" s="61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306"/>
      <c r="AP59" s="89" t="s">
        <v>235</v>
      </c>
      <c r="AQ59" s="23"/>
      <c r="AR59" s="23"/>
      <c r="AS59" s="23"/>
      <c r="AT59" s="23"/>
      <c r="AU59" s="109"/>
      <c r="AV59" s="23" t="str">
        <f>定義!$E$40</f>
        <v>eable</v>
      </c>
      <c r="AW59" s="23"/>
      <c r="AX59" s="109"/>
      <c r="AY59" s="101" t="s">
        <v>150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61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306"/>
      <c r="AP60" s="89" t="s">
        <v>236</v>
      </c>
      <c r="AQ60" s="23"/>
      <c r="AR60" s="23"/>
      <c r="AS60" s="23"/>
      <c r="AT60" s="23"/>
      <c r="AU60" s="109"/>
      <c r="AV60" s="23" t="str">
        <f>定義!$B$40</f>
        <v>disable</v>
      </c>
      <c r="AW60" s="23"/>
      <c r="AX60" s="109"/>
      <c r="AY60" s="101" t="s">
        <v>150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61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307"/>
      <c r="AP61" s="98" t="s">
        <v>237</v>
      </c>
      <c r="AQ61" s="26"/>
      <c r="AR61" s="26"/>
      <c r="AS61" s="26"/>
      <c r="AT61" s="26"/>
      <c r="AU61" s="110"/>
      <c r="AV61" s="26" t="str">
        <f>定義!$B$40</f>
        <v>disable</v>
      </c>
      <c r="AW61" s="26"/>
      <c r="AX61" s="110"/>
      <c r="AY61" s="106" t="s">
        <v>150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61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303" t="s">
        <v>165</v>
      </c>
      <c r="AP62" s="88" t="s">
        <v>238</v>
      </c>
      <c r="AQ62" s="89"/>
      <c r="AR62" s="89"/>
      <c r="AS62" s="89"/>
      <c r="AT62" s="89"/>
      <c r="AU62" s="108"/>
      <c r="AV62" s="23" t="str">
        <f>定義!$B$40</f>
        <v>disable</v>
      </c>
      <c r="AW62" s="23"/>
      <c r="AX62" s="109"/>
      <c r="AY62" s="101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61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88"/>
      <c r="AO63" s="303"/>
      <c r="AP63" s="88" t="s">
        <v>239</v>
      </c>
      <c r="AQ63" s="23"/>
      <c r="AR63" s="23"/>
      <c r="AS63" s="23"/>
      <c r="AT63" s="23"/>
      <c r="AU63" s="109"/>
      <c r="AV63" s="23" t="str">
        <f>定義!$B$40</f>
        <v>disable</v>
      </c>
      <c r="AW63" s="23"/>
      <c r="AX63" s="109"/>
      <c r="AY63" s="101" t="s">
        <v>149</v>
      </c>
      <c r="AZ63" s="23"/>
      <c r="BA63" s="23"/>
      <c r="BB63" s="24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61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88"/>
      <c r="AO64" s="303"/>
      <c r="AP64" s="88" t="s">
        <v>240</v>
      </c>
      <c r="AQ64" s="23"/>
      <c r="AR64" s="23"/>
      <c r="AS64" s="23"/>
      <c r="AT64" s="23"/>
      <c r="AU64" s="109"/>
      <c r="AV64" s="23" t="str">
        <f>定義!$B$40</f>
        <v>disable</v>
      </c>
      <c r="AW64" s="23"/>
      <c r="AX64" s="109"/>
      <c r="AY64" s="101" t="s">
        <v>149</v>
      </c>
      <c r="AZ64" s="23"/>
      <c r="BA64" s="23"/>
      <c r="BB64" s="24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61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00"/>
      <c r="AO65" s="304"/>
      <c r="AP65" s="97" t="s">
        <v>241</v>
      </c>
      <c r="AQ65" s="26"/>
      <c r="AR65" s="26"/>
      <c r="AS65" s="26"/>
      <c r="AT65" s="26"/>
      <c r="AU65" s="110"/>
      <c r="AV65" s="209" t="str">
        <f>定義!$B$40</f>
        <v>disable</v>
      </c>
      <c r="AW65" s="26"/>
      <c r="AX65" s="110"/>
      <c r="AY65" s="106" t="s">
        <v>149</v>
      </c>
      <c r="AZ65" s="26"/>
      <c r="BA65" s="26"/>
      <c r="BB65" s="27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61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89"/>
      <c r="AQ66" s="23"/>
      <c r="AR66" s="23"/>
      <c r="AS66" s="23"/>
      <c r="AT66" s="23"/>
      <c r="AU66" s="23"/>
      <c r="AV66" s="23"/>
      <c r="AW66" s="23"/>
      <c r="AX66" s="23"/>
      <c r="AY66" s="101"/>
      <c r="AZ66" s="23"/>
      <c r="BA66" s="23"/>
      <c r="BB66" s="23"/>
      <c r="BC66" s="23"/>
      <c r="BD66" s="23"/>
      <c r="BE66" s="23"/>
      <c r="BF66" s="23"/>
      <c r="BG66" s="23"/>
      <c r="BH66" s="24"/>
      <c r="BI66" s="57"/>
      <c r="BJ66" s="58"/>
      <c r="BK66" s="59"/>
    </row>
    <row r="67" spans="1:63" s="16" customFormat="1" ht="14.25" customHeight="1">
      <c r="A67" s="15"/>
      <c r="B67" s="115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57"/>
      <c r="BJ67" s="58"/>
      <c r="BK67" s="59"/>
    </row>
    <row r="68" spans="1:63" s="16" customFormat="1" ht="14.25" customHeight="1">
      <c r="A68" s="15"/>
      <c r="B68" s="115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57"/>
      <c r="BJ68" s="58"/>
      <c r="BK68" s="59"/>
    </row>
    <row r="69" spans="1:63" s="16" customFormat="1" ht="14.25" customHeight="1">
      <c r="A69" s="15"/>
      <c r="B69" s="115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57"/>
      <c r="BJ69" s="58"/>
      <c r="BK69" s="59"/>
    </row>
    <row r="70" spans="1:63" s="16" customFormat="1" ht="14.25" customHeight="1">
      <c r="A70" s="15"/>
      <c r="B70" s="115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57"/>
      <c r="BJ70" s="58"/>
      <c r="BK70" s="59"/>
    </row>
    <row r="71" spans="1:63" s="16" customFormat="1" ht="14.25" customHeight="1">
      <c r="A71" s="15"/>
      <c r="B71" s="115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57"/>
      <c r="BJ71" s="58"/>
      <c r="BK71" s="59"/>
    </row>
    <row r="72" spans="1:63" s="16" customFormat="1" ht="14.25" customHeight="1">
      <c r="A72" s="32"/>
      <c r="B72" s="116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4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26"/>
      <c r="BG72" s="26"/>
      <c r="BH72" s="27"/>
      <c r="BI72" s="310"/>
      <c r="BJ72" s="311"/>
      <c r="BK72" s="312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K74" s="34"/>
    </row>
    <row r="75" spans="1:63" s="16" customFormat="1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K75" s="34"/>
    </row>
  </sheetData>
  <mergeCells count="92">
    <mergeCell ref="AO58:AO61"/>
    <mergeCell ref="AO62:AO65"/>
    <mergeCell ref="BI72:BK72"/>
    <mergeCell ref="S7:X10"/>
    <mergeCell ref="Y7:AD7"/>
    <mergeCell ref="AE7:AJ10"/>
    <mergeCell ref="AK7:AP8"/>
    <mergeCell ref="AQ7:AV7"/>
    <mergeCell ref="Y8:AD8"/>
    <mergeCell ref="AQ8:AV8"/>
    <mergeCell ref="Y9:AD9"/>
    <mergeCell ref="AK9:AP10"/>
    <mergeCell ref="AQ9:AV9"/>
    <mergeCell ref="Y10:AD10"/>
    <mergeCell ref="AQ10:AV10"/>
    <mergeCell ref="B14:BH14"/>
    <mergeCell ref="S5:AD5"/>
    <mergeCell ref="AE5:AV5"/>
    <mergeCell ref="S6:X6"/>
    <mergeCell ref="Y6:AD6"/>
    <mergeCell ref="AE6:AJ6"/>
    <mergeCell ref="AK6:AP6"/>
    <mergeCell ref="AQ6:AV6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I14:BK14"/>
    <mergeCell ref="BI15:BK15"/>
    <mergeCell ref="BI16:BK16"/>
    <mergeCell ref="BI17:BK17"/>
    <mergeCell ref="BI18:BK18"/>
    <mergeCell ref="BI19:BK19"/>
    <mergeCell ref="BI20:BK20"/>
    <mergeCell ref="BI21:BK21"/>
    <mergeCell ref="BI35:BK35"/>
    <mergeCell ref="BI22:BK22"/>
    <mergeCell ref="BI23:BK23"/>
    <mergeCell ref="BI24:BK24"/>
    <mergeCell ref="BI25:BK25"/>
    <mergeCell ref="BI26:BK26"/>
    <mergeCell ref="BI29:BK29"/>
    <mergeCell ref="BI30:BK30"/>
    <mergeCell ref="BI31:BK31"/>
    <mergeCell ref="BI32:BK32"/>
    <mergeCell ref="BI33:BK33"/>
    <mergeCell ref="BI34:BK34"/>
    <mergeCell ref="BI50:BK50"/>
    <mergeCell ref="BI36:BK36"/>
    <mergeCell ref="BI37:BK37"/>
    <mergeCell ref="BI38:BK38"/>
    <mergeCell ref="BI39:BK39"/>
    <mergeCell ref="BI40:BK40"/>
    <mergeCell ref="BI41:BK41"/>
    <mergeCell ref="BI42:BK42"/>
    <mergeCell ref="BI43:BK43"/>
    <mergeCell ref="BI44:BK44"/>
    <mergeCell ref="BI45:BK45"/>
    <mergeCell ref="BI46:BK46"/>
    <mergeCell ref="BI63:BK63"/>
    <mergeCell ref="BI64:BK64"/>
    <mergeCell ref="BI65:BK65"/>
    <mergeCell ref="BI62:BK62"/>
    <mergeCell ref="BI51:BK51"/>
    <mergeCell ref="BI52:BK52"/>
    <mergeCell ref="BI53:BK53"/>
    <mergeCell ref="BI54:BK54"/>
    <mergeCell ref="BI55:BK55"/>
    <mergeCell ref="BI56:BK56"/>
    <mergeCell ref="BI57:BK57"/>
    <mergeCell ref="BI58:BK58"/>
    <mergeCell ref="BI59:BK59"/>
    <mergeCell ref="BI60:BK60"/>
    <mergeCell ref="BI61:BK6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37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71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60_リリースジョブ実行</v>
      </c>
      <c r="F2" s="284"/>
      <c r="G2" s="284"/>
      <c r="H2" s="284"/>
      <c r="I2" s="284"/>
      <c r="J2" s="284"/>
      <c r="K2" s="284"/>
      <c r="L2" s="285" t="s">
        <v>72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184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X5" s="5"/>
      <c r="AY5" s="7"/>
      <c r="BK5" s="9"/>
    </row>
    <row r="6" spans="1:63" ht="14.25" customHeight="1">
      <c r="A6" s="10"/>
      <c r="B6" s="10"/>
      <c r="C6" s="10" t="s">
        <v>322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定義!E37</f>
        <v>１面</v>
      </c>
      <c r="T7" s="339"/>
      <c r="U7" s="339"/>
      <c r="V7" s="339"/>
      <c r="W7" s="339"/>
      <c r="X7" s="339"/>
      <c r="Y7" s="338" t="str">
        <f>定義!E46</f>
        <v>/atd/atdaap1a:8001</v>
      </c>
      <c r="Z7" s="338"/>
      <c r="AA7" s="338"/>
      <c r="AB7" s="338"/>
      <c r="AC7" s="338"/>
      <c r="AD7" s="338"/>
      <c r="AE7" s="340" t="str">
        <f>定義!E37</f>
        <v>１面</v>
      </c>
      <c r="AF7" s="340"/>
      <c r="AG7" s="340"/>
      <c r="AH7" s="340"/>
      <c r="AI7" s="340"/>
      <c r="AJ7" s="340"/>
      <c r="AK7" s="330" t="s">
        <v>311</v>
      </c>
      <c r="AL7" s="330"/>
      <c r="AM7" s="330"/>
      <c r="AN7" s="330"/>
      <c r="AO7" s="330"/>
      <c r="AP7" s="330"/>
      <c r="AQ7" s="338" t="s">
        <v>311</v>
      </c>
      <c r="AR7" s="338"/>
      <c r="AS7" s="338"/>
      <c r="AT7" s="338"/>
      <c r="AU7" s="338"/>
      <c r="AV7" s="338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tr">
        <f>定義!E47</f>
        <v>/atd/atdaap1a:8002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">
        <v>311</v>
      </c>
      <c r="AR8" s="338"/>
      <c r="AS8" s="338"/>
      <c r="AT8" s="338"/>
      <c r="AU8" s="338"/>
      <c r="AV8" s="338"/>
      <c r="AX8" s="5"/>
      <c r="AY8" s="7"/>
      <c r="BK8" s="9"/>
    </row>
    <row r="9" spans="1:63" ht="14.25" customHeight="1">
      <c r="A9" s="10"/>
      <c r="B9" s="11"/>
      <c r="C9" s="156" t="s">
        <v>220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">
        <v>311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tr">
        <f>定義!E53</f>
        <v>atdaap1b</v>
      </c>
      <c r="AL9" s="330"/>
      <c r="AM9" s="330"/>
      <c r="AN9" s="330"/>
      <c r="AO9" s="330"/>
      <c r="AP9" s="330"/>
      <c r="AQ9" s="338" t="str">
        <f>定義!E48</f>
        <v>/atd/atdaap1b:8001</v>
      </c>
      <c r="AR9" s="338"/>
      <c r="AS9" s="338"/>
      <c r="AT9" s="338"/>
      <c r="AU9" s="338"/>
      <c r="AV9" s="338"/>
      <c r="AX9" s="5"/>
      <c r="AY9" s="7"/>
      <c r="BK9" s="9"/>
    </row>
    <row r="10" spans="1:63" ht="14.25" customHeight="1">
      <c r="A10" s="10"/>
      <c r="B10" s="10"/>
      <c r="C10" s="10" t="s">
        <v>321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">
        <v>311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tr">
        <f>定義!E49</f>
        <v>/atd/atdaap1b:8002</v>
      </c>
      <c r="AR10" s="338"/>
      <c r="AS10" s="338"/>
      <c r="AT10" s="338"/>
      <c r="AU10" s="338"/>
      <c r="AV10" s="338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75" t="s">
        <v>258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319" t="s">
        <v>61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1"/>
      <c r="BI15" s="322" t="s">
        <v>62</v>
      </c>
      <c r="BJ15" s="323"/>
      <c r="BK15" s="323"/>
    </row>
    <row r="16" spans="1:63" s="16" customFormat="1" ht="14.25" customHeight="1">
      <c r="A16" s="15"/>
      <c r="B16" s="324" t="s">
        <v>75</v>
      </c>
      <c r="C16" s="1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76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 t="s">
        <v>63</v>
      </c>
      <c r="BJ16" s="311"/>
      <c r="BK16" s="312"/>
    </row>
    <row r="17" spans="1:63" s="16" customFormat="1" ht="14.25" customHeight="1">
      <c r="A17" s="15"/>
      <c r="B17" s="32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3" t="s">
        <v>266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3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99" t="str">
        <f>定義!E58</f>
        <v>PRD-ATD-deploy-1b</v>
      </c>
      <c r="AP19" s="23"/>
      <c r="AQ19" s="23"/>
      <c r="AR19" s="23"/>
      <c r="AS19" s="23"/>
      <c r="AT19" s="23"/>
      <c r="AU19" s="23" t="s">
        <v>187</v>
      </c>
      <c r="AV19" s="23" t="str">
        <f>定義!B10</f>
        <v>atdaap1b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3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57"/>
      <c r="BJ20" s="58"/>
      <c r="BK20" s="59"/>
    </row>
    <row r="21" spans="1:63" s="16" customFormat="1" ht="14.25" customHeight="1">
      <c r="A21" s="15"/>
      <c r="B21" s="325"/>
      <c r="C21" s="3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57"/>
      <c r="BJ21" s="58"/>
      <c r="BK21" s="59"/>
    </row>
    <row r="22" spans="1:63" s="16" customFormat="1" ht="14.25" customHeight="1">
      <c r="A22" s="15"/>
      <c r="B22" s="325"/>
      <c r="C22" s="3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57"/>
      <c r="BJ22" s="58"/>
      <c r="BK22" s="59"/>
    </row>
    <row r="23" spans="1:63" s="16" customFormat="1" ht="14.25" customHeight="1">
      <c r="A23" s="15"/>
      <c r="B23" s="325"/>
      <c r="C23" s="3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57"/>
      <c r="BJ23" s="58"/>
      <c r="BK23" s="59"/>
    </row>
    <row r="24" spans="1:63" s="16" customFormat="1" ht="14.25" customHeight="1">
      <c r="A24" s="15"/>
      <c r="B24" s="325"/>
      <c r="C24" s="3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57"/>
      <c r="BJ24" s="58"/>
      <c r="BK24" s="59"/>
    </row>
    <row r="25" spans="1:63" s="16" customFormat="1" ht="14.25" customHeight="1">
      <c r="A25" s="15"/>
      <c r="B25" s="325"/>
      <c r="C25" s="3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57"/>
      <c r="BJ25" s="58"/>
      <c r="BK25" s="59"/>
    </row>
    <row r="26" spans="1:63" s="16" customFormat="1" ht="14.25" customHeight="1">
      <c r="A26" s="15"/>
      <c r="B26" s="325"/>
      <c r="C26" s="3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57"/>
      <c r="BJ26" s="58"/>
      <c r="BK26" s="59"/>
    </row>
    <row r="27" spans="1:63" s="16" customFormat="1" ht="14.25" customHeight="1">
      <c r="A27" s="15"/>
      <c r="B27" s="325"/>
      <c r="C27" s="3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7"/>
      <c r="BJ27" s="58"/>
      <c r="BK27" s="59"/>
    </row>
    <row r="28" spans="1:63" s="16" customFormat="1" ht="14.25" customHeight="1">
      <c r="A28" s="15"/>
      <c r="B28" s="325"/>
      <c r="C28" s="3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7"/>
      <c r="BJ28" s="58"/>
      <c r="BK28" s="59"/>
    </row>
    <row r="29" spans="1:63" s="16" customFormat="1" ht="14.25" customHeight="1">
      <c r="A29" s="15"/>
      <c r="B29" s="325"/>
      <c r="C29" s="3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57"/>
      <c r="BJ29" s="58"/>
      <c r="BK29" s="59"/>
    </row>
    <row r="30" spans="1:63" s="16" customFormat="1" ht="14.25" customHeight="1">
      <c r="A30" s="15"/>
      <c r="B30" s="325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57"/>
      <c r="BJ30" s="58"/>
      <c r="BK30" s="59"/>
    </row>
    <row r="31" spans="1:63" s="16" customFormat="1" ht="14.25" customHeight="1">
      <c r="A31" s="15"/>
      <c r="B31" s="325"/>
      <c r="C31" s="3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57"/>
      <c r="BJ31" s="58"/>
      <c r="BK31" s="59"/>
    </row>
    <row r="32" spans="1:63" s="16" customFormat="1" ht="14.25" customHeight="1">
      <c r="A32" s="15"/>
      <c r="B32" s="325"/>
      <c r="C32" s="3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57"/>
      <c r="BJ32" s="58"/>
      <c r="BK32" s="59"/>
    </row>
    <row r="33" spans="1:63" s="16" customFormat="1" ht="14.25" customHeight="1">
      <c r="A33" s="15"/>
      <c r="B33" s="325"/>
      <c r="C33" s="3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57"/>
      <c r="BJ33" s="58"/>
      <c r="BK33" s="59"/>
    </row>
    <row r="34" spans="1:63" s="16" customFormat="1" ht="14.25" customHeight="1">
      <c r="A34" s="15"/>
      <c r="B34" s="325"/>
      <c r="C34" s="3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57"/>
      <c r="BJ34" s="58"/>
      <c r="BK34" s="59"/>
    </row>
    <row r="35" spans="1:63" s="16" customFormat="1" ht="14.25" customHeight="1">
      <c r="A35" s="15"/>
      <c r="B35" s="325"/>
      <c r="C35" s="3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57"/>
      <c r="BJ35" s="58"/>
      <c r="BK35" s="59"/>
    </row>
    <row r="36" spans="1:63" s="16" customFormat="1" ht="14.25" customHeight="1">
      <c r="A36" s="15"/>
      <c r="B36" s="325"/>
      <c r="C36" s="3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57"/>
      <c r="BJ36" s="58"/>
      <c r="BK36" s="59"/>
    </row>
    <row r="37" spans="1:63" s="16" customFormat="1" ht="14.25" customHeight="1">
      <c r="A37" s="15"/>
      <c r="B37" s="325"/>
      <c r="C37" s="3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57"/>
      <c r="BJ37" s="58"/>
      <c r="BK37" s="59"/>
    </row>
    <row r="38" spans="1:63" s="16" customFormat="1" ht="14.25" customHeight="1">
      <c r="A38" s="15"/>
      <c r="B38" s="325"/>
      <c r="C38" s="3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57"/>
      <c r="BJ38" s="58"/>
      <c r="BK38" s="59"/>
    </row>
    <row r="39" spans="1:63" s="16" customFormat="1" ht="14.25" customHeight="1">
      <c r="A39" s="15"/>
      <c r="B39" s="325"/>
      <c r="C39" s="3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3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3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5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7"/>
      <c r="BI41" s="310"/>
      <c r="BJ41" s="311"/>
      <c r="BK41" s="312"/>
    </row>
    <row r="42" spans="1:63" s="16" customFormat="1" ht="14.25" customHeight="1">
      <c r="A42" s="15"/>
      <c r="B42" s="61"/>
      <c r="C42" s="3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45" t="s">
        <v>188</v>
      </c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24"/>
      <c r="BI42" s="310" t="s">
        <v>63</v>
      </c>
      <c r="BJ42" s="311"/>
      <c r="BK42" s="312"/>
    </row>
    <row r="43" spans="1:63" s="16" customFormat="1" ht="14.25" customHeight="1">
      <c r="A43" s="15"/>
      <c r="B43" s="61"/>
      <c r="C43" s="3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45"/>
      <c r="AO43" s="95" t="s">
        <v>189</v>
      </c>
      <c r="AP43" s="93"/>
      <c r="AQ43" s="94"/>
      <c r="AR43" s="95" t="s">
        <v>190</v>
      </c>
      <c r="AS43" s="93"/>
      <c r="AT43" s="93"/>
      <c r="AU43" s="93"/>
      <c r="AV43" s="93"/>
      <c r="AW43" s="93"/>
      <c r="AX43" s="93"/>
      <c r="AY43" s="94"/>
      <c r="AZ43" s="95" t="s">
        <v>191</v>
      </c>
      <c r="BA43" s="93"/>
      <c r="BB43" s="93"/>
      <c r="BC43" s="93"/>
      <c r="BD43" s="93"/>
      <c r="BE43" s="93"/>
      <c r="BF43" s="93"/>
      <c r="BG43" s="94"/>
      <c r="BH43" s="24"/>
      <c r="BI43" s="310"/>
      <c r="BJ43" s="311"/>
      <c r="BK43" s="312"/>
    </row>
    <row r="44" spans="1:63" s="16" customFormat="1" ht="14.25" customHeight="1">
      <c r="A44" s="15"/>
      <c r="B44" s="61"/>
      <c r="C44" s="3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45"/>
      <c r="AO44" s="95" t="s">
        <v>192</v>
      </c>
      <c r="AP44" s="93"/>
      <c r="AQ44" s="94"/>
      <c r="AR44" s="95" t="s">
        <v>193</v>
      </c>
      <c r="AS44" s="93"/>
      <c r="AT44" s="93"/>
      <c r="AU44" s="93"/>
      <c r="AV44" s="93"/>
      <c r="AW44" s="93"/>
      <c r="AX44" s="93"/>
      <c r="AY44" s="94"/>
      <c r="AZ44" s="92" t="s">
        <v>269</v>
      </c>
      <c r="BA44" s="120"/>
      <c r="BB44" s="120"/>
      <c r="BC44" s="120"/>
      <c r="BD44" s="120"/>
      <c r="BE44" s="120"/>
      <c r="BF44" s="120"/>
      <c r="BG44" s="121"/>
      <c r="BH44" s="24"/>
      <c r="BI44" s="310"/>
      <c r="BJ44" s="311"/>
      <c r="BK44" s="312"/>
    </row>
    <row r="45" spans="1:63" s="16" customFormat="1" ht="14.25" customHeight="1">
      <c r="A45" s="15"/>
      <c r="B45" s="61"/>
      <c r="C45" s="3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45"/>
      <c r="AO45" s="42" t="s">
        <v>194</v>
      </c>
      <c r="AP45" s="122"/>
      <c r="AQ45" s="123"/>
      <c r="AR45" s="95" t="s">
        <v>195</v>
      </c>
      <c r="AS45" s="93"/>
      <c r="AT45" s="93"/>
      <c r="AU45" s="93"/>
      <c r="AV45" s="94"/>
      <c r="AW45" s="95" t="s">
        <v>196</v>
      </c>
      <c r="AX45" s="93"/>
      <c r="AY45" s="94"/>
      <c r="AZ45" s="180" t="s">
        <v>196</v>
      </c>
      <c r="BA45" s="124"/>
      <c r="BB45" s="124"/>
      <c r="BC45" s="124"/>
      <c r="BD45" s="124"/>
      <c r="BE45" s="124"/>
      <c r="BF45" s="124"/>
      <c r="BG45" s="125"/>
      <c r="BH45" s="24"/>
      <c r="BI45" s="310"/>
      <c r="BJ45" s="311"/>
      <c r="BK45" s="312"/>
    </row>
    <row r="46" spans="1:63" s="16" customFormat="1" ht="14.25" customHeight="1">
      <c r="A46" s="15"/>
      <c r="B46" s="61"/>
      <c r="C46" s="3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45"/>
      <c r="AO46" s="45"/>
      <c r="AP46" s="43"/>
      <c r="AQ46" s="44"/>
      <c r="AR46" s="95" t="s">
        <v>197</v>
      </c>
      <c r="AS46" s="93"/>
      <c r="AT46" s="93"/>
      <c r="AU46" s="93"/>
      <c r="AV46" s="94"/>
      <c r="AW46" s="95" t="s">
        <v>198</v>
      </c>
      <c r="AX46" s="93"/>
      <c r="AY46" s="94"/>
      <c r="AZ46" s="181"/>
      <c r="BA46" s="130"/>
      <c r="BB46" s="130"/>
      <c r="BC46" s="130"/>
      <c r="BD46" s="130"/>
      <c r="BE46" s="130"/>
      <c r="BF46" s="130"/>
      <c r="BG46" s="174"/>
      <c r="BH46" s="24"/>
      <c r="BI46" s="310"/>
      <c r="BJ46" s="311"/>
      <c r="BK46" s="312"/>
    </row>
    <row r="47" spans="1:63" s="16" customFormat="1" ht="14.25" customHeight="1">
      <c r="A47" s="15"/>
      <c r="B47" s="61"/>
      <c r="C47" s="3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45"/>
      <c r="AO47" s="48"/>
      <c r="AP47" s="47"/>
      <c r="AQ47" s="49"/>
      <c r="AR47" s="95" t="s">
        <v>271</v>
      </c>
      <c r="AS47" s="93"/>
      <c r="AT47" s="93"/>
      <c r="AU47" s="93"/>
      <c r="AV47" s="94"/>
      <c r="AW47" s="95" t="s">
        <v>257</v>
      </c>
      <c r="AX47" s="93"/>
      <c r="AY47" s="94"/>
      <c r="AZ47" s="182"/>
      <c r="BA47" s="126"/>
      <c r="BB47" s="126"/>
      <c r="BC47" s="126"/>
      <c r="BD47" s="126"/>
      <c r="BE47" s="126"/>
      <c r="BF47" s="126"/>
      <c r="BG47" s="127"/>
      <c r="BH47" s="24"/>
      <c r="BI47" s="310"/>
      <c r="BJ47" s="311"/>
      <c r="BK47" s="312"/>
    </row>
    <row r="48" spans="1:63" s="16" customFormat="1" ht="14.25" customHeight="1">
      <c r="A48" s="15"/>
      <c r="B48" s="61"/>
      <c r="C48" s="3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28"/>
      <c r="AO48" s="95" t="s">
        <v>199</v>
      </c>
      <c r="AP48" s="93"/>
      <c r="AQ48" s="94"/>
      <c r="AR48" s="90" t="s">
        <v>276</v>
      </c>
      <c r="AS48" s="93"/>
      <c r="AT48" s="93"/>
      <c r="AU48" s="93"/>
      <c r="AV48" s="93"/>
      <c r="AW48" s="93"/>
      <c r="AX48" s="91"/>
      <c r="AY48" s="94"/>
      <c r="AZ48" s="90" t="s">
        <v>276</v>
      </c>
      <c r="BA48" s="120"/>
      <c r="BB48" s="120"/>
      <c r="BC48" s="120"/>
      <c r="BD48" s="120"/>
      <c r="BE48" s="120"/>
      <c r="BF48" s="120"/>
      <c r="BG48" s="121"/>
      <c r="BH48" s="24"/>
      <c r="BI48" s="310"/>
      <c r="BJ48" s="311"/>
      <c r="BK48" s="312"/>
    </row>
    <row r="49" spans="1:63" s="16" customFormat="1" ht="14.25" customHeight="1">
      <c r="A49" s="15"/>
      <c r="B49" s="61"/>
      <c r="C49" s="3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45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24"/>
      <c r="BI49" s="310"/>
      <c r="BJ49" s="311"/>
      <c r="BK49" s="312"/>
    </row>
    <row r="50" spans="1:63" s="16" customFormat="1" ht="14.25" customHeight="1">
      <c r="A50" s="15"/>
      <c r="B50" s="61"/>
      <c r="C50" s="3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45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24"/>
      <c r="BI50" s="310"/>
      <c r="BJ50" s="311"/>
      <c r="BK50" s="312"/>
    </row>
    <row r="51" spans="1:63" s="16" customFormat="1" ht="14.25" customHeight="1">
      <c r="A51" s="15"/>
      <c r="B51" s="61"/>
      <c r="C51" s="3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45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24"/>
      <c r="BI51" s="310"/>
      <c r="BJ51" s="311"/>
      <c r="BK51" s="312"/>
    </row>
    <row r="52" spans="1:63" s="16" customFormat="1" ht="14.25" customHeight="1">
      <c r="A52" s="15"/>
      <c r="B52" s="61"/>
      <c r="C52" s="3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5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24"/>
      <c r="BI52" s="310"/>
      <c r="BJ52" s="311"/>
      <c r="BK52" s="312"/>
    </row>
    <row r="53" spans="1:63" s="16" customFormat="1" ht="14.25" customHeight="1">
      <c r="A53" s="15"/>
      <c r="B53" s="61"/>
      <c r="C53" s="3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5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24"/>
      <c r="BI53" s="57"/>
      <c r="BJ53" s="58"/>
      <c r="BK53" s="59"/>
    </row>
    <row r="54" spans="1:63" s="16" customFormat="1" ht="14.25" customHeight="1">
      <c r="A54" s="15"/>
      <c r="B54" s="61"/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5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24"/>
      <c r="BI54" s="57"/>
      <c r="BJ54" s="58"/>
      <c r="BK54" s="59"/>
    </row>
    <row r="55" spans="1:63" s="16" customFormat="1" ht="14.25" customHeight="1">
      <c r="A55" s="15"/>
      <c r="B55" s="61"/>
      <c r="C55" s="3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5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24"/>
      <c r="BI55" s="310"/>
      <c r="BJ55" s="311"/>
      <c r="BK55" s="312"/>
    </row>
    <row r="56" spans="1:63" s="16" customFormat="1" ht="14.25" customHeight="1">
      <c r="A56" s="15"/>
      <c r="B56" s="61"/>
      <c r="C56" s="3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 t="s">
        <v>200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61"/>
      <c r="C57" s="3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61"/>
      <c r="C58" s="39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7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310"/>
      <c r="BJ58" s="311"/>
      <c r="BK58" s="312"/>
    </row>
    <row r="59" spans="1:63" s="16" customFormat="1" ht="14.25" customHeight="1">
      <c r="A59" s="15"/>
      <c r="B59" s="61"/>
      <c r="C59" s="3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31" t="s">
        <v>145</v>
      </c>
      <c r="AO59" s="1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 t="s">
        <v>63</v>
      </c>
      <c r="BJ59" s="311"/>
      <c r="BK59" s="312"/>
    </row>
    <row r="60" spans="1:63" s="16" customFormat="1" ht="14.25" customHeight="1">
      <c r="A60" s="15"/>
      <c r="B60" s="61"/>
      <c r="C60" s="3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8" t="s">
        <v>270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61"/>
      <c r="C61" s="3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8" t="s">
        <v>201</v>
      </c>
      <c r="AO61" s="89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61"/>
      <c r="C62" s="3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8"/>
      <c r="AO62" s="89" t="s">
        <v>147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61"/>
      <c r="C63" s="3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88"/>
      <c r="AO63" s="89" t="s">
        <v>202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61"/>
      <c r="C64" s="3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61"/>
      <c r="C65" s="3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61"/>
      <c r="C66" s="3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310"/>
      <c r="BJ66" s="311"/>
      <c r="BK66" s="312"/>
    </row>
    <row r="67" spans="1:63" s="16" customFormat="1" ht="14.25" customHeight="1">
      <c r="A67" s="15"/>
      <c r="B67" s="61"/>
      <c r="C67" s="3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310"/>
      <c r="BJ67" s="311"/>
      <c r="BK67" s="312"/>
    </row>
    <row r="68" spans="1:63" s="16" customFormat="1" ht="14.25" customHeight="1">
      <c r="A68" s="15"/>
      <c r="B68" s="61"/>
      <c r="C68" s="3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310"/>
      <c r="BJ68" s="311"/>
      <c r="BK68" s="312"/>
    </row>
    <row r="69" spans="1:63" s="16" customFormat="1" ht="14.25" customHeight="1">
      <c r="A69" s="15"/>
      <c r="B69" s="61"/>
      <c r="C69" s="3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310"/>
      <c r="BJ69" s="311"/>
      <c r="BK69" s="312"/>
    </row>
    <row r="70" spans="1:63" s="16" customFormat="1" ht="14.25" customHeight="1">
      <c r="A70" s="15"/>
      <c r="B70" s="61"/>
      <c r="C70" s="3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57"/>
      <c r="BJ70" s="58"/>
      <c r="BK70" s="59"/>
    </row>
    <row r="71" spans="1:63" s="16" customFormat="1" ht="14.25" customHeight="1">
      <c r="A71" s="15"/>
      <c r="B71" s="61"/>
      <c r="C71" s="3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15"/>
      <c r="B72" s="61"/>
      <c r="C72" s="3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310"/>
      <c r="BJ72" s="311"/>
      <c r="BK72" s="312"/>
    </row>
    <row r="73" spans="1:63" s="16" customFormat="1" ht="14.25" customHeight="1">
      <c r="A73" s="15"/>
      <c r="B73" s="61"/>
      <c r="C73" s="3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5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7"/>
      <c r="BI73" s="310"/>
      <c r="BJ73" s="311"/>
      <c r="BK73" s="312"/>
    </row>
    <row r="74" spans="1:63" s="16" customFormat="1" ht="14.25" customHeight="1">
      <c r="A74" s="15"/>
      <c r="B74" s="346" t="s">
        <v>203</v>
      </c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47"/>
      <c r="AB74" s="347"/>
      <c r="AC74" s="347"/>
      <c r="AD74" s="347"/>
      <c r="AE74" s="347"/>
      <c r="AF74" s="347"/>
      <c r="AG74" s="347"/>
      <c r="AH74" s="347"/>
      <c r="AI74" s="347"/>
      <c r="AJ74" s="347"/>
      <c r="AK74" s="347"/>
      <c r="AL74" s="347"/>
      <c r="AM74" s="347"/>
      <c r="AN74" s="347"/>
      <c r="AO74" s="347"/>
      <c r="AP74" s="347"/>
      <c r="AQ74" s="347"/>
      <c r="AR74" s="347"/>
      <c r="AS74" s="347"/>
      <c r="AT74" s="347"/>
      <c r="AU74" s="347"/>
      <c r="AV74" s="347"/>
      <c r="AW74" s="347"/>
      <c r="AX74" s="347"/>
      <c r="AY74" s="347"/>
      <c r="AZ74" s="347"/>
      <c r="BA74" s="347"/>
      <c r="BB74" s="347"/>
      <c r="BC74" s="347"/>
      <c r="BD74" s="347"/>
      <c r="BE74" s="347"/>
      <c r="BF74" s="347"/>
      <c r="BG74" s="347"/>
      <c r="BH74" s="347"/>
      <c r="BI74" s="347"/>
      <c r="BJ74" s="347"/>
      <c r="BK74" s="348"/>
    </row>
    <row r="75" spans="1:63" s="16" customFormat="1" ht="14.25" customHeight="1">
      <c r="A75" s="15"/>
      <c r="B75" s="61"/>
      <c r="C75" s="134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3" t="s">
        <v>204</v>
      </c>
      <c r="AO75" s="136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8"/>
      <c r="BI75" s="343" t="s">
        <v>63</v>
      </c>
      <c r="BJ75" s="344"/>
      <c r="BK75" s="345"/>
    </row>
    <row r="76" spans="1:63" s="16" customFormat="1" ht="14.25" customHeight="1">
      <c r="A76" s="15"/>
      <c r="B76" s="61"/>
      <c r="C76" s="134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3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8"/>
      <c r="BI76" s="139"/>
      <c r="BJ76" s="140"/>
      <c r="BK76" s="141"/>
    </row>
    <row r="77" spans="1:63" s="16" customFormat="1" ht="14.25" customHeight="1">
      <c r="A77" s="15"/>
      <c r="B77" s="61"/>
      <c r="C77" s="134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3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8"/>
      <c r="BI77" s="343"/>
      <c r="BJ77" s="344"/>
      <c r="BK77" s="345"/>
    </row>
    <row r="78" spans="1:63" s="16" customFormat="1" ht="14.25" customHeight="1">
      <c r="A78" s="15"/>
      <c r="B78" s="61"/>
      <c r="C78" s="134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42"/>
      <c r="AO78" s="143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8"/>
      <c r="BI78" s="343"/>
      <c r="BJ78" s="344"/>
      <c r="BK78" s="345"/>
    </row>
    <row r="79" spans="1:63" s="16" customFormat="1" ht="14.25" customHeight="1">
      <c r="A79" s="15"/>
      <c r="B79" s="61"/>
      <c r="C79" s="134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42"/>
      <c r="AO79" s="144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8"/>
      <c r="BI79" s="343"/>
      <c r="BJ79" s="344"/>
      <c r="BK79" s="345"/>
    </row>
    <row r="80" spans="1:63" s="16" customFormat="1" ht="14.25" customHeight="1">
      <c r="A80" s="15"/>
      <c r="B80" s="61"/>
      <c r="C80" s="134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42"/>
      <c r="AO80" s="144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8"/>
      <c r="BI80" s="343"/>
      <c r="BJ80" s="344"/>
      <c r="BK80" s="345"/>
    </row>
    <row r="81" spans="1:63" s="16" customFormat="1" ht="14.25" customHeight="1">
      <c r="A81" s="15"/>
      <c r="B81" s="61"/>
      <c r="C81" s="134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3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8"/>
      <c r="BI81" s="343"/>
      <c r="BJ81" s="344"/>
      <c r="BK81" s="345"/>
    </row>
    <row r="82" spans="1:63" s="16" customFormat="1" ht="14.25" customHeight="1">
      <c r="A82" s="15"/>
      <c r="B82" s="61"/>
      <c r="C82" s="134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3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8"/>
      <c r="BI82" s="343"/>
      <c r="BJ82" s="344"/>
      <c r="BK82" s="345"/>
    </row>
    <row r="83" spans="1:63" s="16" customFormat="1" ht="14.25" customHeight="1">
      <c r="A83" s="15"/>
      <c r="B83" s="61"/>
      <c r="C83" s="134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3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8"/>
      <c r="BI83" s="343"/>
      <c r="BJ83" s="344"/>
      <c r="BK83" s="345"/>
    </row>
    <row r="84" spans="1:63" s="16" customFormat="1" ht="14.25" customHeight="1">
      <c r="A84" s="15"/>
      <c r="B84" s="61"/>
      <c r="C84" s="134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3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8"/>
      <c r="BI84" s="343"/>
      <c r="BJ84" s="344"/>
      <c r="BK84" s="345"/>
    </row>
    <row r="85" spans="1:63" s="16" customFormat="1" ht="14.25" customHeight="1">
      <c r="A85" s="15"/>
      <c r="B85" s="61"/>
      <c r="C85" s="134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3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8"/>
      <c r="BI85" s="343"/>
      <c r="BJ85" s="344"/>
      <c r="BK85" s="345"/>
    </row>
    <row r="86" spans="1:63" s="16" customFormat="1" ht="14.25" customHeight="1">
      <c r="A86" s="15"/>
      <c r="B86" s="61"/>
      <c r="C86" s="134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3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8"/>
      <c r="BI86" s="343"/>
      <c r="BJ86" s="344"/>
      <c r="BK86" s="345"/>
    </row>
    <row r="87" spans="1:63" s="16" customFormat="1" ht="14.25" customHeight="1">
      <c r="A87" s="15"/>
      <c r="B87" s="61"/>
      <c r="C87" s="134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3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8"/>
      <c r="BI87" s="139"/>
      <c r="BJ87" s="140"/>
      <c r="BK87" s="141"/>
    </row>
    <row r="88" spans="1:63" s="16" customFormat="1" ht="14.25" customHeight="1">
      <c r="A88" s="15"/>
      <c r="B88" s="61"/>
      <c r="C88" s="134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3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8"/>
      <c r="BI88" s="343"/>
      <c r="BJ88" s="344"/>
      <c r="BK88" s="345"/>
    </row>
    <row r="89" spans="1:63" s="16" customFormat="1" ht="14.25" customHeight="1">
      <c r="A89" s="15"/>
      <c r="B89" s="61"/>
      <c r="C89" s="134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3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8"/>
      <c r="BI89" s="343"/>
      <c r="BJ89" s="344"/>
      <c r="BK89" s="345"/>
    </row>
    <row r="90" spans="1:63" s="16" customFormat="1" ht="14.25" customHeight="1">
      <c r="A90" s="15"/>
      <c r="B90" s="61"/>
      <c r="C90" s="134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3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8"/>
      <c r="BI90" s="139"/>
      <c r="BJ90" s="140"/>
      <c r="BK90" s="141"/>
    </row>
    <row r="91" spans="1:63" s="16" customFormat="1" ht="14.25" customHeight="1">
      <c r="A91" s="15"/>
      <c r="B91" s="61"/>
      <c r="C91" s="134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3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8"/>
      <c r="BI91" s="139"/>
      <c r="BJ91" s="140"/>
      <c r="BK91" s="141"/>
    </row>
    <row r="92" spans="1:63" s="16" customFormat="1" ht="14.25" customHeight="1">
      <c r="A92" s="15"/>
      <c r="B92" s="61"/>
      <c r="C92" s="14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7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8"/>
      <c r="BI92" s="343"/>
      <c r="BJ92" s="344"/>
      <c r="BK92" s="345"/>
    </row>
    <row r="93" spans="1:63" s="16" customFormat="1" ht="14.25" customHeight="1">
      <c r="A93" s="15"/>
      <c r="B93" s="355" t="s">
        <v>205</v>
      </c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56"/>
      <c r="Z93" s="356"/>
      <c r="AA93" s="356"/>
      <c r="AB93" s="356"/>
      <c r="AC93" s="356"/>
      <c r="AD93" s="356"/>
      <c r="AE93" s="356"/>
      <c r="AF93" s="356"/>
      <c r="AG93" s="356"/>
      <c r="AH93" s="356"/>
      <c r="AI93" s="356"/>
      <c r="AJ93" s="356"/>
      <c r="AK93" s="356"/>
      <c r="AL93" s="356"/>
      <c r="AM93" s="356"/>
      <c r="AN93" s="356"/>
      <c r="AO93" s="356"/>
      <c r="AP93" s="356"/>
      <c r="AQ93" s="356"/>
      <c r="AR93" s="356"/>
      <c r="AS93" s="356"/>
      <c r="AT93" s="356"/>
      <c r="AU93" s="356"/>
      <c r="AV93" s="356"/>
      <c r="AW93" s="356"/>
      <c r="AX93" s="356"/>
      <c r="AY93" s="356"/>
      <c r="AZ93" s="356"/>
      <c r="BA93" s="356"/>
      <c r="BB93" s="356"/>
      <c r="BC93" s="356"/>
      <c r="BD93" s="356"/>
      <c r="BE93" s="356"/>
      <c r="BF93" s="356"/>
      <c r="BG93" s="356"/>
      <c r="BH93" s="356"/>
      <c r="BI93" s="356"/>
      <c r="BJ93" s="356"/>
      <c r="BK93" s="357"/>
    </row>
    <row r="94" spans="1:63" s="16" customFormat="1" ht="14.25" customHeight="1">
      <c r="A94" s="15"/>
      <c r="B94" s="61"/>
      <c r="C94" s="40" t="s">
        <v>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2" t="s">
        <v>207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4"/>
      <c r="BI94" s="352" t="s">
        <v>63</v>
      </c>
      <c r="BJ94" s="353"/>
      <c r="BK94" s="354"/>
    </row>
    <row r="95" spans="1:63" s="16" customFormat="1" ht="14.25" customHeight="1">
      <c r="A95" s="15"/>
      <c r="B95" s="61"/>
      <c r="C95" s="40"/>
      <c r="D95" s="164" t="str">
        <f>定義!E62</f>
        <v>https://10.39.162.62:7080/ATDconsole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29" t="s">
        <v>222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4"/>
      <c r="BI95" s="349"/>
      <c r="BJ95" s="350"/>
      <c r="BK95" s="351"/>
    </row>
    <row r="96" spans="1:63" s="16" customFormat="1" ht="14.25" customHeight="1">
      <c r="A96" s="15"/>
      <c r="B96" s="61"/>
      <c r="C96" s="40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5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4"/>
      <c r="BI96" s="349"/>
      <c r="BJ96" s="350"/>
      <c r="BK96" s="351"/>
    </row>
    <row r="97" spans="1:63" s="16" customFormat="1" ht="14.25" customHeight="1">
      <c r="A97" s="15"/>
      <c r="B97" s="61"/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5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4"/>
      <c r="BI97" s="349"/>
      <c r="BJ97" s="350"/>
      <c r="BK97" s="351"/>
    </row>
    <row r="98" spans="1:63" s="16" customFormat="1" ht="14.25" customHeight="1">
      <c r="A98" s="15"/>
      <c r="B98" s="61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5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4"/>
      <c r="BI98" s="349"/>
      <c r="BJ98" s="350"/>
      <c r="BK98" s="351"/>
    </row>
    <row r="99" spans="1:63" s="16" customFormat="1" ht="14.25" customHeight="1">
      <c r="A99" s="15"/>
      <c r="B99" s="61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5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4"/>
      <c r="BI99" s="349"/>
      <c r="BJ99" s="350"/>
      <c r="BK99" s="351"/>
    </row>
    <row r="100" spans="1:63" s="16" customFormat="1" ht="14.25" customHeight="1">
      <c r="A100" s="15"/>
      <c r="B100" s="61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5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4"/>
      <c r="BI100" s="349"/>
      <c r="BJ100" s="350"/>
      <c r="BK100" s="351"/>
    </row>
    <row r="101" spans="1:63" s="16" customFormat="1" ht="14.25" customHeight="1">
      <c r="A101" s="15"/>
      <c r="B101" s="61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5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4"/>
      <c r="BI101" s="349"/>
      <c r="BJ101" s="350"/>
      <c r="BK101" s="351"/>
    </row>
    <row r="102" spans="1:63" s="16" customFormat="1" ht="14.25" customHeight="1">
      <c r="A102" s="15"/>
      <c r="B102" s="61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5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4"/>
      <c r="BI102" s="349"/>
      <c r="BJ102" s="350"/>
      <c r="BK102" s="351"/>
    </row>
    <row r="103" spans="1:63" s="16" customFormat="1" ht="14.25" customHeight="1">
      <c r="A103" s="15"/>
      <c r="B103" s="61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5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4"/>
      <c r="BI103" s="349"/>
      <c r="BJ103" s="350"/>
      <c r="BK103" s="351"/>
    </row>
    <row r="104" spans="1:63" s="16" customFormat="1" ht="14.25" customHeight="1">
      <c r="A104" s="15"/>
      <c r="B104" s="61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5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4"/>
      <c r="BI104" s="349"/>
      <c r="BJ104" s="350"/>
      <c r="BK104" s="351"/>
    </row>
    <row r="105" spans="1:63" s="16" customFormat="1" ht="14.25" customHeight="1">
      <c r="A105" s="15"/>
      <c r="B105" s="61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5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4"/>
      <c r="BI105" s="349"/>
      <c r="BJ105" s="350"/>
      <c r="BK105" s="351"/>
    </row>
    <row r="106" spans="1:63" s="16" customFormat="1" ht="14.25" customHeight="1">
      <c r="A106" s="15"/>
      <c r="B106" s="61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5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4"/>
      <c r="BI106" s="349"/>
      <c r="BJ106" s="350"/>
      <c r="BK106" s="351"/>
    </row>
    <row r="107" spans="1:63" s="16" customFormat="1" ht="14.25" customHeight="1">
      <c r="A107" s="15"/>
      <c r="B107" s="61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5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4"/>
      <c r="BI107" s="349"/>
      <c r="BJ107" s="350"/>
      <c r="BK107" s="351"/>
    </row>
    <row r="108" spans="1:63" s="16" customFormat="1" ht="14.25" customHeight="1">
      <c r="A108" s="15"/>
      <c r="B108" s="61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5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4"/>
      <c r="BI108" s="349"/>
      <c r="BJ108" s="350"/>
      <c r="BK108" s="351"/>
    </row>
    <row r="109" spans="1:63" s="16" customFormat="1" ht="14.25" customHeight="1">
      <c r="A109" s="15"/>
      <c r="B109" s="61"/>
      <c r="C109" s="40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5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4"/>
      <c r="BI109" s="349"/>
      <c r="BJ109" s="350"/>
      <c r="BK109" s="351"/>
    </row>
    <row r="110" spans="1:63" s="16" customFormat="1" ht="14.25" customHeight="1">
      <c r="A110" s="15"/>
      <c r="B110" s="61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5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4"/>
      <c r="BI110" s="349"/>
      <c r="BJ110" s="350"/>
      <c r="BK110" s="351"/>
    </row>
    <row r="111" spans="1:63" s="16" customFormat="1" ht="14.25" customHeight="1">
      <c r="A111" s="15"/>
      <c r="B111" s="61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5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4"/>
      <c r="BI111" s="349"/>
      <c r="BJ111" s="350"/>
      <c r="BK111" s="351"/>
    </row>
    <row r="112" spans="1:63" s="16" customFormat="1" ht="14.25" customHeight="1">
      <c r="A112" s="15"/>
      <c r="B112" s="61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5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4"/>
      <c r="BI112" s="349"/>
      <c r="BJ112" s="350"/>
      <c r="BK112" s="351"/>
    </row>
    <row r="113" spans="1:63" s="16" customFormat="1" ht="14.25" customHeight="1">
      <c r="A113" s="15"/>
      <c r="B113" s="61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5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4"/>
      <c r="BI113" s="349"/>
      <c r="BJ113" s="350"/>
      <c r="BK113" s="351"/>
    </row>
    <row r="114" spans="1:63" s="16" customFormat="1" ht="14.25" customHeight="1">
      <c r="A114" s="15"/>
      <c r="B114" s="61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5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4"/>
      <c r="BI114" s="349"/>
      <c r="BJ114" s="350"/>
      <c r="BK114" s="351"/>
    </row>
    <row r="115" spans="1:63" s="16" customFormat="1" ht="14.25" customHeight="1">
      <c r="A115" s="15"/>
      <c r="B115" s="61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5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4"/>
      <c r="BI115" s="349"/>
      <c r="BJ115" s="350"/>
      <c r="BK115" s="351"/>
    </row>
    <row r="116" spans="1:63" s="16" customFormat="1" ht="14.25" customHeight="1">
      <c r="A116" s="15"/>
      <c r="B116" s="61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5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4"/>
      <c r="BI116" s="349"/>
      <c r="BJ116" s="350"/>
      <c r="BK116" s="351"/>
    </row>
    <row r="117" spans="1:63" s="16" customFormat="1" ht="14.25" customHeight="1">
      <c r="A117" s="15"/>
      <c r="B117" s="61"/>
      <c r="C117" s="46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8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9"/>
      <c r="BI117" s="349"/>
      <c r="BJ117" s="350"/>
      <c r="BK117" s="351"/>
    </row>
    <row r="118" spans="1:63" s="16" customFormat="1" ht="14.25" customHeight="1">
      <c r="A118" s="15"/>
      <c r="B118" s="61"/>
      <c r="C118" s="40" t="s">
        <v>78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5" t="s">
        <v>79</v>
      </c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4"/>
      <c r="BI118" s="349" t="s">
        <v>63</v>
      </c>
      <c r="BJ118" s="350"/>
      <c r="BK118" s="351"/>
    </row>
    <row r="119" spans="1:63" s="16" customFormat="1" ht="14.25" customHeight="1">
      <c r="A119" s="15"/>
      <c r="B119" s="61"/>
      <c r="C119" s="40"/>
      <c r="D119" s="164" t="str">
        <f>定義!E67</f>
        <v>http://atdaap1b:8001/domtour/booking/csm/mybooking/DIAP0010/init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29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4"/>
      <c r="BI119" s="62"/>
      <c r="BJ119" s="63"/>
      <c r="BK119" s="64"/>
    </row>
    <row r="120" spans="1:63" s="16" customFormat="1" ht="14.25" customHeight="1">
      <c r="A120" s="15"/>
      <c r="B120" s="61"/>
      <c r="C120" s="40"/>
      <c r="D120" s="164" t="str">
        <f>定義!E68</f>
        <v>http://atdaap1b:8002/domtour/booking/csm/mybooking/DIAP0010/init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29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4"/>
      <c r="BI120" s="62"/>
      <c r="BJ120" s="63"/>
      <c r="BK120" s="64"/>
    </row>
    <row r="121" spans="1:63" s="16" customFormat="1" ht="14.25" customHeight="1">
      <c r="A121" s="15"/>
      <c r="B121" s="61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5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4"/>
      <c r="BI121" s="349"/>
      <c r="BJ121" s="350"/>
      <c r="BK121" s="351"/>
    </row>
    <row r="122" spans="1:63" s="16" customFormat="1" ht="14.25" customHeight="1">
      <c r="A122" s="15"/>
      <c r="B122" s="61"/>
      <c r="C122" s="40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5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4"/>
      <c r="BI122" s="349"/>
      <c r="BJ122" s="350"/>
      <c r="BK122" s="351"/>
    </row>
    <row r="123" spans="1:63" s="16" customFormat="1" ht="14.25" customHeight="1">
      <c r="A123" s="15"/>
      <c r="B123" s="61"/>
      <c r="C123" s="40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5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4"/>
      <c r="BI123" s="349"/>
      <c r="BJ123" s="350"/>
      <c r="BK123" s="351"/>
    </row>
    <row r="124" spans="1:63" s="16" customFormat="1" ht="14.25" customHeight="1">
      <c r="A124" s="15"/>
      <c r="B124" s="61"/>
      <c r="C124" s="40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5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4"/>
      <c r="BI124" s="349"/>
      <c r="BJ124" s="350"/>
      <c r="BK124" s="351"/>
    </row>
    <row r="125" spans="1:63" s="16" customFormat="1" ht="14.25" customHeight="1">
      <c r="A125" s="15"/>
      <c r="B125" s="61"/>
      <c r="C125" s="40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5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4"/>
      <c r="BI125" s="349"/>
      <c r="BJ125" s="350"/>
      <c r="BK125" s="351"/>
    </row>
    <row r="126" spans="1:63" s="16" customFormat="1" ht="14.25" customHeight="1">
      <c r="A126" s="15"/>
      <c r="B126" s="61"/>
      <c r="C126" s="40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5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4"/>
      <c r="BI126" s="349"/>
      <c r="BJ126" s="350"/>
      <c r="BK126" s="351"/>
    </row>
    <row r="127" spans="1:63" s="16" customFormat="1" ht="14.25" customHeight="1">
      <c r="A127" s="15"/>
      <c r="B127" s="61"/>
      <c r="C127" s="40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5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4"/>
      <c r="BI127" s="349"/>
      <c r="BJ127" s="350"/>
      <c r="BK127" s="351"/>
    </row>
    <row r="128" spans="1:63" s="16" customFormat="1" ht="14.25" customHeight="1">
      <c r="A128" s="15"/>
      <c r="B128" s="61"/>
      <c r="C128" s="40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5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4"/>
      <c r="BI128" s="349"/>
      <c r="BJ128" s="350"/>
      <c r="BK128" s="351"/>
    </row>
    <row r="129" spans="1:63" s="16" customFormat="1" ht="14.25" customHeight="1">
      <c r="A129" s="15"/>
      <c r="B129" s="61"/>
      <c r="C129" s="40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5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4"/>
      <c r="BI129" s="349"/>
      <c r="BJ129" s="350"/>
      <c r="BK129" s="351"/>
    </row>
    <row r="130" spans="1:63" s="16" customFormat="1" ht="14.25" customHeight="1">
      <c r="A130" s="15"/>
      <c r="B130" s="61"/>
      <c r="C130" s="40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5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4"/>
      <c r="BI130" s="349"/>
      <c r="BJ130" s="350"/>
      <c r="BK130" s="351"/>
    </row>
    <row r="131" spans="1:63" s="16" customFormat="1" ht="14.25" customHeight="1">
      <c r="A131" s="15"/>
      <c r="B131" s="61"/>
      <c r="C131" s="40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5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4"/>
      <c r="BI131" s="349"/>
      <c r="BJ131" s="350"/>
      <c r="BK131" s="351"/>
    </row>
    <row r="132" spans="1:63" s="16" customFormat="1" ht="14.25" customHeight="1">
      <c r="A132" s="15"/>
      <c r="B132" s="61"/>
      <c r="C132" s="40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5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4"/>
      <c r="BI132" s="349"/>
      <c r="BJ132" s="350"/>
      <c r="BK132" s="351"/>
    </row>
    <row r="133" spans="1:63" s="16" customFormat="1" ht="14.25" customHeight="1">
      <c r="A133" s="15"/>
      <c r="B133" s="61"/>
      <c r="C133" s="40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5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4"/>
      <c r="BI133" s="349"/>
      <c r="BJ133" s="350"/>
      <c r="BK133" s="351"/>
    </row>
    <row r="134" spans="1:63" s="16" customFormat="1" ht="14.25" customHeight="1">
      <c r="A134" s="15"/>
      <c r="B134" s="61"/>
      <c r="C134" s="40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5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4"/>
      <c r="BI134" s="349"/>
      <c r="BJ134" s="350"/>
      <c r="BK134" s="351"/>
    </row>
    <row r="135" spans="1:63" s="16" customFormat="1" ht="14.25" customHeight="1">
      <c r="A135" s="15"/>
      <c r="B135" s="61"/>
      <c r="C135" s="40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5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4"/>
      <c r="BI135" s="349"/>
      <c r="BJ135" s="350"/>
      <c r="BK135" s="351"/>
    </row>
    <row r="136" spans="1:63" s="16" customFormat="1" ht="14.25" customHeight="1">
      <c r="A136" s="15"/>
      <c r="B136" s="132"/>
      <c r="C136" s="4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8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9"/>
      <c r="BI136" s="349"/>
      <c r="BJ136" s="350"/>
      <c r="BK136" s="351"/>
    </row>
    <row r="137" spans="1:63" s="16" customFormat="1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K137" s="34"/>
    </row>
  </sheetData>
  <mergeCells count="137">
    <mergeCell ref="BI135:BK135"/>
    <mergeCell ref="BI136:BK136"/>
    <mergeCell ref="BI129:BK129"/>
    <mergeCell ref="BI130:BK130"/>
    <mergeCell ref="BI131:BK131"/>
    <mergeCell ref="BI132:BK132"/>
    <mergeCell ref="BI133:BK133"/>
    <mergeCell ref="BI134:BK134"/>
    <mergeCell ref="BI123:BK123"/>
    <mergeCell ref="BI124:BK124"/>
    <mergeCell ref="BI125:BK125"/>
    <mergeCell ref="BI126:BK126"/>
    <mergeCell ref="BI127:BK127"/>
    <mergeCell ref="BI128:BK128"/>
    <mergeCell ref="BI116:BK116"/>
    <mergeCell ref="BI117:BK117"/>
    <mergeCell ref="BI118:BK118"/>
    <mergeCell ref="BI121:BK121"/>
    <mergeCell ref="BI122:BK122"/>
    <mergeCell ref="BI110:BK110"/>
    <mergeCell ref="BI111:BK111"/>
    <mergeCell ref="BI112:BK112"/>
    <mergeCell ref="BI113:BK113"/>
    <mergeCell ref="BI114:BK114"/>
    <mergeCell ref="BI115:BK115"/>
    <mergeCell ref="BI104:BK104"/>
    <mergeCell ref="BI105:BK105"/>
    <mergeCell ref="BI106:BK106"/>
    <mergeCell ref="BI107:BK107"/>
    <mergeCell ref="BI108:BK108"/>
    <mergeCell ref="BI109:BK109"/>
    <mergeCell ref="BI98:BK98"/>
    <mergeCell ref="BI99:BK99"/>
    <mergeCell ref="BI100:BK100"/>
    <mergeCell ref="BI101:BK101"/>
    <mergeCell ref="BI102:BK102"/>
    <mergeCell ref="BI103:BK103"/>
    <mergeCell ref="BI92:BK92"/>
    <mergeCell ref="B93:BK93"/>
    <mergeCell ref="BI94:BK94"/>
    <mergeCell ref="BI95:BK95"/>
    <mergeCell ref="BI96:BK96"/>
    <mergeCell ref="BI97:BK97"/>
    <mergeCell ref="BI83:BK83"/>
    <mergeCell ref="BI84:BK84"/>
    <mergeCell ref="BI85:BK85"/>
    <mergeCell ref="BI86:BK86"/>
    <mergeCell ref="BI88:BK88"/>
    <mergeCell ref="BI89:BK89"/>
    <mergeCell ref="BI77:BK77"/>
    <mergeCell ref="BI78:BK78"/>
    <mergeCell ref="BI79:BK79"/>
    <mergeCell ref="BI80:BK80"/>
    <mergeCell ref="BI81:BK81"/>
    <mergeCell ref="BI82:BK82"/>
    <mergeCell ref="BI69:BK69"/>
    <mergeCell ref="BI71:BK71"/>
    <mergeCell ref="BI72:BK72"/>
    <mergeCell ref="BI73:BK73"/>
    <mergeCell ref="B74:BK74"/>
    <mergeCell ref="BI75:BK75"/>
    <mergeCell ref="BI63:BK63"/>
    <mergeCell ref="BI64:BK64"/>
    <mergeCell ref="BI65:BK65"/>
    <mergeCell ref="BI66:BK66"/>
    <mergeCell ref="BI67:BK67"/>
    <mergeCell ref="BI68:BK68"/>
    <mergeCell ref="BI57:BK57"/>
    <mergeCell ref="BI58:BK58"/>
    <mergeCell ref="BI59:BK59"/>
    <mergeCell ref="BI60:BK60"/>
    <mergeCell ref="BI61:BK61"/>
    <mergeCell ref="BI62:BK62"/>
    <mergeCell ref="BI49:BK49"/>
    <mergeCell ref="BI50:BK50"/>
    <mergeCell ref="BI51:BK51"/>
    <mergeCell ref="BI52:BK52"/>
    <mergeCell ref="BI55:BK55"/>
    <mergeCell ref="BI56:BK56"/>
    <mergeCell ref="BI43:BK43"/>
    <mergeCell ref="BI44:BK44"/>
    <mergeCell ref="BI45:BK45"/>
    <mergeCell ref="BI46:BK46"/>
    <mergeCell ref="BI47:BK47"/>
    <mergeCell ref="BI48:BK48"/>
    <mergeCell ref="BI18:BK18"/>
    <mergeCell ref="BI19:BK19"/>
    <mergeCell ref="BI39:BK39"/>
    <mergeCell ref="BI40:BK40"/>
    <mergeCell ref="BI41:BK41"/>
    <mergeCell ref="BI42:BK42"/>
    <mergeCell ref="Y10:AD10"/>
    <mergeCell ref="AQ10:AV10"/>
    <mergeCell ref="B15:BH15"/>
    <mergeCell ref="BI15:BK15"/>
    <mergeCell ref="BI16:BK16"/>
    <mergeCell ref="BI17:BK17"/>
    <mergeCell ref="S7:X10"/>
    <mergeCell ref="Y7:AD7"/>
    <mergeCell ref="AE7:AJ10"/>
    <mergeCell ref="AK7:AP8"/>
    <mergeCell ref="AQ7:AV7"/>
    <mergeCell ref="Y8:AD8"/>
    <mergeCell ref="AQ8:AV8"/>
    <mergeCell ref="Y9:AD9"/>
    <mergeCell ref="AK9:AP10"/>
    <mergeCell ref="AQ9:AV9"/>
    <mergeCell ref="B16:B41"/>
    <mergeCell ref="S5:AD5"/>
    <mergeCell ref="AE5:AV5"/>
    <mergeCell ref="S6:X6"/>
    <mergeCell ref="Y6:AD6"/>
    <mergeCell ref="AE6:AJ6"/>
    <mergeCell ref="AK6:AP6"/>
    <mergeCell ref="AQ6:AV6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K90"/>
  <sheetViews>
    <sheetView showGridLines="0" view="pageBreakPreview" zoomScaleNormal="100" zoomScaleSheetLayoutView="100" workbookViewId="0">
      <selection activeCell="S7" sqref="S7:X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107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100_OS停止</v>
      </c>
      <c r="F2" s="284"/>
      <c r="G2" s="284"/>
      <c r="H2" s="284"/>
      <c r="I2" s="284"/>
      <c r="J2" s="284"/>
      <c r="K2" s="284"/>
      <c r="L2" s="285" t="s">
        <v>110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43146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3"/>
      <c r="AE5" s="334" t="s">
        <v>225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6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223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155</v>
      </c>
      <c r="Z6" s="332"/>
      <c r="AA6" s="332"/>
      <c r="AB6" s="332"/>
      <c r="AC6" s="332"/>
      <c r="AD6" s="333"/>
      <c r="AE6" s="331" t="s">
        <v>177</v>
      </c>
      <c r="AF6" s="332"/>
      <c r="AG6" s="332"/>
      <c r="AH6" s="332"/>
      <c r="AI6" s="332"/>
      <c r="AJ6" s="333"/>
      <c r="AK6" s="331" t="s">
        <v>178</v>
      </c>
      <c r="AL6" s="332"/>
      <c r="AM6" s="332"/>
      <c r="AN6" s="332"/>
      <c r="AO6" s="332"/>
      <c r="AP6" s="333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定義!B37</f>
        <v>２面</v>
      </c>
      <c r="T7" s="339"/>
      <c r="U7" s="339"/>
      <c r="V7" s="339"/>
      <c r="W7" s="339"/>
      <c r="X7" s="339"/>
      <c r="Y7" s="338" t="str">
        <f>定義!B46</f>
        <v>/atd/atdaap2a:8001</v>
      </c>
      <c r="Z7" s="338"/>
      <c r="AA7" s="338"/>
      <c r="AB7" s="338"/>
      <c r="AC7" s="338"/>
      <c r="AD7" s="338"/>
      <c r="AE7" s="330" t="str">
        <f>定義!E52</f>
        <v>atdaap1a</v>
      </c>
      <c r="AF7" s="330"/>
      <c r="AG7" s="330"/>
      <c r="AH7" s="330"/>
      <c r="AI7" s="330"/>
      <c r="AJ7" s="330"/>
      <c r="AK7" s="330" t="str">
        <f>定義!E71</f>
        <v>１面/#1</v>
      </c>
      <c r="AL7" s="330"/>
      <c r="AM7" s="330"/>
      <c r="AN7" s="330"/>
      <c r="AO7" s="330"/>
      <c r="AP7" s="33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tr">
        <f>定義!B47</f>
        <v>/atd/atdaap2a:8002</v>
      </c>
      <c r="Z8" s="338"/>
      <c r="AA8" s="338"/>
      <c r="AB8" s="338"/>
      <c r="AC8" s="338"/>
      <c r="AD8" s="338"/>
      <c r="AE8" s="330"/>
      <c r="AF8" s="330"/>
      <c r="AG8" s="330"/>
      <c r="AH8" s="330"/>
      <c r="AI8" s="330"/>
      <c r="AJ8" s="330"/>
      <c r="AK8" s="330"/>
      <c r="AL8" s="330"/>
      <c r="AM8" s="330"/>
      <c r="AN8" s="330"/>
      <c r="AO8" s="330"/>
      <c r="AP8" s="33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224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定義!B48</f>
        <v>/atd/atdaap2b:8001</v>
      </c>
      <c r="Z9" s="338"/>
      <c r="AA9" s="338"/>
      <c r="AB9" s="338"/>
      <c r="AC9" s="338"/>
      <c r="AD9" s="338"/>
      <c r="AE9" s="330" t="str">
        <f>定義!E53</f>
        <v>atdaap1b</v>
      </c>
      <c r="AF9" s="330"/>
      <c r="AG9" s="330"/>
      <c r="AH9" s="330"/>
      <c r="AI9" s="330"/>
      <c r="AJ9" s="330"/>
      <c r="AK9" s="330" t="str">
        <f>定義!E72</f>
        <v>１面/#2</v>
      </c>
      <c r="AL9" s="330"/>
      <c r="AM9" s="330"/>
      <c r="AN9" s="330"/>
      <c r="AO9" s="330"/>
      <c r="AP9" s="33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定義!B49</f>
        <v>/atd/atdaap2b:8002</v>
      </c>
      <c r="Z10" s="338"/>
      <c r="AA10" s="338"/>
      <c r="AB10" s="338"/>
      <c r="AC10" s="338"/>
      <c r="AD10" s="338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73</v>
      </c>
      <c r="BJ14" s="323"/>
      <c r="BK14" s="323"/>
    </row>
    <row r="15" spans="1:63" s="16" customFormat="1" ht="14.25" customHeight="1">
      <c r="A15" s="15"/>
      <c r="B15" s="60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76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68</v>
      </c>
      <c r="BJ15" s="311"/>
      <c r="BK15" s="312"/>
    </row>
    <row r="16" spans="1:63" s="16" customFormat="1" ht="14.25" customHeight="1">
      <c r="A16" s="15"/>
      <c r="B16" s="61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61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3" t="s">
        <v>265</v>
      </c>
      <c r="AO17" s="99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61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3"/>
      <c r="AO18" s="99" t="s">
        <v>263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61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61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61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61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61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61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61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61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61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310"/>
      <c r="BJ27" s="311"/>
      <c r="BK27" s="312"/>
    </row>
    <row r="28" spans="1:63" s="16" customFormat="1" ht="14.25" customHeight="1">
      <c r="A28" s="15"/>
      <c r="B28" s="61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310"/>
      <c r="BJ28" s="311"/>
      <c r="BK28" s="312"/>
    </row>
    <row r="29" spans="1:63" s="16" customFormat="1" ht="14.25" customHeight="1">
      <c r="A29" s="15"/>
      <c r="B29" s="61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310"/>
      <c r="BJ29" s="311"/>
      <c r="BK29" s="312"/>
    </row>
    <row r="30" spans="1:63" s="16" customFormat="1" ht="14.25" customHeight="1">
      <c r="A30" s="15"/>
      <c r="B30" s="61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 t="s">
        <v>68</v>
      </c>
      <c r="BJ30" s="311"/>
      <c r="BK30" s="312"/>
    </row>
    <row r="31" spans="1:63" s="16" customFormat="1" ht="14.25" customHeight="1">
      <c r="A31" s="15"/>
      <c r="B31" s="61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61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183" t="str">
        <f>AE7</f>
        <v>atdaap1a</v>
      </c>
      <c r="AP32" s="23"/>
      <c r="AQ32" s="23"/>
      <c r="AR32" s="30" t="str">
        <f>AK7</f>
        <v>１面/#1</v>
      </c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61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61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61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61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61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61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61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61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61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57"/>
      <c r="BJ41" s="58"/>
      <c r="BK41" s="59"/>
    </row>
    <row r="42" spans="1:63" s="16" customFormat="1" ht="14.25" customHeight="1">
      <c r="A42" s="15"/>
      <c r="B42" s="61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57"/>
      <c r="BJ42" s="58"/>
      <c r="BK42" s="59"/>
    </row>
    <row r="43" spans="1:63" s="16" customFormat="1" ht="14.25" customHeight="1">
      <c r="A43" s="15"/>
      <c r="B43" s="61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57"/>
      <c r="BJ43" s="58"/>
      <c r="BK43" s="59"/>
    </row>
    <row r="44" spans="1:63" s="16" customFormat="1" ht="14.25" customHeight="1">
      <c r="A44" s="15"/>
      <c r="B44" s="61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57"/>
      <c r="BJ44" s="58"/>
      <c r="BK44" s="59"/>
    </row>
    <row r="45" spans="1:63" s="16" customFormat="1" ht="14.25" customHeight="1">
      <c r="A45" s="15"/>
      <c r="B45" s="61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57"/>
      <c r="BJ45" s="58"/>
      <c r="BK45" s="59"/>
    </row>
    <row r="46" spans="1:63" s="16" customFormat="1" ht="14.25" customHeight="1">
      <c r="A46" s="15"/>
      <c r="B46" s="61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310"/>
      <c r="BJ46" s="311"/>
      <c r="BK46" s="312"/>
    </row>
    <row r="47" spans="1:63" s="16" customFormat="1" ht="14.25" customHeight="1">
      <c r="A47" s="15"/>
      <c r="B47" s="6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 t="s">
        <v>68</v>
      </c>
      <c r="BJ47" s="311"/>
      <c r="BK47" s="312"/>
    </row>
    <row r="48" spans="1:63" s="16" customFormat="1" ht="14.25" customHeight="1">
      <c r="A48" s="15"/>
      <c r="B48" s="6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88" t="s">
        <v>268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6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88" t="s">
        <v>146</v>
      </c>
      <c r="AO49" s="89"/>
      <c r="AP49" s="89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6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88"/>
      <c r="AO50" s="99"/>
      <c r="AP50" s="89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6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88"/>
      <c r="AO51" s="99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61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>
      <c r="A53" s="15"/>
      <c r="B53" s="6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>
      <c r="A54" s="15"/>
      <c r="B54" s="6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6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61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61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32"/>
      <c r="B58" s="61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316"/>
      <c r="BJ58" s="317"/>
      <c r="BK58" s="318"/>
    </row>
    <row r="59" spans="1:63" s="16" customFormat="1" ht="14.25" customHeight="1">
      <c r="A59" s="15"/>
      <c r="B59" s="61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 t="s">
        <v>64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 t="s">
        <v>68</v>
      </c>
      <c r="BJ59" s="311"/>
      <c r="BK59" s="312"/>
    </row>
    <row r="60" spans="1:63" s="16" customFormat="1" ht="14.25" customHeight="1">
      <c r="A60" s="15"/>
      <c r="B60" s="61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9" t="s">
        <v>109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61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183" t="str">
        <f>AE9</f>
        <v>atdaap1b</v>
      </c>
      <c r="AP61" s="23"/>
      <c r="AQ61" s="23"/>
      <c r="AR61" s="30" t="str">
        <f>AK9</f>
        <v>１面/#2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61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61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61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61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61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310"/>
      <c r="BJ66" s="311"/>
      <c r="BK66" s="312"/>
    </row>
    <row r="67" spans="1:63" s="16" customFormat="1" ht="14.25" customHeight="1">
      <c r="A67" s="15"/>
      <c r="B67" s="61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310"/>
      <c r="BJ67" s="311"/>
      <c r="BK67" s="312"/>
    </row>
    <row r="68" spans="1:63" s="16" customFormat="1" ht="14.25" customHeight="1">
      <c r="A68" s="15"/>
      <c r="B68" s="61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310"/>
      <c r="BJ68" s="311"/>
      <c r="BK68" s="312"/>
    </row>
    <row r="69" spans="1:63" s="16" customFormat="1" ht="14.25" customHeight="1">
      <c r="A69" s="15"/>
      <c r="B69" s="61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310"/>
      <c r="BJ69" s="311"/>
      <c r="BK69" s="312"/>
    </row>
    <row r="70" spans="1:63" s="16" customFormat="1" ht="14.25" customHeight="1">
      <c r="A70" s="15"/>
      <c r="B70" s="61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57"/>
      <c r="BJ70" s="58"/>
      <c r="BK70" s="59"/>
    </row>
    <row r="71" spans="1:63" s="16" customFormat="1" ht="14.25" customHeight="1">
      <c r="A71" s="15"/>
      <c r="B71" s="61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57"/>
      <c r="BJ71" s="58"/>
      <c r="BK71" s="59"/>
    </row>
    <row r="72" spans="1:63" s="16" customFormat="1" ht="14.25" customHeight="1">
      <c r="A72" s="15"/>
      <c r="B72" s="61"/>
      <c r="C72" s="2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57"/>
      <c r="BJ72" s="58"/>
      <c r="BK72" s="59"/>
    </row>
    <row r="73" spans="1:63" s="16" customFormat="1" ht="14.25" customHeight="1">
      <c r="A73" s="15"/>
      <c r="B73" s="61"/>
      <c r="C73" s="23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17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4"/>
      <c r="BI73" s="57"/>
      <c r="BJ73" s="58"/>
      <c r="BK73" s="59"/>
    </row>
    <row r="74" spans="1:63" s="16" customFormat="1" ht="14.25" customHeight="1">
      <c r="A74" s="15"/>
      <c r="B74" s="61"/>
      <c r="C74" s="2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17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4"/>
      <c r="BI74" s="57"/>
      <c r="BJ74" s="58"/>
      <c r="BK74" s="59"/>
    </row>
    <row r="75" spans="1:63" s="16" customFormat="1" ht="14.25" customHeight="1">
      <c r="A75" s="15"/>
      <c r="B75" s="61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5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310"/>
      <c r="BJ75" s="311"/>
      <c r="BK75" s="312"/>
    </row>
    <row r="76" spans="1:63" s="16" customFormat="1" ht="14.25" customHeight="1">
      <c r="A76" s="15"/>
      <c r="B76" s="61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31" t="s">
        <v>148</v>
      </c>
      <c r="AO76" s="18"/>
      <c r="AP76" s="18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  <c r="BI76" s="310" t="s">
        <v>68</v>
      </c>
      <c r="BJ76" s="311"/>
      <c r="BK76" s="312"/>
    </row>
    <row r="77" spans="1:63" s="16" customFormat="1" ht="14.25" customHeight="1">
      <c r="A77" s="15"/>
      <c r="B77" s="61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88" t="s">
        <v>268</v>
      </c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4"/>
      <c r="BI77" s="310"/>
      <c r="BJ77" s="311"/>
      <c r="BK77" s="312"/>
    </row>
    <row r="78" spans="1:63" s="16" customFormat="1" ht="14.25" customHeight="1">
      <c r="A78" s="15"/>
      <c r="B78" s="61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88" t="s">
        <v>146</v>
      </c>
      <c r="AO78" s="89"/>
      <c r="AP78" s="89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BI78" s="310"/>
      <c r="BJ78" s="311"/>
      <c r="BK78" s="312"/>
    </row>
    <row r="79" spans="1:63" s="16" customFormat="1" ht="14.25" customHeight="1">
      <c r="A79" s="15"/>
      <c r="B79" s="61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88"/>
      <c r="AO79" s="99"/>
      <c r="AP79" s="89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BI79" s="310"/>
      <c r="BJ79" s="311"/>
      <c r="BK79" s="312"/>
    </row>
    <row r="80" spans="1:63" s="16" customFormat="1" ht="14.25" customHeight="1">
      <c r="A80" s="15"/>
      <c r="B80" s="61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88"/>
      <c r="AO80" s="99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4"/>
      <c r="BI80" s="310"/>
      <c r="BJ80" s="311"/>
      <c r="BK80" s="312"/>
    </row>
    <row r="81" spans="1:63" s="16" customFormat="1" ht="14.25" customHeight="1">
      <c r="A81" s="15"/>
      <c r="B81" s="61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17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4"/>
      <c r="BI81" s="310"/>
      <c r="BJ81" s="311"/>
      <c r="BK81" s="312"/>
    </row>
    <row r="82" spans="1:63" s="16" customFormat="1" ht="14.25" customHeight="1">
      <c r="A82" s="15"/>
      <c r="B82" s="61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7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4"/>
      <c r="BI82" s="310"/>
      <c r="BJ82" s="311"/>
      <c r="BK82" s="312"/>
    </row>
    <row r="83" spans="1:63" s="16" customFormat="1" ht="14.25" customHeight="1">
      <c r="A83" s="15"/>
      <c r="B83" s="61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17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4"/>
      <c r="BI83" s="310"/>
      <c r="BJ83" s="311"/>
      <c r="BK83" s="312"/>
    </row>
    <row r="84" spans="1:63" s="16" customFormat="1" ht="14.25" customHeight="1">
      <c r="A84" s="15"/>
      <c r="B84" s="61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17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4"/>
      <c r="BI84" s="310"/>
      <c r="BJ84" s="311"/>
      <c r="BK84" s="312"/>
    </row>
    <row r="85" spans="1:63" s="16" customFormat="1" ht="14.25" customHeight="1">
      <c r="A85" s="15"/>
      <c r="B85" s="61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17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4"/>
      <c r="BI85" s="310"/>
      <c r="BJ85" s="311"/>
      <c r="BK85" s="312"/>
    </row>
    <row r="86" spans="1:63" s="16" customFormat="1" ht="14.25" customHeight="1">
      <c r="A86" s="15"/>
      <c r="B86" s="61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17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4"/>
      <c r="BI86" s="310"/>
      <c r="BJ86" s="311"/>
      <c r="BK86" s="312"/>
    </row>
    <row r="87" spans="1:63" s="16" customFormat="1" ht="14.25" customHeight="1">
      <c r="A87" s="32"/>
      <c r="B87" s="132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5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7"/>
      <c r="BI87" s="316"/>
      <c r="BJ87" s="317"/>
      <c r="BK87" s="318"/>
    </row>
    <row r="88" spans="1:63" s="36" customFormat="1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K88" s="34"/>
    </row>
    <row r="89" spans="1:63" s="36" customFormat="1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K89" s="34"/>
    </row>
    <row r="90" spans="1:63" s="36" customFormat="1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K90" s="34"/>
    </row>
  </sheetData>
  <mergeCells count="102">
    <mergeCell ref="BI85:BK85"/>
    <mergeCell ref="BI86:BK86"/>
    <mergeCell ref="BI87:BK87"/>
    <mergeCell ref="BI48:BK48"/>
    <mergeCell ref="BI47:BK47"/>
    <mergeCell ref="BI58:BK58"/>
    <mergeCell ref="BI83:BK83"/>
    <mergeCell ref="BI84:BK84"/>
    <mergeCell ref="BI53:BK53"/>
    <mergeCell ref="BI52:BK52"/>
    <mergeCell ref="BI51:BK51"/>
    <mergeCell ref="BI50:BK50"/>
    <mergeCell ref="BI49:BK49"/>
    <mergeCell ref="BI65:BK65"/>
    <mergeCell ref="BI57:BK57"/>
    <mergeCell ref="BI56:BK56"/>
    <mergeCell ref="BI55:BK55"/>
    <mergeCell ref="BI54:BK54"/>
    <mergeCell ref="BI63:BK63"/>
    <mergeCell ref="BI64:BK64"/>
    <mergeCell ref="BI66:BK66"/>
    <mergeCell ref="BI67:BK67"/>
    <mergeCell ref="BI68:BK68"/>
    <mergeCell ref="BI69:BK69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14:BH14"/>
    <mergeCell ref="BI14:BK14"/>
    <mergeCell ref="BI15:BK15"/>
    <mergeCell ref="BI16:BK16"/>
    <mergeCell ref="BI17:BK17"/>
    <mergeCell ref="S5:AD5"/>
    <mergeCell ref="AE5:AP5"/>
    <mergeCell ref="S6:X6"/>
    <mergeCell ref="Y6:AD6"/>
    <mergeCell ref="AE6:AJ6"/>
    <mergeCell ref="AK6:AP6"/>
    <mergeCell ref="S7:X10"/>
    <mergeCell ref="Y7:AD7"/>
    <mergeCell ref="AE7:AJ8"/>
    <mergeCell ref="AK7:AP8"/>
    <mergeCell ref="Y8:AD8"/>
    <mergeCell ref="Y9:AD9"/>
    <mergeCell ref="AE9:AJ10"/>
    <mergeCell ref="AK9:AP10"/>
    <mergeCell ref="Y10:AD10"/>
    <mergeCell ref="BI18:BK18"/>
    <mergeCell ref="BI19:BK19"/>
    <mergeCell ref="BI20:BK20"/>
    <mergeCell ref="BI21:BK21"/>
    <mergeCell ref="BI33:BK33"/>
    <mergeCell ref="BI22:BK22"/>
    <mergeCell ref="BI23:BK23"/>
    <mergeCell ref="BI24:BK24"/>
    <mergeCell ref="BI25:BK25"/>
    <mergeCell ref="BI26:BK26"/>
    <mergeCell ref="BI27:BK27"/>
    <mergeCell ref="BI28:BK28"/>
    <mergeCell ref="BI29:BK29"/>
    <mergeCell ref="BI30:BK30"/>
    <mergeCell ref="BI31:BK31"/>
    <mergeCell ref="BI32:BK32"/>
    <mergeCell ref="BI81:BK81"/>
    <mergeCell ref="BI82:BK82"/>
    <mergeCell ref="BI75:BK75"/>
    <mergeCell ref="BI76:BK76"/>
    <mergeCell ref="BI77:BK77"/>
    <mergeCell ref="BI78:BK78"/>
    <mergeCell ref="BI79:BK79"/>
    <mergeCell ref="BI80:BK80"/>
    <mergeCell ref="BI34:BK34"/>
    <mergeCell ref="BI35:BK35"/>
    <mergeCell ref="BI36:BK36"/>
    <mergeCell ref="BI37:BK37"/>
    <mergeCell ref="BI38:BK38"/>
    <mergeCell ref="BI39:BK39"/>
    <mergeCell ref="BI40:BK40"/>
    <mergeCell ref="BI46:BK46"/>
    <mergeCell ref="BI62:BK62"/>
    <mergeCell ref="BI59:BK59"/>
    <mergeCell ref="BI60:BK60"/>
    <mergeCell ref="BI61:BK61"/>
  </mergeCells>
  <phoneticPr fontId="3"/>
  <dataValidations count="1">
    <dataValidation type="list" showInputMessage="1" showErrorMessage="1" sqref="S7:X10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29" max="62" man="1"/>
    <brk id="70" max="62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4"/>
  <sheetViews>
    <sheetView showGridLines="0" view="pageBreakPreview" zoomScaleNormal="100" zoomScaleSheetLayoutView="100" workbookViewId="0">
      <selection activeCell="S7" sqref="S7:X10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107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105_OS起動結果確認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43146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3"/>
      <c r="Y5" s="332" t="s">
        <v>183</v>
      </c>
      <c r="Z5" s="332"/>
      <c r="AA5" s="332"/>
      <c r="AB5" s="332"/>
      <c r="AC5" s="332"/>
      <c r="AD5" s="333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V5" s="5"/>
      <c r="AW5" s="7"/>
      <c r="BK5" s="9"/>
    </row>
    <row r="6" spans="1:63" ht="14.25" customHeight="1">
      <c r="A6" s="10"/>
      <c r="B6" s="10"/>
      <c r="C6" s="10" t="s">
        <v>281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177</v>
      </c>
      <c r="Z6" s="332"/>
      <c r="AA6" s="332"/>
      <c r="AB6" s="332"/>
      <c r="AC6" s="332"/>
      <c r="AD6" s="333"/>
      <c r="AE6" s="10"/>
      <c r="AF6" s="10"/>
      <c r="AG6" s="10"/>
      <c r="AH6" s="10"/>
      <c r="AI6" s="10"/>
      <c r="AJ6" s="10"/>
      <c r="AK6" s="10"/>
      <c r="AL6" s="10"/>
      <c r="AP6" s="5"/>
      <c r="AQ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定義!$B$37</f>
        <v>２面</v>
      </c>
      <c r="T7" s="339"/>
      <c r="U7" s="339"/>
      <c r="V7" s="339"/>
      <c r="W7" s="339"/>
      <c r="X7" s="339"/>
      <c r="Y7" s="330" t="str">
        <f>定義!E52</f>
        <v>atdaap1a</v>
      </c>
      <c r="Z7" s="330"/>
      <c r="AA7" s="330"/>
      <c r="AB7" s="330"/>
      <c r="AC7" s="330"/>
      <c r="AD7" s="330"/>
      <c r="AE7" s="10"/>
      <c r="AF7" s="10"/>
      <c r="AG7" s="10"/>
      <c r="AH7" s="10"/>
      <c r="AI7" s="10"/>
      <c r="AJ7" s="10"/>
      <c r="AK7" s="10"/>
      <c r="AL7" s="10"/>
      <c r="AP7" s="5"/>
      <c r="AQ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0"/>
      <c r="Z8" s="330"/>
      <c r="AA8" s="330"/>
      <c r="AB8" s="330"/>
      <c r="AC8" s="330"/>
      <c r="AD8" s="330"/>
      <c r="AE8" s="10"/>
      <c r="AF8" s="10"/>
      <c r="AG8" s="10"/>
      <c r="AH8" s="10"/>
      <c r="AI8" s="10"/>
      <c r="AJ8" s="10"/>
      <c r="AK8" s="10"/>
      <c r="AL8" s="10"/>
      <c r="AP8" s="5"/>
      <c r="AQ8" s="7"/>
      <c r="BK8" s="9"/>
    </row>
    <row r="9" spans="1:63" ht="14.25" customHeight="1">
      <c r="A9" s="10"/>
      <c r="B9" s="10"/>
      <c r="C9" s="10" t="s">
        <v>282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0" t="str">
        <f>定義!E53</f>
        <v>atdaap1b</v>
      </c>
      <c r="Z9" s="330"/>
      <c r="AA9" s="330"/>
      <c r="AB9" s="330"/>
      <c r="AC9" s="330"/>
      <c r="AD9" s="330"/>
      <c r="AE9" s="10"/>
      <c r="AF9" s="10"/>
      <c r="AG9" s="10"/>
      <c r="AH9" s="10"/>
      <c r="AI9" s="10"/>
      <c r="AJ9" s="10"/>
      <c r="AK9" s="10"/>
      <c r="AL9" s="10"/>
      <c r="AP9" s="5"/>
      <c r="AQ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0"/>
      <c r="Z10" s="330"/>
      <c r="AA10" s="330"/>
      <c r="AB10" s="330"/>
      <c r="AC10" s="330"/>
      <c r="AD10" s="330"/>
      <c r="AE10" s="10"/>
      <c r="AF10" s="10"/>
      <c r="AG10" s="10"/>
      <c r="AH10" s="10"/>
      <c r="AI10" s="10"/>
      <c r="AJ10" s="10"/>
      <c r="AK10" s="10"/>
      <c r="AL10" s="10"/>
      <c r="AP10" s="5"/>
      <c r="AQ10" s="7"/>
      <c r="BK10" s="9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67</v>
      </c>
      <c r="BJ14" s="323"/>
      <c r="BK14" s="323"/>
    </row>
    <row r="15" spans="1:63" s="16" customFormat="1" ht="14.25" customHeight="1">
      <c r="A15" s="15"/>
      <c r="B15" s="3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25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7"/>
      <c r="AO17" s="99" t="s">
        <v>265</v>
      </c>
      <c r="AP17" s="99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/>
      <c r="AO18" s="99"/>
      <c r="AP18" s="99" t="s">
        <v>272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310"/>
      <c r="BJ27" s="311"/>
      <c r="BK27" s="312"/>
    </row>
    <row r="28" spans="1:63" s="16" customFormat="1" ht="14.25" customHeight="1">
      <c r="A28" s="15"/>
      <c r="B28" s="32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310"/>
      <c r="BJ28" s="311"/>
      <c r="BK28" s="312"/>
    </row>
    <row r="29" spans="1:63" s="16" customFormat="1" ht="14.25" customHeight="1">
      <c r="A29" s="15"/>
      <c r="B29" s="3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310"/>
      <c r="BJ29" s="311"/>
      <c r="BK29" s="312"/>
    </row>
    <row r="30" spans="1:63" s="16" customFormat="1" ht="14.25" customHeight="1">
      <c r="A30" s="15"/>
      <c r="B30" s="32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 t="s">
        <v>63</v>
      </c>
      <c r="BJ30" s="311"/>
      <c r="BK30" s="312"/>
    </row>
    <row r="31" spans="1:63" s="16" customFormat="1" ht="14.25" customHeight="1">
      <c r="A31" s="15"/>
      <c r="B31" s="32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25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7"/>
      <c r="AO32" s="177" t="s">
        <v>242</v>
      </c>
      <c r="AP32" s="23"/>
      <c r="AQ32" s="23"/>
      <c r="AR32" s="30"/>
      <c r="AS32" s="23"/>
      <c r="AT32" s="23"/>
      <c r="AU32" s="23"/>
      <c r="AV32" s="23"/>
      <c r="AW32" s="23"/>
      <c r="AX32" s="23"/>
      <c r="AY32" s="23" t="s">
        <v>226</v>
      </c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32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32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149"/>
      <c r="BJ40" s="150"/>
      <c r="BK40" s="151"/>
    </row>
    <row r="41" spans="1:63" s="16" customFormat="1" ht="14.25" customHeight="1">
      <c r="A41" s="15"/>
      <c r="B41" s="3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49"/>
      <c r="BJ41" s="150"/>
      <c r="BK41" s="151"/>
    </row>
    <row r="42" spans="1:63" s="16" customFormat="1" ht="14.25" customHeight="1">
      <c r="A42" s="15"/>
      <c r="B42" s="325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49"/>
      <c r="BJ42" s="150"/>
      <c r="BK42" s="151"/>
    </row>
    <row r="43" spans="1:63" s="16" customFormat="1" ht="14.25" customHeight="1">
      <c r="A43" s="15"/>
      <c r="B43" s="3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49"/>
      <c r="BJ43" s="150"/>
      <c r="BK43" s="151"/>
    </row>
    <row r="44" spans="1:63" s="16" customFormat="1" ht="14.25" customHeight="1">
      <c r="A44" s="15"/>
      <c r="B44" s="32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49"/>
      <c r="BJ44" s="150"/>
      <c r="BK44" s="151"/>
    </row>
    <row r="45" spans="1:63" s="16" customFormat="1" ht="14.25" customHeight="1">
      <c r="A45" s="15"/>
      <c r="B45" s="3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 t="s">
        <v>63</v>
      </c>
      <c r="BJ47" s="311"/>
      <c r="BK47" s="312"/>
    </row>
    <row r="48" spans="1:63" s="16" customFormat="1" ht="14.25" customHeight="1">
      <c r="A48" s="15"/>
      <c r="B48" s="32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88" t="s">
        <v>268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88" t="s">
        <v>146</v>
      </c>
      <c r="AO49" s="89"/>
      <c r="AP49" s="89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88"/>
      <c r="AO50" s="99"/>
      <c r="AP50" s="89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88" t="s">
        <v>227</v>
      </c>
      <c r="AO51" s="99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2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 thickBot="1">
      <c r="A53" s="15"/>
      <c r="B53" s="32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157" t="s">
        <v>228</v>
      </c>
      <c r="AP53" s="104"/>
      <c r="AQ53" s="105"/>
      <c r="AR53" s="104" t="s">
        <v>229</v>
      </c>
      <c r="AS53" s="105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 thickTop="1">
      <c r="A54" s="15"/>
      <c r="B54" s="32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178" t="s">
        <v>243</v>
      </c>
      <c r="AP54" s="158"/>
      <c r="AQ54" s="159"/>
      <c r="AR54" s="158" t="str">
        <f>定義!$B$75</f>
        <v>×</v>
      </c>
      <c r="AS54" s="159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2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179" t="s">
        <v>244</v>
      </c>
      <c r="AP55" s="160"/>
      <c r="AQ55" s="161"/>
      <c r="AR55" s="160" t="str">
        <f>定義!$B$75</f>
        <v>×</v>
      </c>
      <c r="AS55" s="161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149"/>
      <c r="BJ55" s="150"/>
      <c r="BK55" s="151"/>
    </row>
    <row r="56" spans="1:63" s="16" customFormat="1" ht="14.25" customHeight="1">
      <c r="A56" s="15"/>
      <c r="B56" s="325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179" t="s">
        <v>245</v>
      </c>
      <c r="AP56" s="160"/>
      <c r="AQ56" s="161"/>
      <c r="AR56" s="160" t="str">
        <f>定義!$E$75</f>
        <v>〇</v>
      </c>
      <c r="AS56" s="161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149"/>
      <c r="BJ56" s="150"/>
      <c r="BK56" s="151"/>
    </row>
    <row r="57" spans="1:63" s="16" customFormat="1" ht="14.25" customHeight="1">
      <c r="A57" s="15"/>
      <c r="B57" s="32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97" t="s">
        <v>246</v>
      </c>
      <c r="AP57" s="26"/>
      <c r="AQ57" s="27"/>
      <c r="AR57" s="26" t="str">
        <f>定義!$E$75</f>
        <v>〇</v>
      </c>
      <c r="AS57" s="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149"/>
      <c r="BJ57" s="150"/>
      <c r="BK57" s="151"/>
    </row>
    <row r="58" spans="1:63" s="16" customFormat="1" ht="14.25" customHeight="1">
      <c r="A58" s="15"/>
      <c r="B58" s="32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149"/>
      <c r="BJ58" s="150"/>
      <c r="BK58" s="151"/>
    </row>
    <row r="59" spans="1:63" s="16" customFormat="1" ht="14.25" customHeight="1">
      <c r="A59" s="15"/>
      <c r="B59" s="325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32"/>
      <c r="B62" s="3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5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316"/>
      <c r="BJ62" s="317"/>
      <c r="BK62" s="318"/>
    </row>
    <row r="63" spans="1:63" s="36" customFormat="1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37"/>
    </row>
    <row r="64" spans="1:63" s="36" customFormat="1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37"/>
    </row>
  </sheetData>
  <dataConsolidate/>
  <mergeCells count="71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X5"/>
    <mergeCell ref="Y5:AD5"/>
    <mergeCell ref="S6:X6"/>
    <mergeCell ref="Y6:AD6"/>
    <mergeCell ref="S7:X10"/>
    <mergeCell ref="Y7:AD8"/>
    <mergeCell ref="Y9:AD10"/>
    <mergeCell ref="B14:BH14"/>
    <mergeCell ref="BI14:BK14"/>
    <mergeCell ref="B15:B62"/>
    <mergeCell ref="BI15:BK15"/>
    <mergeCell ref="BI16:BK16"/>
    <mergeCell ref="BI17:BK17"/>
    <mergeCell ref="BI18:BK18"/>
    <mergeCell ref="BI19:BK19"/>
    <mergeCell ref="BI20:BK20"/>
    <mergeCell ref="BI21:BK21"/>
    <mergeCell ref="BI33:BK33"/>
    <mergeCell ref="BI22:BK22"/>
    <mergeCell ref="BI23:BK23"/>
    <mergeCell ref="BI24:BK24"/>
    <mergeCell ref="BI25:BK25"/>
    <mergeCell ref="BI26:BK26"/>
    <mergeCell ref="BI27:BK27"/>
    <mergeCell ref="BI28:BK28"/>
    <mergeCell ref="BI29:BK29"/>
    <mergeCell ref="BI30:BK30"/>
    <mergeCell ref="BI31:BK31"/>
    <mergeCell ref="BI32:BK32"/>
    <mergeCell ref="BI50:BK50"/>
    <mergeCell ref="BI34:BK34"/>
    <mergeCell ref="BI35:BK35"/>
    <mergeCell ref="BI36:BK36"/>
    <mergeCell ref="BI37:BK37"/>
    <mergeCell ref="BI38:BK38"/>
    <mergeCell ref="BI39:BK39"/>
    <mergeCell ref="BI45:BK45"/>
    <mergeCell ref="BI46:BK46"/>
    <mergeCell ref="BI47:BK47"/>
    <mergeCell ref="BI48:BK48"/>
    <mergeCell ref="BI49:BK49"/>
    <mergeCell ref="BI61:BK61"/>
    <mergeCell ref="BI62:BK62"/>
    <mergeCell ref="BI51:BK51"/>
    <mergeCell ref="BI52:BK52"/>
    <mergeCell ref="BI53:BK53"/>
    <mergeCell ref="BI54:BK54"/>
    <mergeCell ref="BI59:BK59"/>
    <mergeCell ref="BI60:BK60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5" max="62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4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40" width="2.875" style="9"/>
    <col min="41" max="41" width="7.875" style="9" bestFit="1" customWidth="1"/>
    <col min="42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49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70_LB開放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214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323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tr">
        <f>定義!B3</f>
        <v>/atd/atdaap1a:8001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">
        <v>310</v>
      </c>
      <c r="AL7" s="330"/>
      <c r="AM7" s="330"/>
      <c r="AN7" s="330"/>
      <c r="AO7" s="330"/>
      <c r="AP7" s="330"/>
      <c r="AQ7" s="338" t="s">
        <v>310</v>
      </c>
      <c r="AR7" s="338"/>
      <c r="AS7" s="338"/>
      <c r="AT7" s="338"/>
      <c r="AU7" s="338"/>
      <c r="AV7" s="338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tr">
        <f>定義!B4</f>
        <v>/atd/atdaap1a:8002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">
        <v>325</v>
      </c>
      <c r="AR8" s="338"/>
      <c r="AS8" s="338"/>
      <c r="AT8" s="338"/>
      <c r="AU8" s="338"/>
      <c r="AV8" s="338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324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">
        <v>310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tr">
        <f>定義!B10</f>
        <v>atdaap1b</v>
      </c>
      <c r="AL9" s="330"/>
      <c r="AM9" s="330"/>
      <c r="AN9" s="330"/>
      <c r="AO9" s="330"/>
      <c r="AP9" s="330"/>
      <c r="AQ9" s="338" t="str">
        <f>定義!B5</f>
        <v>/atd/atdaap1b:8001</v>
      </c>
      <c r="AR9" s="338"/>
      <c r="AS9" s="338"/>
      <c r="AT9" s="338"/>
      <c r="AU9" s="338"/>
      <c r="AV9" s="338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">
        <v>310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tr">
        <f>定義!B6</f>
        <v>/atd/atdaap1b:8002</v>
      </c>
      <c r="AR10" s="338"/>
      <c r="AS10" s="338"/>
      <c r="AT10" s="338"/>
      <c r="AU10" s="338"/>
      <c r="AV10" s="338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62</v>
      </c>
      <c r="BJ14" s="323"/>
      <c r="BK14" s="323"/>
    </row>
    <row r="15" spans="1:63" s="16" customFormat="1" ht="14.25" customHeight="1">
      <c r="A15" s="15"/>
      <c r="B15" s="324" t="s">
        <v>85</v>
      </c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25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99" t="s">
        <v>264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99" t="s">
        <v>261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97"/>
      <c r="BJ27" s="198"/>
      <c r="BK27" s="199"/>
    </row>
    <row r="28" spans="1:63" s="16" customFormat="1" ht="14.25" customHeight="1">
      <c r="A28" s="15"/>
      <c r="B28" s="325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97"/>
      <c r="BJ28" s="198"/>
      <c r="BK28" s="199"/>
    </row>
    <row r="29" spans="1:63" s="16" customFormat="1" ht="14.25" customHeight="1">
      <c r="A29" s="15"/>
      <c r="B29" s="325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197"/>
      <c r="BJ29" s="198"/>
      <c r="BK29" s="199"/>
    </row>
    <row r="30" spans="1:63" s="16" customFormat="1" ht="14.25" customHeight="1">
      <c r="A30" s="15"/>
      <c r="B30" s="325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5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  <c r="BI31" s="310"/>
      <c r="BJ31" s="311"/>
      <c r="BK31" s="312"/>
    </row>
    <row r="32" spans="1:63" s="16" customFormat="1" ht="14.25" customHeight="1">
      <c r="A32" s="15"/>
      <c r="B32" s="325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 t="s">
        <v>64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3"/>
      <c r="BJ32" s="314"/>
      <c r="BK32" s="315"/>
    </row>
    <row r="33" spans="1:63" s="16" customFormat="1" ht="14.25" customHeight="1">
      <c r="A33" s="15"/>
      <c r="B33" s="325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 t="s">
        <v>69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325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162" t="s">
        <v>267</v>
      </c>
      <c r="AP34" s="23"/>
      <c r="AQ34" s="23"/>
      <c r="AR34" s="23"/>
      <c r="AS34" s="23"/>
      <c r="AT34" s="23"/>
      <c r="AU34" s="23"/>
      <c r="AV34" s="23"/>
      <c r="AW34" s="23"/>
      <c r="AX34" s="23" t="s">
        <v>209</v>
      </c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 t="s">
        <v>70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177" t="s">
        <v>233</v>
      </c>
      <c r="AP36" s="23"/>
      <c r="AQ36" s="23"/>
      <c r="AR36" s="23"/>
      <c r="AS36" s="23"/>
      <c r="AT36" s="23"/>
      <c r="AU36" s="23"/>
      <c r="AV36" s="23"/>
      <c r="AW36" s="23"/>
      <c r="AX36" s="23" t="s">
        <v>209</v>
      </c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 t="s">
        <v>88</v>
      </c>
      <c r="AO37" s="89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177" t="str">
        <f>IF($AQ$7 &lt;&gt; "-",$AQ$7,"")&amp;IF(AND($AQ$7 &lt;&gt; "-",$AQ$8 &lt;&gt; "-"),",","")&amp;IF($AQ$8 &lt;&gt; "-",$AQ$8,"")&amp;IF(AND($AQ$8 &lt;&gt; "-",$AQ$9 &lt;&gt; "-"),",","")&amp;IF($AQ$9 &lt;&gt; "-",$AQ$9,"")&amp;IF(AND($AQ$9 &lt;&gt; "-",$AQ$10 &lt;&gt; "-"),",","")&amp;IF($AQ$10 &lt;&gt; "-",$AQ$10,"")</f>
        <v>/atd/atdaap1b:8001,/atd/atdaap1b:8002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25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25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310"/>
      <c r="BJ43" s="311"/>
      <c r="BK43" s="312"/>
    </row>
    <row r="44" spans="1:63" s="16" customFormat="1" ht="14.25" customHeight="1">
      <c r="A44" s="15"/>
      <c r="B44" s="325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310"/>
      <c r="BJ44" s="311"/>
      <c r="BK44" s="312"/>
    </row>
    <row r="45" spans="1:63" s="16" customFormat="1" ht="14.25" customHeight="1">
      <c r="A45" s="15"/>
      <c r="B45" s="325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25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25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5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7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31" t="s">
        <v>148</v>
      </c>
      <c r="AO51" s="1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3"/>
      <c r="BJ51" s="314"/>
      <c r="BK51" s="315"/>
    </row>
    <row r="52" spans="1:63" s="16" customFormat="1" ht="14.25" customHeight="1">
      <c r="A52" s="15"/>
      <c r="B52" s="325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17" t="s">
        <v>213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>
      <c r="A53" s="15"/>
      <c r="B53" s="325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8" t="s">
        <v>210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>
      <c r="A54" s="15"/>
      <c r="B54" s="325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88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 thickBot="1">
      <c r="A55" s="15"/>
      <c r="B55" s="325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88"/>
      <c r="AO55" s="89"/>
      <c r="AP55" s="102" t="s">
        <v>155</v>
      </c>
      <c r="AQ55" s="103"/>
      <c r="AR55" s="103"/>
      <c r="AS55" s="103"/>
      <c r="AT55" s="103"/>
      <c r="AU55" s="107"/>
      <c r="AV55" s="104" t="s">
        <v>156</v>
      </c>
      <c r="AW55" s="104"/>
      <c r="AX55" s="111"/>
      <c r="AY55" s="104" t="s">
        <v>159</v>
      </c>
      <c r="AZ55" s="104"/>
      <c r="BA55" s="104"/>
      <c r="BB55" s="105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 thickTop="1">
      <c r="A56" s="15"/>
      <c r="B56" s="325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00"/>
      <c r="AO56" s="305" t="s">
        <v>164</v>
      </c>
      <c r="AP56" s="89" t="s">
        <v>234</v>
      </c>
      <c r="AQ56" s="89"/>
      <c r="AR56" s="89"/>
      <c r="AS56" s="89"/>
      <c r="AT56" s="89"/>
      <c r="AU56" s="108"/>
      <c r="AV56" s="23" t="s">
        <v>158</v>
      </c>
      <c r="AW56" s="23"/>
      <c r="AX56" s="109"/>
      <c r="AY56" s="101" t="s">
        <v>150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325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306"/>
      <c r="AP57" s="89" t="s">
        <v>235</v>
      </c>
      <c r="AQ57" s="23"/>
      <c r="AR57" s="23"/>
      <c r="AS57" s="23"/>
      <c r="AT57" s="23"/>
      <c r="AU57" s="109"/>
      <c r="AV57" s="23" t="s">
        <v>158</v>
      </c>
      <c r="AW57" s="23"/>
      <c r="AX57" s="109"/>
      <c r="AY57" s="101" t="s">
        <v>150</v>
      </c>
      <c r="AZ57" s="23"/>
      <c r="BA57" s="23"/>
      <c r="BB57" s="24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325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306"/>
      <c r="AP58" s="89" t="s">
        <v>236</v>
      </c>
      <c r="AQ58" s="23"/>
      <c r="AR58" s="23"/>
      <c r="AS58" s="23"/>
      <c r="AT58" s="23"/>
      <c r="AU58" s="109"/>
      <c r="AV58" s="23" t="s">
        <v>158</v>
      </c>
      <c r="AW58" s="23"/>
      <c r="AX58" s="109"/>
      <c r="AY58" s="101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310"/>
      <c r="BJ58" s="311"/>
      <c r="BK58" s="312"/>
    </row>
    <row r="59" spans="1:63" s="16" customFormat="1" ht="14.25" customHeight="1">
      <c r="A59" s="15"/>
      <c r="B59" s="325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307"/>
      <c r="AP59" s="98" t="s">
        <v>237</v>
      </c>
      <c r="AQ59" s="26"/>
      <c r="AR59" s="26"/>
      <c r="AS59" s="26"/>
      <c r="AT59" s="26"/>
      <c r="AU59" s="110"/>
      <c r="AV59" s="26" t="s">
        <v>158</v>
      </c>
      <c r="AW59" s="26"/>
      <c r="AX59" s="110"/>
      <c r="AY59" s="106" t="s">
        <v>150</v>
      </c>
      <c r="AZ59" s="26"/>
      <c r="BA59" s="26"/>
      <c r="BB59" s="27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303" t="s">
        <v>165</v>
      </c>
      <c r="AP60" s="88" t="s">
        <v>238</v>
      </c>
      <c r="AQ60" s="89"/>
      <c r="AR60" s="89"/>
      <c r="AS60" s="89"/>
      <c r="AT60" s="89"/>
      <c r="AU60" s="108"/>
      <c r="AV60" s="23" t="str">
        <f>定義!$B$40</f>
        <v>disable</v>
      </c>
      <c r="AW60" s="23"/>
      <c r="AX60" s="109"/>
      <c r="AY60" s="101" t="s">
        <v>149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8"/>
      <c r="AO61" s="303"/>
      <c r="AP61" s="88" t="s">
        <v>239</v>
      </c>
      <c r="AQ61" s="23"/>
      <c r="AR61" s="23"/>
      <c r="AS61" s="23"/>
      <c r="AT61" s="23"/>
      <c r="AU61" s="109"/>
      <c r="AV61" s="23" t="str">
        <f>定義!$B$40</f>
        <v>disable</v>
      </c>
      <c r="AW61" s="23"/>
      <c r="AX61" s="109"/>
      <c r="AY61" s="101" t="s">
        <v>149</v>
      </c>
      <c r="AZ61" s="23"/>
      <c r="BA61" s="23"/>
      <c r="BB61" s="24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325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8"/>
      <c r="AO62" s="303"/>
      <c r="AP62" s="88" t="s">
        <v>240</v>
      </c>
      <c r="AQ62" s="23"/>
      <c r="AR62" s="23"/>
      <c r="AS62" s="23"/>
      <c r="AT62" s="23"/>
      <c r="AU62" s="109"/>
      <c r="AV62" s="23" t="str">
        <f>定義!$B$40</f>
        <v>disable</v>
      </c>
      <c r="AW62" s="23"/>
      <c r="AX62" s="109"/>
      <c r="AY62" s="101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325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00"/>
      <c r="AO63" s="304"/>
      <c r="AP63" s="97" t="s">
        <v>241</v>
      </c>
      <c r="AQ63" s="26"/>
      <c r="AR63" s="26"/>
      <c r="AS63" s="26"/>
      <c r="AT63" s="26"/>
      <c r="AU63" s="110"/>
      <c r="AV63" s="209" t="str">
        <f>定義!$B$40</f>
        <v>disable</v>
      </c>
      <c r="AW63" s="26"/>
      <c r="AX63" s="110"/>
      <c r="AY63" s="106" t="s">
        <v>149</v>
      </c>
      <c r="AZ63" s="26"/>
      <c r="BA63" s="26"/>
      <c r="BB63" s="27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325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89"/>
      <c r="AQ64" s="23"/>
      <c r="AR64" s="23"/>
      <c r="AS64" s="23"/>
      <c r="AT64" s="23"/>
      <c r="AU64" s="23"/>
      <c r="AV64" s="23"/>
      <c r="AW64" s="23"/>
      <c r="AX64" s="23"/>
      <c r="AY64" s="101"/>
      <c r="AZ64" s="23"/>
      <c r="BA64" s="23"/>
      <c r="BB64" s="23"/>
      <c r="BC64" s="23"/>
      <c r="BD64" s="23"/>
      <c r="BE64" s="23"/>
      <c r="BF64" s="23"/>
      <c r="BG64" s="23"/>
      <c r="BH64" s="24"/>
      <c r="BI64" s="197"/>
      <c r="BJ64" s="198"/>
      <c r="BK64" s="199"/>
    </row>
    <row r="65" spans="1:63" s="16" customFormat="1" ht="14.25" customHeight="1">
      <c r="A65" s="15"/>
      <c r="B65" s="325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 s="23"/>
      <c r="BG65" s="23"/>
      <c r="BH65" s="24"/>
      <c r="BI65" s="197"/>
      <c r="BJ65" s="198"/>
      <c r="BK65" s="199"/>
    </row>
    <row r="66" spans="1:63" s="16" customFormat="1" ht="14.25" customHeight="1">
      <c r="A66" s="15"/>
      <c r="B66" s="325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 s="23"/>
      <c r="BG66" s="23"/>
      <c r="BH66" s="24"/>
      <c r="BI66" s="197"/>
      <c r="BJ66" s="198"/>
      <c r="BK66" s="199"/>
    </row>
    <row r="67" spans="1:63" s="16" customFormat="1" ht="14.25" customHeight="1">
      <c r="A67" s="15"/>
      <c r="B67" s="325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197"/>
      <c r="BJ67" s="198"/>
      <c r="BK67" s="199"/>
    </row>
    <row r="68" spans="1:63" s="16" customFormat="1" ht="14.25" customHeight="1">
      <c r="A68" s="15"/>
      <c r="B68" s="325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197"/>
      <c r="BJ68" s="198"/>
      <c r="BK68" s="199"/>
    </row>
    <row r="69" spans="1:63" s="16" customFormat="1" ht="14.25" customHeight="1">
      <c r="A69" s="15"/>
      <c r="B69" s="325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197"/>
      <c r="BJ69" s="198"/>
      <c r="BK69" s="199"/>
    </row>
    <row r="70" spans="1:63" s="16" customFormat="1" ht="14.25" customHeight="1">
      <c r="A70" s="15"/>
      <c r="B70" s="325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88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197"/>
      <c r="BJ70" s="198"/>
      <c r="BK70" s="199"/>
    </row>
    <row r="71" spans="1:63" s="16" customFormat="1" ht="14.25" customHeight="1">
      <c r="A71" s="15"/>
      <c r="B71" s="32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88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32"/>
      <c r="B72" s="19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4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26"/>
      <c r="BG72" s="26"/>
      <c r="BH72" s="27"/>
      <c r="BI72" s="310"/>
      <c r="BJ72" s="311"/>
      <c r="BK72" s="312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 s="32"/>
      <c r="BK74" s="34"/>
    </row>
  </sheetData>
  <mergeCells count="94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AD5"/>
    <mergeCell ref="AE5:AV5"/>
    <mergeCell ref="S6:X6"/>
    <mergeCell ref="Y6:AD6"/>
    <mergeCell ref="AE6:AJ6"/>
    <mergeCell ref="AK6:AP6"/>
    <mergeCell ref="AQ6:AV6"/>
    <mergeCell ref="Y8:AD8"/>
    <mergeCell ref="AQ8:AV8"/>
    <mergeCell ref="Y9:AD9"/>
    <mergeCell ref="AK9:AP10"/>
    <mergeCell ref="AQ9:AV9"/>
    <mergeCell ref="BI25:BK25"/>
    <mergeCell ref="Y10:AD10"/>
    <mergeCell ref="AQ10:AV10"/>
    <mergeCell ref="B14:BH14"/>
    <mergeCell ref="BI14:BK14"/>
    <mergeCell ref="B15:B71"/>
    <mergeCell ref="BI15:BK15"/>
    <mergeCell ref="BI16:BK16"/>
    <mergeCell ref="BI17:BK17"/>
    <mergeCell ref="BI18:BK18"/>
    <mergeCell ref="BI19:BK19"/>
    <mergeCell ref="S7:X10"/>
    <mergeCell ref="Y7:AD7"/>
    <mergeCell ref="AE7:AJ10"/>
    <mergeCell ref="AK7:AP8"/>
    <mergeCell ref="AQ7:AV7"/>
    <mergeCell ref="BI20:BK20"/>
    <mergeCell ref="BI21:BK21"/>
    <mergeCell ref="BI22:BK22"/>
    <mergeCell ref="BI23:BK23"/>
    <mergeCell ref="BI24:BK24"/>
    <mergeCell ref="BI40:BK40"/>
    <mergeCell ref="BI26:BK26"/>
    <mergeCell ref="BI30:BK30"/>
    <mergeCell ref="BI31:BK31"/>
    <mergeCell ref="BI32:BK32"/>
    <mergeCell ref="BI33:BK33"/>
    <mergeCell ref="BI34:BK34"/>
    <mergeCell ref="BI35:BK35"/>
    <mergeCell ref="BI36:BK36"/>
    <mergeCell ref="BI37:BK37"/>
    <mergeCell ref="BI38:BK38"/>
    <mergeCell ref="BI39:BK39"/>
    <mergeCell ref="BI52:BK52"/>
    <mergeCell ref="BI41:BK41"/>
    <mergeCell ref="BI42:BK42"/>
    <mergeCell ref="BI43:BK43"/>
    <mergeCell ref="BI44:BK44"/>
    <mergeCell ref="BI45:BK45"/>
    <mergeCell ref="BI46:BK46"/>
    <mergeCell ref="BI47:BK47"/>
    <mergeCell ref="BI48:BK48"/>
    <mergeCell ref="BI49:BK49"/>
    <mergeCell ref="BI50:BK50"/>
    <mergeCell ref="BI51:BK51"/>
    <mergeCell ref="BI53:BK53"/>
    <mergeCell ref="BI54:BK54"/>
    <mergeCell ref="BI55:BK55"/>
    <mergeCell ref="AO56:AO59"/>
    <mergeCell ref="BI56:BK56"/>
    <mergeCell ref="BI57:BK57"/>
    <mergeCell ref="BI58:BK58"/>
    <mergeCell ref="BI59:BK59"/>
    <mergeCell ref="BI72:BK72"/>
    <mergeCell ref="AO60:AO63"/>
    <mergeCell ref="BI60:BK60"/>
    <mergeCell ref="BI61:BK61"/>
    <mergeCell ref="BI62:BK62"/>
    <mergeCell ref="BI63:BK63"/>
    <mergeCell ref="BI71:BK7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7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38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49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100_切り戻し（リリースジョブ実行）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274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184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X5" s="5"/>
      <c r="AY5" s="7"/>
      <c r="BK5" s="9"/>
    </row>
    <row r="6" spans="1:63" ht="14.25" customHeight="1">
      <c r="A6" s="10"/>
      <c r="B6" s="10"/>
      <c r="C6" s="10" t="s">
        <v>316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">
        <v>311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tr">
        <f>定義!B9</f>
        <v>atdaap1a</v>
      </c>
      <c r="AL7" s="330"/>
      <c r="AM7" s="330"/>
      <c r="AN7" s="330"/>
      <c r="AO7" s="330"/>
      <c r="AP7" s="330"/>
      <c r="AQ7" s="338" t="str">
        <f>定義!B3</f>
        <v>/atd/atdaap1a:8001</v>
      </c>
      <c r="AR7" s="338"/>
      <c r="AS7" s="338"/>
      <c r="AT7" s="338"/>
      <c r="AU7" s="338"/>
      <c r="AV7" s="338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">
        <v>311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tr">
        <f>定義!B4</f>
        <v>/atd/atdaap1a:8002</v>
      </c>
      <c r="AR8" s="338"/>
      <c r="AS8" s="338"/>
      <c r="AT8" s="338"/>
      <c r="AU8" s="338"/>
      <c r="AV8" s="338"/>
      <c r="AX8" s="5"/>
      <c r="AY8" s="7"/>
      <c r="BK8" s="9"/>
    </row>
    <row r="9" spans="1:63" ht="14.25" customHeight="1">
      <c r="A9" s="10"/>
      <c r="B9" s="11"/>
      <c r="C9" s="10" t="s">
        <v>313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">
        <v>311</v>
      </c>
      <c r="AL9" s="330"/>
      <c r="AM9" s="330"/>
      <c r="AN9" s="330"/>
      <c r="AO9" s="330"/>
      <c r="AP9" s="330"/>
      <c r="AQ9" s="338" t="s">
        <v>311</v>
      </c>
      <c r="AR9" s="338"/>
      <c r="AS9" s="338"/>
      <c r="AT9" s="338"/>
      <c r="AU9" s="338"/>
      <c r="AV9" s="338"/>
      <c r="AX9" s="5"/>
      <c r="AY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">
        <v>311</v>
      </c>
      <c r="AR10" s="338"/>
      <c r="AS10" s="338"/>
      <c r="AT10" s="338"/>
      <c r="AU10" s="338"/>
      <c r="AV10" s="338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75" t="s">
        <v>258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319" t="s">
        <v>61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1"/>
      <c r="BI15" s="322" t="s">
        <v>62</v>
      </c>
      <c r="BJ15" s="323"/>
      <c r="BK15" s="323"/>
    </row>
    <row r="16" spans="1:63" s="16" customFormat="1" ht="14.25" customHeight="1">
      <c r="A16" s="15"/>
      <c r="B16" s="324" t="s">
        <v>23</v>
      </c>
      <c r="C16" s="1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76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 t="s">
        <v>63</v>
      </c>
      <c r="BJ16" s="311"/>
      <c r="BK16" s="312"/>
    </row>
    <row r="17" spans="1:63" s="16" customFormat="1" ht="14.25" customHeight="1">
      <c r="A17" s="15"/>
      <c r="B17" s="32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3" t="s">
        <v>266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3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99" t="str">
        <f>定義!B21</f>
        <v>PRD-ATD-deploy-1a</v>
      </c>
      <c r="AP19" s="23"/>
      <c r="AQ19" s="23"/>
      <c r="AR19" s="23"/>
      <c r="AS19" s="23"/>
      <c r="AT19" s="23"/>
      <c r="AU19" s="23" t="s">
        <v>187</v>
      </c>
      <c r="AV19" s="23" t="str">
        <f>定義!B9</f>
        <v>atdaap1a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3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197"/>
      <c r="BJ20" s="198"/>
      <c r="BK20" s="199"/>
    </row>
    <row r="21" spans="1:63" s="16" customFormat="1" ht="14.25" customHeight="1">
      <c r="A21" s="15"/>
      <c r="B21" s="325"/>
      <c r="C21" s="3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197"/>
      <c r="BJ21" s="198"/>
      <c r="BK21" s="199"/>
    </row>
    <row r="22" spans="1:63" s="16" customFormat="1" ht="14.25" customHeight="1">
      <c r="A22" s="15"/>
      <c r="B22" s="325"/>
      <c r="C22" s="3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197"/>
      <c r="BJ22" s="198"/>
      <c r="BK22" s="199"/>
    </row>
    <row r="23" spans="1:63" s="16" customFormat="1" ht="14.25" customHeight="1">
      <c r="A23" s="15"/>
      <c r="B23" s="325"/>
      <c r="C23" s="3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197"/>
      <c r="BJ23" s="198"/>
      <c r="BK23" s="199"/>
    </row>
    <row r="24" spans="1:63" s="16" customFormat="1" ht="14.25" customHeight="1">
      <c r="A24" s="15"/>
      <c r="B24" s="325"/>
      <c r="C24" s="3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197"/>
      <c r="BJ24" s="198"/>
      <c r="BK24" s="199"/>
    </row>
    <row r="25" spans="1:63" s="16" customFormat="1" ht="14.25" customHeight="1">
      <c r="A25" s="15"/>
      <c r="B25" s="325"/>
      <c r="C25" s="3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197"/>
      <c r="BJ25" s="198"/>
      <c r="BK25" s="199"/>
    </row>
    <row r="26" spans="1:63" s="16" customFormat="1" ht="14.25" customHeight="1">
      <c r="A26" s="15"/>
      <c r="B26" s="325"/>
      <c r="C26" s="3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197"/>
      <c r="BJ26" s="198"/>
      <c r="BK26" s="199"/>
    </row>
    <row r="27" spans="1:63" s="16" customFormat="1" ht="14.25" customHeight="1">
      <c r="A27" s="15"/>
      <c r="B27" s="325"/>
      <c r="C27" s="3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97"/>
      <c r="BJ27" s="198"/>
      <c r="BK27" s="199"/>
    </row>
    <row r="28" spans="1:63" s="16" customFormat="1" ht="14.25" customHeight="1">
      <c r="A28" s="15"/>
      <c r="B28" s="325"/>
      <c r="C28" s="3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97"/>
      <c r="BJ28" s="198"/>
      <c r="BK28" s="199"/>
    </row>
    <row r="29" spans="1:63" s="16" customFormat="1" ht="14.25" customHeight="1">
      <c r="A29" s="15"/>
      <c r="B29" s="325"/>
      <c r="C29" s="3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197"/>
      <c r="BJ29" s="198"/>
      <c r="BK29" s="199"/>
    </row>
    <row r="30" spans="1:63" s="16" customFormat="1" ht="14.25" customHeight="1">
      <c r="A30" s="15"/>
      <c r="B30" s="325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197"/>
      <c r="BJ30" s="198"/>
      <c r="BK30" s="199"/>
    </row>
    <row r="31" spans="1:63" s="16" customFormat="1" ht="14.25" customHeight="1">
      <c r="A31" s="15"/>
      <c r="B31" s="325"/>
      <c r="C31" s="3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197"/>
      <c r="BJ31" s="198"/>
      <c r="BK31" s="199"/>
    </row>
    <row r="32" spans="1:63" s="16" customFormat="1" ht="14.25" customHeight="1">
      <c r="A32" s="15"/>
      <c r="B32" s="325"/>
      <c r="C32" s="3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197"/>
      <c r="BJ32" s="198"/>
      <c r="BK32" s="199"/>
    </row>
    <row r="33" spans="1:63" s="16" customFormat="1" ht="14.25" customHeight="1">
      <c r="A33" s="15"/>
      <c r="B33" s="325"/>
      <c r="C33" s="3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197"/>
      <c r="BJ33" s="198"/>
      <c r="BK33" s="199"/>
    </row>
    <row r="34" spans="1:63" s="16" customFormat="1" ht="14.25" customHeight="1">
      <c r="A34" s="15"/>
      <c r="B34" s="325"/>
      <c r="C34" s="3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197"/>
      <c r="BJ34" s="198"/>
      <c r="BK34" s="199"/>
    </row>
    <row r="35" spans="1:63" s="16" customFormat="1" ht="14.25" customHeight="1">
      <c r="A35" s="15"/>
      <c r="B35" s="325"/>
      <c r="C35" s="3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197"/>
      <c r="BJ35" s="198"/>
      <c r="BK35" s="199"/>
    </row>
    <row r="36" spans="1:63" s="16" customFormat="1" ht="14.25" customHeight="1">
      <c r="A36" s="15"/>
      <c r="B36" s="325"/>
      <c r="C36" s="3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197"/>
      <c r="BJ36" s="198"/>
      <c r="BK36" s="199"/>
    </row>
    <row r="37" spans="1:63" s="16" customFormat="1" ht="14.25" customHeight="1">
      <c r="A37" s="15"/>
      <c r="B37" s="325"/>
      <c r="C37" s="3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197"/>
      <c r="BJ37" s="198"/>
      <c r="BK37" s="199"/>
    </row>
    <row r="38" spans="1:63" s="16" customFormat="1" ht="14.25" customHeight="1">
      <c r="A38" s="15"/>
      <c r="B38" s="325"/>
      <c r="C38" s="3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197"/>
      <c r="BJ38" s="198"/>
      <c r="BK38" s="199"/>
    </row>
    <row r="39" spans="1:63" s="16" customFormat="1" ht="14.25" customHeight="1">
      <c r="A39" s="15"/>
      <c r="B39" s="325"/>
      <c r="C39" s="3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3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3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5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7"/>
      <c r="BI41" s="310"/>
      <c r="BJ41" s="311"/>
      <c r="BK41" s="312"/>
    </row>
    <row r="42" spans="1:63" s="16" customFormat="1" ht="14.25" customHeight="1">
      <c r="A42" s="15"/>
      <c r="B42" s="201"/>
      <c r="C42" s="3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45" t="s">
        <v>188</v>
      </c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24"/>
      <c r="BI42" s="310" t="s">
        <v>63</v>
      </c>
      <c r="BJ42" s="311"/>
      <c r="BK42" s="312"/>
    </row>
    <row r="43" spans="1:63" s="16" customFormat="1" ht="14.25" customHeight="1">
      <c r="A43" s="15"/>
      <c r="B43" s="201"/>
      <c r="C43" s="3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45"/>
      <c r="AO43" s="95" t="s">
        <v>189</v>
      </c>
      <c r="AP43" s="93"/>
      <c r="AQ43" s="94"/>
      <c r="AR43" s="95" t="s">
        <v>190</v>
      </c>
      <c r="AS43" s="93"/>
      <c r="AT43" s="93"/>
      <c r="AU43" s="93"/>
      <c r="AV43" s="93"/>
      <c r="AW43" s="93"/>
      <c r="AX43" s="93"/>
      <c r="AY43" s="94"/>
      <c r="AZ43" s="95" t="s">
        <v>191</v>
      </c>
      <c r="BA43" s="93"/>
      <c r="BB43" s="93"/>
      <c r="BC43" s="93"/>
      <c r="BD43" s="93"/>
      <c r="BE43" s="93"/>
      <c r="BF43" s="93"/>
      <c r="BG43" s="94"/>
      <c r="BH43" s="24"/>
      <c r="BI43" s="310"/>
      <c r="BJ43" s="311"/>
      <c r="BK43" s="312"/>
    </row>
    <row r="44" spans="1:63" s="16" customFormat="1" ht="14.25" customHeight="1">
      <c r="A44" s="15"/>
      <c r="B44" s="201"/>
      <c r="C44" s="3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45"/>
      <c r="AO44" s="95" t="s">
        <v>192</v>
      </c>
      <c r="AP44" s="93"/>
      <c r="AQ44" s="94"/>
      <c r="AR44" s="95" t="s">
        <v>193</v>
      </c>
      <c r="AS44" s="93"/>
      <c r="AT44" s="93"/>
      <c r="AU44" s="93"/>
      <c r="AV44" s="93"/>
      <c r="AW44" s="93"/>
      <c r="AX44" s="93"/>
      <c r="AY44" s="94"/>
      <c r="AZ44" s="92" t="s">
        <v>269</v>
      </c>
      <c r="BA44" s="120"/>
      <c r="BB44" s="120"/>
      <c r="BC44" s="120"/>
      <c r="BD44" s="120"/>
      <c r="BE44" s="120"/>
      <c r="BF44" s="120"/>
      <c r="BG44" s="121"/>
      <c r="BH44" s="24"/>
      <c r="BI44" s="310"/>
      <c r="BJ44" s="311"/>
      <c r="BK44" s="312"/>
    </row>
    <row r="45" spans="1:63" s="16" customFormat="1" ht="14.25" customHeight="1">
      <c r="A45" s="15"/>
      <c r="B45" s="201"/>
      <c r="C45" s="3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45"/>
      <c r="AO45" s="42" t="s">
        <v>194</v>
      </c>
      <c r="AP45" s="122"/>
      <c r="AQ45" s="123"/>
      <c r="AR45" s="95" t="s">
        <v>195</v>
      </c>
      <c r="AS45" s="93"/>
      <c r="AT45" s="93"/>
      <c r="AU45" s="93"/>
      <c r="AV45" s="94"/>
      <c r="AW45" s="95" t="s">
        <v>196</v>
      </c>
      <c r="AX45" s="93"/>
      <c r="AY45" s="94"/>
      <c r="AZ45" s="180" t="s">
        <v>196</v>
      </c>
      <c r="BA45" s="124"/>
      <c r="BB45" s="124"/>
      <c r="BC45" s="124"/>
      <c r="BD45" s="124"/>
      <c r="BE45" s="124"/>
      <c r="BF45" s="124"/>
      <c r="BG45" s="125"/>
      <c r="BH45" s="24"/>
      <c r="BI45" s="310"/>
      <c r="BJ45" s="311"/>
      <c r="BK45" s="312"/>
    </row>
    <row r="46" spans="1:63" s="16" customFormat="1" ht="14.25" customHeight="1">
      <c r="A46" s="15"/>
      <c r="B46" s="201"/>
      <c r="C46" s="3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45"/>
      <c r="AO46" s="45"/>
      <c r="AP46" s="43"/>
      <c r="AQ46" s="44"/>
      <c r="AR46" s="95" t="s">
        <v>197</v>
      </c>
      <c r="AS46" s="93"/>
      <c r="AT46" s="93"/>
      <c r="AU46" s="93"/>
      <c r="AV46" s="94"/>
      <c r="AW46" s="95" t="s">
        <v>198</v>
      </c>
      <c r="AX46" s="93"/>
      <c r="AY46" s="94"/>
      <c r="AZ46" s="181"/>
      <c r="BA46" s="130"/>
      <c r="BB46" s="130"/>
      <c r="BC46" s="130"/>
      <c r="BD46" s="130"/>
      <c r="BE46" s="130"/>
      <c r="BF46" s="130"/>
      <c r="BG46" s="174"/>
      <c r="BH46" s="24"/>
      <c r="BI46" s="310"/>
      <c r="BJ46" s="311"/>
      <c r="BK46" s="312"/>
    </row>
    <row r="47" spans="1:63" s="16" customFormat="1" ht="14.25" customHeight="1">
      <c r="A47" s="15"/>
      <c r="B47" s="201"/>
      <c r="C47" s="3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28"/>
      <c r="AO47" s="48"/>
      <c r="AP47" s="47"/>
      <c r="AQ47" s="49"/>
      <c r="AR47" s="95" t="s">
        <v>271</v>
      </c>
      <c r="AS47" s="93"/>
      <c r="AT47" s="93"/>
      <c r="AU47" s="93"/>
      <c r="AV47" s="94"/>
      <c r="AW47" s="95" t="s">
        <v>257</v>
      </c>
      <c r="AX47" s="93"/>
      <c r="AY47" s="94"/>
      <c r="AZ47" s="182"/>
      <c r="BA47" s="126"/>
      <c r="BB47" s="126"/>
      <c r="BC47" s="126"/>
      <c r="BD47" s="126"/>
      <c r="BE47" s="126"/>
      <c r="BF47" s="126"/>
      <c r="BG47" s="127"/>
      <c r="BH47" s="24"/>
      <c r="BI47" s="310"/>
      <c r="BJ47" s="311"/>
      <c r="BK47" s="312"/>
    </row>
    <row r="48" spans="1:63" s="16" customFormat="1" ht="14.25" customHeight="1">
      <c r="A48" s="15"/>
      <c r="B48" s="201"/>
      <c r="C48" s="3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45"/>
      <c r="AO48" s="42" t="s">
        <v>199</v>
      </c>
      <c r="AP48" s="122"/>
      <c r="AQ48" s="123"/>
      <c r="AR48" s="180" t="s">
        <v>276</v>
      </c>
      <c r="AS48" s="122"/>
      <c r="AT48" s="122"/>
      <c r="AU48" s="122"/>
      <c r="AV48" s="122"/>
      <c r="AW48" s="122"/>
      <c r="AX48" s="129"/>
      <c r="AY48" s="123"/>
      <c r="AZ48" s="180" t="s">
        <v>326</v>
      </c>
      <c r="BA48" s="124"/>
      <c r="BB48" s="124"/>
      <c r="BC48" s="124"/>
      <c r="BD48" s="124"/>
      <c r="BE48" s="124"/>
      <c r="BF48" s="124"/>
      <c r="BG48" s="125"/>
      <c r="BH48" s="24"/>
      <c r="BI48" s="310"/>
      <c r="BJ48" s="311"/>
      <c r="BK48" s="312"/>
    </row>
    <row r="49" spans="1:63" s="16" customFormat="1" ht="14.25" customHeight="1">
      <c r="A49" s="15"/>
      <c r="B49" s="201"/>
      <c r="C49" s="3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45"/>
      <c r="AO49" s="184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9"/>
      <c r="BA49" s="124"/>
      <c r="BB49" s="124"/>
      <c r="BC49" s="124"/>
      <c r="BD49" s="124"/>
      <c r="BE49" s="124"/>
      <c r="BF49" s="124"/>
      <c r="BG49" s="124"/>
      <c r="BH49" s="24"/>
      <c r="BI49" s="310"/>
      <c r="BJ49" s="311"/>
      <c r="BK49" s="312"/>
    </row>
    <row r="50" spans="1:63" s="16" customFormat="1" ht="14.25" customHeight="1">
      <c r="A50" s="15"/>
      <c r="B50" s="201"/>
      <c r="C50" s="3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45"/>
      <c r="AO50" s="43"/>
      <c r="AP50" s="43"/>
      <c r="AQ50" s="43"/>
      <c r="AR50" s="185"/>
      <c r="AS50" s="43"/>
      <c r="AT50" s="43"/>
      <c r="AU50" s="43"/>
      <c r="AV50" s="43"/>
      <c r="AW50" s="43"/>
      <c r="AX50" s="43"/>
      <c r="AY50" s="43"/>
      <c r="AZ50" s="96"/>
      <c r="BA50" s="130"/>
      <c r="BB50" s="130"/>
      <c r="BC50" s="130"/>
      <c r="BD50" s="130"/>
      <c r="BE50" s="130"/>
      <c r="BF50" s="130"/>
      <c r="BG50" s="130"/>
      <c r="BH50" s="24"/>
      <c r="BI50" s="310"/>
      <c r="BJ50" s="311"/>
      <c r="BK50" s="312"/>
    </row>
    <row r="51" spans="1:63" s="16" customFormat="1" ht="14.25" customHeight="1">
      <c r="A51" s="15"/>
      <c r="B51" s="201"/>
      <c r="C51" s="3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45"/>
      <c r="AO51" s="131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24"/>
      <c r="BI51" s="310"/>
      <c r="BJ51" s="311"/>
      <c r="BK51" s="312"/>
    </row>
    <row r="52" spans="1:63" s="16" customFormat="1" ht="14.25" customHeight="1">
      <c r="A52" s="15"/>
      <c r="B52" s="201"/>
      <c r="C52" s="3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5"/>
      <c r="AO52" s="131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24"/>
      <c r="BI52" s="310"/>
      <c r="BJ52" s="311"/>
      <c r="BK52" s="312"/>
    </row>
    <row r="53" spans="1:63" s="16" customFormat="1" ht="14.25" customHeight="1">
      <c r="A53" s="15"/>
      <c r="B53" s="201"/>
      <c r="C53" s="3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5"/>
      <c r="AO53" s="131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24"/>
      <c r="BI53" s="197"/>
      <c r="BJ53" s="198"/>
      <c r="BK53" s="199"/>
    </row>
    <row r="54" spans="1:63" s="16" customFormat="1" ht="14.25" customHeight="1">
      <c r="A54" s="15"/>
      <c r="B54" s="201"/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5"/>
      <c r="AO54" s="131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24"/>
      <c r="BI54" s="197"/>
      <c r="BJ54" s="198"/>
      <c r="BK54" s="199"/>
    </row>
    <row r="55" spans="1:63" s="16" customFormat="1" ht="14.25" customHeight="1">
      <c r="A55" s="15"/>
      <c r="B55" s="201"/>
      <c r="C55" s="3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5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24"/>
      <c r="BI55" s="310"/>
      <c r="BJ55" s="311"/>
      <c r="BK55" s="312"/>
    </row>
    <row r="56" spans="1:63" s="16" customFormat="1" ht="14.25" customHeight="1">
      <c r="A56" s="15"/>
      <c r="B56" s="201"/>
      <c r="C56" s="3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 t="s">
        <v>200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201"/>
      <c r="C57" s="3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201"/>
      <c r="C58" s="39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7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310"/>
      <c r="BJ58" s="311"/>
      <c r="BK58" s="312"/>
    </row>
    <row r="59" spans="1:63" s="16" customFormat="1" ht="14.25" customHeight="1">
      <c r="A59" s="15"/>
      <c r="B59" s="201"/>
      <c r="C59" s="3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31" t="s">
        <v>145</v>
      </c>
      <c r="AO59" s="1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 t="s">
        <v>63</v>
      </c>
      <c r="BJ59" s="311"/>
      <c r="BK59" s="312"/>
    </row>
    <row r="60" spans="1:63" s="16" customFormat="1" ht="14.25" customHeight="1">
      <c r="A60" s="15"/>
      <c r="B60" s="201"/>
      <c r="C60" s="3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8" t="s">
        <v>270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201"/>
      <c r="C61" s="3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8" t="s">
        <v>146</v>
      </c>
      <c r="AO61" s="89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201"/>
      <c r="C62" s="3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8"/>
      <c r="AO62" s="89" t="s">
        <v>147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201"/>
      <c r="C63" s="3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88"/>
      <c r="AO63" s="89" t="s">
        <v>202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201"/>
      <c r="C64" s="3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201"/>
      <c r="C65" s="3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201"/>
      <c r="C66" s="3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310"/>
      <c r="BJ66" s="311"/>
      <c r="BK66" s="312"/>
    </row>
    <row r="67" spans="1:63" s="16" customFormat="1" ht="14.25" customHeight="1">
      <c r="A67" s="15"/>
      <c r="B67" s="201"/>
      <c r="C67" s="3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310"/>
      <c r="BJ67" s="311"/>
      <c r="BK67" s="312"/>
    </row>
    <row r="68" spans="1:63" s="16" customFormat="1" ht="14.25" customHeight="1">
      <c r="A68" s="15"/>
      <c r="B68" s="201"/>
      <c r="C68" s="3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310"/>
      <c r="BJ68" s="311"/>
      <c r="BK68" s="312"/>
    </row>
    <row r="69" spans="1:63" s="16" customFormat="1" ht="14.25" customHeight="1">
      <c r="A69" s="15"/>
      <c r="B69" s="201"/>
      <c r="C69" s="3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310"/>
      <c r="BJ69" s="311"/>
      <c r="BK69" s="312"/>
    </row>
    <row r="70" spans="1:63" s="16" customFormat="1" ht="14.25" customHeight="1">
      <c r="A70" s="15"/>
      <c r="B70" s="201"/>
      <c r="C70" s="3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197"/>
      <c r="BJ70" s="198"/>
      <c r="BK70" s="199"/>
    </row>
    <row r="71" spans="1:63" s="16" customFormat="1" ht="14.25" customHeight="1">
      <c r="A71" s="15"/>
      <c r="B71" s="201"/>
      <c r="C71" s="3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15"/>
      <c r="B72" s="201"/>
      <c r="C72" s="3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310"/>
      <c r="BJ72" s="311"/>
      <c r="BK72" s="312"/>
    </row>
    <row r="73" spans="1:63" s="16" customFormat="1" ht="14.25" customHeight="1">
      <c r="A73" s="15"/>
      <c r="B73" s="201"/>
      <c r="C73" s="3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5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7"/>
      <c r="BI73" s="310"/>
      <c r="BJ73" s="311"/>
      <c r="BK73" s="312"/>
    </row>
    <row r="74" spans="1:63" s="16" customFormat="1" ht="14.25" customHeight="1">
      <c r="A74" s="15"/>
      <c r="B74" s="346" t="s">
        <v>203</v>
      </c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47"/>
      <c r="AB74" s="347"/>
      <c r="AC74" s="347"/>
      <c r="AD74" s="347"/>
      <c r="AE74" s="347"/>
      <c r="AF74" s="347"/>
      <c r="AG74" s="347"/>
      <c r="AH74" s="347"/>
      <c r="AI74" s="347"/>
      <c r="AJ74" s="347"/>
      <c r="AK74" s="347"/>
      <c r="AL74" s="347"/>
      <c r="AM74" s="347"/>
      <c r="AN74" s="347"/>
      <c r="AO74" s="347"/>
      <c r="AP74" s="347"/>
      <c r="AQ74" s="347"/>
      <c r="AR74" s="347"/>
      <c r="AS74" s="347"/>
      <c r="AT74" s="347"/>
      <c r="AU74" s="347"/>
      <c r="AV74" s="347"/>
      <c r="AW74" s="347"/>
      <c r="AX74" s="347"/>
      <c r="AY74" s="347"/>
      <c r="AZ74" s="347"/>
      <c r="BA74" s="347"/>
      <c r="BB74" s="347"/>
      <c r="BC74" s="347"/>
      <c r="BD74" s="347"/>
      <c r="BE74" s="347"/>
      <c r="BF74" s="347"/>
      <c r="BG74" s="347"/>
      <c r="BH74" s="347"/>
      <c r="BI74" s="347"/>
      <c r="BJ74" s="347"/>
      <c r="BK74" s="348"/>
    </row>
    <row r="75" spans="1:63" s="16" customFormat="1" ht="14.25" customHeight="1">
      <c r="A75" s="15"/>
      <c r="B75" s="201"/>
      <c r="C75" s="134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3" t="s">
        <v>204</v>
      </c>
      <c r="AO75" s="136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8"/>
      <c r="BI75" s="343" t="s">
        <v>63</v>
      </c>
      <c r="BJ75" s="344"/>
      <c r="BK75" s="345"/>
    </row>
    <row r="76" spans="1:63" s="16" customFormat="1" ht="14.25" customHeight="1">
      <c r="A76" s="15"/>
      <c r="B76" s="201"/>
      <c r="C76" s="134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3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8"/>
      <c r="BI76" s="203"/>
      <c r="BJ76" s="204"/>
      <c r="BK76" s="205"/>
    </row>
    <row r="77" spans="1:63" s="16" customFormat="1" ht="14.25" customHeight="1">
      <c r="A77" s="15"/>
      <c r="B77" s="201"/>
      <c r="C77" s="134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3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8"/>
      <c r="BI77" s="343"/>
      <c r="BJ77" s="344"/>
      <c r="BK77" s="345"/>
    </row>
    <row r="78" spans="1:63" s="16" customFormat="1" ht="14.25" customHeight="1">
      <c r="A78" s="15"/>
      <c r="B78" s="201"/>
      <c r="C78" s="134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42"/>
      <c r="AO78" s="143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8"/>
      <c r="BI78" s="343"/>
      <c r="BJ78" s="344"/>
      <c r="BK78" s="345"/>
    </row>
    <row r="79" spans="1:63" s="16" customFormat="1" ht="14.25" customHeight="1">
      <c r="A79" s="15"/>
      <c r="B79" s="201"/>
      <c r="C79" s="134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42"/>
      <c r="AO79" s="144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8"/>
      <c r="BI79" s="343"/>
      <c r="BJ79" s="344"/>
      <c r="BK79" s="345"/>
    </row>
    <row r="80" spans="1:63" s="16" customFormat="1" ht="14.25" customHeight="1">
      <c r="A80" s="15"/>
      <c r="B80" s="201"/>
      <c r="C80" s="134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42"/>
      <c r="AO80" s="144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8"/>
      <c r="BI80" s="343"/>
      <c r="BJ80" s="344"/>
      <c r="BK80" s="345"/>
    </row>
    <row r="81" spans="1:63" s="16" customFormat="1" ht="14.25" customHeight="1">
      <c r="A81" s="15"/>
      <c r="B81" s="201"/>
      <c r="C81" s="134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3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8"/>
      <c r="BI81" s="343"/>
      <c r="BJ81" s="344"/>
      <c r="BK81" s="345"/>
    </row>
    <row r="82" spans="1:63" s="16" customFormat="1" ht="14.25" customHeight="1">
      <c r="A82" s="15"/>
      <c r="B82" s="201"/>
      <c r="C82" s="134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3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8"/>
      <c r="BI82" s="343"/>
      <c r="BJ82" s="344"/>
      <c r="BK82" s="345"/>
    </row>
    <row r="83" spans="1:63" s="16" customFormat="1" ht="14.25" customHeight="1">
      <c r="A83" s="15"/>
      <c r="B83" s="201"/>
      <c r="C83" s="134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3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8"/>
      <c r="BI83" s="343"/>
      <c r="BJ83" s="344"/>
      <c r="BK83" s="345"/>
    </row>
    <row r="84" spans="1:63" s="16" customFormat="1" ht="14.25" customHeight="1">
      <c r="A84" s="15"/>
      <c r="B84" s="201"/>
      <c r="C84" s="134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3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8"/>
      <c r="BI84" s="343"/>
      <c r="BJ84" s="344"/>
      <c r="BK84" s="345"/>
    </row>
    <row r="85" spans="1:63" s="16" customFormat="1" ht="14.25" customHeight="1">
      <c r="A85" s="15"/>
      <c r="B85" s="201"/>
      <c r="C85" s="134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3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8"/>
      <c r="BI85" s="343"/>
      <c r="BJ85" s="344"/>
      <c r="BK85" s="345"/>
    </row>
    <row r="86" spans="1:63" s="16" customFormat="1" ht="14.25" customHeight="1">
      <c r="A86" s="15"/>
      <c r="B86" s="201"/>
      <c r="C86" s="134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3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8"/>
      <c r="BI86" s="343"/>
      <c r="BJ86" s="344"/>
      <c r="BK86" s="345"/>
    </row>
    <row r="87" spans="1:63" s="16" customFormat="1" ht="14.25" customHeight="1">
      <c r="A87" s="15"/>
      <c r="B87" s="201"/>
      <c r="C87" s="134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3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8"/>
      <c r="BI87" s="203"/>
      <c r="BJ87" s="204"/>
      <c r="BK87" s="205"/>
    </row>
    <row r="88" spans="1:63" s="16" customFormat="1" ht="14.25" customHeight="1">
      <c r="A88" s="15"/>
      <c r="B88" s="201"/>
      <c r="C88" s="134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3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8"/>
      <c r="BI88" s="343"/>
      <c r="BJ88" s="344"/>
      <c r="BK88" s="345"/>
    </row>
    <row r="89" spans="1:63" s="16" customFormat="1" ht="14.25" customHeight="1">
      <c r="A89" s="15"/>
      <c r="B89" s="201"/>
      <c r="C89" s="134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3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8"/>
      <c r="BI89" s="343"/>
      <c r="BJ89" s="344"/>
      <c r="BK89" s="345"/>
    </row>
    <row r="90" spans="1:63" s="16" customFormat="1" ht="14.25" customHeight="1">
      <c r="A90" s="15"/>
      <c r="B90" s="201"/>
      <c r="C90" s="134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3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8"/>
      <c r="BI90" s="203"/>
      <c r="BJ90" s="204"/>
      <c r="BK90" s="205"/>
    </row>
    <row r="91" spans="1:63" s="16" customFormat="1" ht="14.25" customHeight="1">
      <c r="A91" s="15"/>
      <c r="B91" s="201"/>
      <c r="C91" s="134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3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8"/>
      <c r="BI91" s="203"/>
      <c r="BJ91" s="204"/>
      <c r="BK91" s="205"/>
    </row>
    <row r="92" spans="1:63" s="16" customFormat="1" ht="14.25" customHeight="1">
      <c r="A92" s="15"/>
      <c r="B92" s="201"/>
      <c r="C92" s="14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7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8"/>
      <c r="BI92" s="343"/>
      <c r="BJ92" s="344"/>
      <c r="BK92" s="345"/>
    </row>
    <row r="93" spans="1:63" s="16" customFormat="1" ht="14.25" customHeight="1">
      <c r="A93" s="15"/>
      <c r="B93" s="355" t="s">
        <v>205</v>
      </c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56"/>
      <c r="Z93" s="356"/>
      <c r="AA93" s="356"/>
      <c r="AB93" s="356"/>
      <c r="AC93" s="356"/>
      <c r="AD93" s="356"/>
      <c r="AE93" s="356"/>
      <c r="AF93" s="356"/>
      <c r="AG93" s="356"/>
      <c r="AH93" s="356"/>
      <c r="AI93" s="356"/>
      <c r="AJ93" s="356"/>
      <c r="AK93" s="356"/>
      <c r="AL93" s="356"/>
      <c r="AM93" s="356"/>
      <c r="AN93" s="356"/>
      <c r="AO93" s="356"/>
      <c r="AP93" s="356"/>
      <c r="AQ93" s="356"/>
      <c r="AR93" s="356"/>
      <c r="AS93" s="356"/>
      <c r="AT93" s="356"/>
      <c r="AU93" s="356"/>
      <c r="AV93" s="356"/>
      <c r="AW93" s="356"/>
      <c r="AX93" s="356"/>
      <c r="AY93" s="356"/>
      <c r="AZ93" s="356"/>
      <c r="BA93" s="356"/>
      <c r="BB93" s="356"/>
      <c r="BC93" s="356"/>
      <c r="BD93" s="356"/>
      <c r="BE93" s="356"/>
      <c r="BF93" s="356"/>
      <c r="BG93" s="356"/>
      <c r="BH93" s="356"/>
      <c r="BI93" s="356"/>
      <c r="BJ93" s="356"/>
      <c r="BK93" s="357"/>
    </row>
    <row r="94" spans="1:63" s="16" customFormat="1" ht="14.25" customHeight="1">
      <c r="A94" s="15"/>
      <c r="B94" s="201"/>
      <c r="C94" s="40" t="s">
        <v>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2" t="s">
        <v>207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4"/>
      <c r="BI94" s="352" t="s">
        <v>63</v>
      </c>
      <c r="BJ94" s="353"/>
      <c r="BK94" s="354"/>
    </row>
    <row r="95" spans="1:63" s="16" customFormat="1" ht="14.25" customHeight="1">
      <c r="A95" s="15"/>
      <c r="B95" s="201"/>
      <c r="C95" s="40"/>
      <c r="D95" s="164" t="str">
        <f>定義!B25</f>
        <v>https://10.39.162.61:7080/ATDconsole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29" t="s">
        <v>222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4"/>
      <c r="BI95" s="349"/>
      <c r="BJ95" s="350"/>
      <c r="BK95" s="351"/>
    </row>
    <row r="96" spans="1:63" s="16" customFormat="1" ht="14.25" customHeight="1">
      <c r="A96" s="15"/>
      <c r="B96" s="201"/>
      <c r="C96" s="40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5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4"/>
      <c r="BI96" s="349"/>
      <c r="BJ96" s="350"/>
      <c r="BK96" s="351"/>
    </row>
    <row r="97" spans="1:63" s="16" customFormat="1" ht="14.25" customHeight="1">
      <c r="A97" s="15"/>
      <c r="B97" s="201"/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5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4"/>
      <c r="BI97" s="349"/>
      <c r="BJ97" s="350"/>
      <c r="BK97" s="351"/>
    </row>
    <row r="98" spans="1:63" s="16" customFormat="1" ht="14.25" customHeight="1">
      <c r="A98" s="15"/>
      <c r="B98" s="201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5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4"/>
      <c r="BI98" s="349"/>
      <c r="BJ98" s="350"/>
      <c r="BK98" s="351"/>
    </row>
    <row r="99" spans="1:63" s="16" customFormat="1" ht="14.25" customHeight="1">
      <c r="A99" s="15"/>
      <c r="B99" s="201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5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4"/>
      <c r="BI99" s="349"/>
      <c r="BJ99" s="350"/>
      <c r="BK99" s="351"/>
    </row>
    <row r="100" spans="1:63" s="16" customFormat="1" ht="14.25" customHeight="1">
      <c r="A100" s="15"/>
      <c r="B100" s="201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5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4"/>
      <c r="BI100" s="349"/>
      <c r="BJ100" s="350"/>
      <c r="BK100" s="351"/>
    </row>
    <row r="101" spans="1:63" s="16" customFormat="1" ht="14.25" customHeight="1">
      <c r="A101" s="15"/>
      <c r="B101" s="201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5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4"/>
      <c r="BI101" s="349"/>
      <c r="BJ101" s="350"/>
      <c r="BK101" s="351"/>
    </row>
    <row r="102" spans="1:63" s="16" customFormat="1" ht="14.25" customHeight="1">
      <c r="A102" s="15"/>
      <c r="B102" s="201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5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4"/>
      <c r="BI102" s="349"/>
      <c r="BJ102" s="350"/>
      <c r="BK102" s="351"/>
    </row>
    <row r="103" spans="1:63" s="16" customFormat="1" ht="14.25" customHeight="1">
      <c r="A103" s="15"/>
      <c r="B103" s="201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5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4"/>
      <c r="BI103" s="349"/>
      <c r="BJ103" s="350"/>
      <c r="BK103" s="351"/>
    </row>
    <row r="104" spans="1:63" s="16" customFormat="1" ht="14.25" customHeight="1">
      <c r="A104" s="15"/>
      <c r="B104" s="201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5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4"/>
      <c r="BI104" s="349"/>
      <c r="BJ104" s="350"/>
      <c r="BK104" s="351"/>
    </row>
    <row r="105" spans="1:63" s="16" customFormat="1" ht="14.25" customHeight="1">
      <c r="A105" s="15"/>
      <c r="B105" s="201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5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4"/>
      <c r="BI105" s="349"/>
      <c r="BJ105" s="350"/>
      <c r="BK105" s="351"/>
    </row>
    <row r="106" spans="1:63" s="16" customFormat="1" ht="14.25" customHeight="1">
      <c r="A106" s="15"/>
      <c r="B106" s="201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5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4"/>
      <c r="BI106" s="349"/>
      <c r="BJ106" s="350"/>
      <c r="BK106" s="351"/>
    </row>
    <row r="107" spans="1:63" s="16" customFormat="1" ht="14.25" customHeight="1">
      <c r="A107" s="15"/>
      <c r="B107" s="201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5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4"/>
      <c r="BI107" s="349"/>
      <c r="BJ107" s="350"/>
      <c r="BK107" s="351"/>
    </row>
    <row r="108" spans="1:63" s="16" customFormat="1" ht="14.25" customHeight="1">
      <c r="A108" s="15"/>
      <c r="B108" s="201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5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4"/>
      <c r="BI108" s="349"/>
      <c r="BJ108" s="350"/>
      <c r="BK108" s="351"/>
    </row>
    <row r="109" spans="1:63" s="16" customFormat="1" ht="14.25" customHeight="1">
      <c r="A109" s="15"/>
      <c r="B109" s="201"/>
      <c r="C109" s="40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5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4"/>
      <c r="BI109" s="349"/>
      <c r="BJ109" s="350"/>
      <c r="BK109" s="351"/>
    </row>
    <row r="110" spans="1:63" s="16" customFormat="1" ht="14.25" customHeight="1">
      <c r="A110" s="15"/>
      <c r="B110" s="201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5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4"/>
      <c r="BI110" s="349"/>
      <c r="BJ110" s="350"/>
      <c r="BK110" s="351"/>
    </row>
    <row r="111" spans="1:63" s="16" customFormat="1" ht="14.25" customHeight="1">
      <c r="A111" s="15"/>
      <c r="B111" s="201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5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4"/>
      <c r="BI111" s="349"/>
      <c r="BJ111" s="350"/>
      <c r="BK111" s="351"/>
    </row>
    <row r="112" spans="1:63" s="16" customFormat="1" ht="14.25" customHeight="1">
      <c r="A112" s="15"/>
      <c r="B112" s="201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5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4"/>
      <c r="BI112" s="349"/>
      <c r="BJ112" s="350"/>
      <c r="BK112" s="351"/>
    </row>
    <row r="113" spans="1:63" s="16" customFormat="1" ht="14.25" customHeight="1">
      <c r="A113" s="15"/>
      <c r="B113" s="201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5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4"/>
      <c r="BI113" s="349"/>
      <c r="BJ113" s="350"/>
      <c r="BK113" s="351"/>
    </row>
    <row r="114" spans="1:63" s="16" customFormat="1" ht="14.25" customHeight="1">
      <c r="A114" s="15"/>
      <c r="B114" s="201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5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4"/>
      <c r="BI114" s="349"/>
      <c r="BJ114" s="350"/>
      <c r="BK114" s="351"/>
    </row>
    <row r="115" spans="1:63" s="16" customFormat="1" ht="14.25" customHeight="1">
      <c r="A115" s="15"/>
      <c r="B115" s="201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5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4"/>
      <c r="BI115" s="349"/>
      <c r="BJ115" s="350"/>
      <c r="BK115" s="351"/>
    </row>
    <row r="116" spans="1:63" s="16" customFormat="1" ht="14.25" customHeight="1">
      <c r="A116" s="15"/>
      <c r="B116" s="201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5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4"/>
      <c r="BI116" s="349"/>
      <c r="BJ116" s="350"/>
      <c r="BK116" s="351"/>
    </row>
    <row r="117" spans="1:63" s="16" customFormat="1" ht="14.25" customHeight="1">
      <c r="A117" s="15"/>
      <c r="B117" s="201"/>
      <c r="C117" s="46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8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9"/>
      <c r="BI117" s="349"/>
      <c r="BJ117" s="350"/>
      <c r="BK117" s="351"/>
    </row>
    <row r="118" spans="1:63" s="16" customFormat="1" ht="14.25" customHeight="1">
      <c r="A118" s="15"/>
      <c r="B118" s="201"/>
      <c r="C118" s="40" t="s">
        <v>78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5" t="s">
        <v>79</v>
      </c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4"/>
      <c r="BI118" s="349" t="s">
        <v>63</v>
      </c>
      <c r="BJ118" s="350"/>
      <c r="BK118" s="351"/>
    </row>
    <row r="119" spans="1:63" s="16" customFormat="1" ht="14.25" customHeight="1">
      <c r="A119" s="15"/>
      <c r="B119" s="201"/>
      <c r="C119" s="40"/>
      <c r="D119" s="164" t="str">
        <f>定義!B29</f>
        <v>http://atdaap1a:8001/domtour/booking/csm/mybooking/DIAP0010/init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100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4"/>
      <c r="BI119" s="349"/>
      <c r="BJ119" s="350"/>
      <c r="BK119" s="351"/>
    </row>
    <row r="120" spans="1:63" s="16" customFormat="1" ht="14.25" customHeight="1">
      <c r="A120" s="15"/>
      <c r="B120" s="201"/>
      <c r="C120" s="40"/>
      <c r="D120" s="164" t="str">
        <f>定義!B30</f>
        <v>http://atdaap1a:8002/domtour/booking/csm/mybooking/DIAP0010/init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29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4"/>
      <c r="BI120" s="206"/>
      <c r="BJ120" s="207"/>
      <c r="BK120" s="208"/>
    </row>
    <row r="121" spans="1:63" s="16" customFormat="1" ht="14.25" customHeight="1">
      <c r="A121" s="15"/>
      <c r="B121" s="201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5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4"/>
      <c r="BI121" s="349"/>
      <c r="BJ121" s="350"/>
      <c r="BK121" s="351"/>
    </row>
    <row r="122" spans="1:63" s="16" customFormat="1" ht="14.25" customHeight="1">
      <c r="A122" s="15"/>
      <c r="B122" s="201"/>
      <c r="C122" s="40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5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4"/>
      <c r="BI122" s="349"/>
      <c r="BJ122" s="350"/>
      <c r="BK122" s="351"/>
    </row>
    <row r="123" spans="1:63" s="16" customFormat="1" ht="14.25" customHeight="1">
      <c r="A123" s="15"/>
      <c r="B123" s="201"/>
      <c r="C123" s="40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5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4"/>
      <c r="BI123" s="349"/>
      <c r="BJ123" s="350"/>
      <c r="BK123" s="351"/>
    </row>
    <row r="124" spans="1:63" s="16" customFormat="1" ht="14.25" customHeight="1">
      <c r="A124" s="15"/>
      <c r="B124" s="201"/>
      <c r="C124" s="40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5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4"/>
      <c r="BI124" s="349"/>
      <c r="BJ124" s="350"/>
      <c r="BK124" s="351"/>
    </row>
    <row r="125" spans="1:63" s="16" customFormat="1" ht="14.25" customHeight="1">
      <c r="A125" s="15"/>
      <c r="B125" s="201"/>
      <c r="C125" s="40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5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4"/>
      <c r="BI125" s="349"/>
      <c r="BJ125" s="350"/>
      <c r="BK125" s="351"/>
    </row>
    <row r="126" spans="1:63" s="16" customFormat="1" ht="14.25" customHeight="1">
      <c r="A126" s="15"/>
      <c r="B126" s="201"/>
      <c r="C126" s="40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5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4"/>
      <c r="BI126" s="349"/>
      <c r="BJ126" s="350"/>
      <c r="BK126" s="351"/>
    </row>
    <row r="127" spans="1:63" s="16" customFormat="1" ht="14.25" customHeight="1">
      <c r="A127" s="15"/>
      <c r="B127" s="201"/>
      <c r="C127" s="40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5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4"/>
      <c r="BI127" s="349"/>
      <c r="BJ127" s="350"/>
      <c r="BK127" s="351"/>
    </row>
    <row r="128" spans="1:63" s="16" customFormat="1" ht="14.25" customHeight="1">
      <c r="A128" s="15"/>
      <c r="B128" s="201"/>
      <c r="C128" s="40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5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4"/>
      <c r="BI128" s="349"/>
      <c r="BJ128" s="350"/>
      <c r="BK128" s="351"/>
    </row>
    <row r="129" spans="1:63" s="16" customFormat="1" ht="14.25" customHeight="1">
      <c r="A129" s="15"/>
      <c r="B129" s="201"/>
      <c r="C129" s="40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5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4"/>
      <c r="BI129" s="349"/>
      <c r="BJ129" s="350"/>
      <c r="BK129" s="351"/>
    </row>
    <row r="130" spans="1:63" s="16" customFormat="1" ht="14.25" customHeight="1">
      <c r="A130" s="15"/>
      <c r="B130" s="201"/>
      <c r="C130" s="40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5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4"/>
      <c r="BI130" s="349"/>
      <c r="BJ130" s="350"/>
      <c r="BK130" s="351"/>
    </row>
    <row r="131" spans="1:63" s="16" customFormat="1" ht="14.25" customHeight="1">
      <c r="A131" s="15"/>
      <c r="B131" s="201"/>
      <c r="C131" s="40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5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4"/>
      <c r="BI131" s="349"/>
      <c r="BJ131" s="350"/>
      <c r="BK131" s="351"/>
    </row>
    <row r="132" spans="1:63" s="16" customFormat="1" ht="14.25" customHeight="1">
      <c r="A132" s="15"/>
      <c r="B132" s="201"/>
      <c r="C132" s="40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5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4"/>
      <c r="BI132" s="349"/>
      <c r="BJ132" s="350"/>
      <c r="BK132" s="351"/>
    </row>
    <row r="133" spans="1:63" s="16" customFormat="1" ht="14.25" customHeight="1">
      <c r="A133" s="15"/>
      <c r="B133" s="201"/>
      <c r="C133" s="40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5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4"/>
      <c r="BI133" s="349"/>
      <c r="BJ133" s="350"/>
      <c r="BK133" s="351"/>
    </row>
    <row r="134" spans="1:63" s="16" customFormat="1" ht="14.25" customHeight="1">
      <c r="A134" s="15"/>
      <c r="B134" s="201"/>
      <c r="C134" s="40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5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4"/>
      <c r="BI134" s="349"/>
      <c r="BJ134" s="350"/>
      <c r="BK134" s="351"/>
    </row>
    <row r="135" spans="1:63" s="16" customFormat="1" ht="14.25" customHeight="1">
      <c r="A135" s="15"/>
      <c r="B135" s="201"/>
      <c r="C135" s="40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5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4"/>
      <c r="BI135" s="349"/>
      <c r="BJ135" s="350"/>
      <c r="BK135" s="351"/>
    </row>
    <row r="136" spans="1:63" s="16" customFormat="1" ht="14.25" customHeight="1">
      <c r="A136" s="15"/>
      <c r="B136" s="202"/>
      <c r="C136" s="4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8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9"/>
      <c r="BI136" s="349"/>
      <c r="BJ136" s="350"/>
      <c r="BK136" s="351"/>
    </row>
    <row r="137" spans="1:63" s="16" customFormat="1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K137" s="34"/>
    </row>
    <row r="138" spans="1:63" s="16" customFormat="1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K138" s="34"/>
    </row>
  </sheetData>
  <mergeCells count="138"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K9:AP10"/>
    <mergeCell ref="AQ9:AV9"/>
    <mergeCell ref="S5:AD5"/>
    <mergeCell ref="AE5:AV5"/>
    <mergeCell ref="S6:X6"/>
    <mergeCell ref="Y6:AD6"/>
    <mergeCell ref="AE6:AJ6"/>
    <mergeCell ref="AK6:AP6"/>
    <mergeCell ref="AQ6:AV6"/>
    <mergeCell ref="BI40:BK40"/>
    <mergeCell ref="BI41:BK41"/>
    <mergeCell ref="BI42:BK42"/>
    <mergeCell ref="BI43:BK43"/>
    <mergeCell ref="BI44:BK44"/>
    <mergeCell ref="BI45:BK45"/>
    <mergeCell ref="Y10:AD10"/>
    <mergeCell ref="AQ10:AV10"/>
    <mergeCell ref="B15:BH15"/>
    <mergeCell ref="BI15:BK15"/>
    <mergeCell ref="B16:B41"/>
    <mergeCell ref="BI16:BK16"/>
    <mergeCell ref="BI17:BK17"/>
    <mergeCell ref="BI18:BK18"/>
    <mergeCell ref="BI19:BK19"/>
    <mergeCell ref="BI39:BK39"/>
    <mergeCell ref="S7:X10"/>
    <mergeCell ref="Y7:AD7"/>
    <mergeCell ref="AE7:AJ10"/>
    <mergeCell ref="AK7:AP8"/>
    <mergeCell ref="AQ7:AV7"/>
    <mergeCell ref="Y8:AD8"/>
    <mergeCell ref="AQ8:AV8"/>
    <mergeCell ref="Y9:AD9"/>
    <mergeCell ref="BI52:BK52"/>
    <mergeCell ref="BI55:BK55"/>
    <mergeCell ref="BI56:BK56"/>
    <mergeCell ref="BI57:BK57"/>
    <mergeCell ref="BI58:BK58"/>
    <mergeCell ref="BI59:BK59"/>
    <mergeCell ref="BI46:BK46"/>
    <mergeCell ref="BI47:BK47"/>
    <mergeCell ref="BI48:BK48"/>
    <mergeCell ref="BI49:BK49"/>
    <mergeCell ref="BI50:BK50"/>
    <mergeCell ref="BI51:BK51"/>
    <mergeCell ref="BI66:BK66"/>
    <mergeCell ref="BI67:BK67"/>
    <mergeCell ref="BI68:BK68"/>
    <mergeCell ref="BI69:BK69"/>
    <mergeCell ref="BI71:BK71"/>
    <mergeCell ref="BI72:BK72"/>
    <mergeCell ref="BI60:BK60"/>
    <mergeCell ref="BI61:BK61"/>
    <mergeCell ref="BI62:BK62"/>
    <mergeCell ref="BI63:BK63"/>
    <mergeCell ref="BI64:BK64"/>
    <mergeCell ref="BI65:BK65"/>
    <mergeCell ref="BI80:BK80"/>
    <mergeCell ref="BI81:BK81"/>
    <mergeCell ref="BI82:BK82"/>
    <mergeCell ref="BI83:BK83"/>
    <mergeCell ref="BI84:BK84"/>
    <mergeCell ref="BI85:BK85"/>
    <mergeCell ref="BI73:BK73"/>
    <mergeCell ref="B74:BK74"/>
    <mergeCell ref="BI75:BK75"/>
    <mergeCell ref="BI77:BK77"/>
    <mergeCell ref="BI78:BK78"/>
    <mergeCell ref="BI79:BK79"/>
    <mergeCell ref="BI95:BK95"/>
    <mergeCell ref="BI96:BK96"/>
    <mergeCell ref="BI97:BK97"/>
    <mergeCell ref="BI98:BK98"/>
    <mergeCell ref="BI99:BK99"/>
    <mergeCell ref="BI100:BK100"/>
    <mergeCell ref="BI86:BK86"/>
    <mergeCell ref="BI88:BK88"/>
    <mergeCell ref="BI89:BK89"/>
    <mergeCell ref="BI92:BK92"/>
    <mergeCell ref="B93:BK93"/>
    <mergeCell ref="BI94:BK94"/>
    <mergeCell ref="BI107:BK107"/>
    <mergeCell ref="BI108:BK108"/>
    <mergeCell ref="BI109:BK109"/>
    <mergeCell ref="BI110:BK110"/>
    <mergeCell ref="BI111:BK111"/>
    <mergeCell ref="BI112:BK112"/>
    <mergeCell ref="BI101:BK101"/>
    <mergeCell ref="BI102:BK102"/>
    <mergeCell ref="BI103:BK103"/>
    <mergeCell ref="BI104:BK104"/>
    <mergeCell ref="BI105:BK105"/>
    <mergeCell ref="BI106:BK106"/>
    <mergeCell ref="BI119:BK119"/>
    <mergeCell ref="BI121:BK121"/>
    <mergeCell ref="BI122:BK122"/>
    <mergeCell ref="BI123:BK123"/>
    <mergeCell ref="BI124:BK124"/>
    <mergeCell ref="BI125:BK125"/>
    <mergeCell ref="BI113:BK113"/>
    <mergeCell ref="BI114:BK114"/>
    <mergeCell ref="BI115:BK115"/>
    <mergeCell ref="BI116:BK116"/>
    <mergeCell ref="BI117:BK117"/>
    <mergeCell ref="BI118:BK118"/>
    <mergeCell ref="BI132:BK132"/>
    <mergeCell ref="BI133:BK133"/>
    <mergeCell ref="BI134:BK134"/>
    <mergeCell ref="BI135:BK135"/>
    <mergeCell ref="BI136:BK136"/>
    <mergeCell ref="BI126:BK126"/>
    <mergeCell ref="BI127:BK127"/>
    <mergeCell ref="BI128:BK128"/>
    <mergeCell ref="BI129:BK129"/>
    <mergeCell ref="BI130:BK130"/>
    <mergeCell ref="BI131:BK13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4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40" width="2.875" style="9"/>
    <col min="41" max="41" width="7.875" style="9" bestFit="1" customWidth="1"/>
    <col min="42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49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110_切り戻し（LB開放）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214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328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 t="s">
        <v>329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">
        <v>311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tr">
        <f>定義!B9</f>
        <v>atdaap1a</v>
      </c>
      <c r="AL7" s="330"/>
      <c r="AM7" s="330"/>
      <c r="AN7" s="330"/>
      <c r="AO7" s="330"/>
      <c r="AP7" s="330"/>
      <c r="AQ7" s="338" t="str">
        <f>定義!B3</f>
        <v>/atd/atdaap1a:8001</v>
      </c>
      <c r="AR7" s="338"/>
      <c r="AS7" s="338"/>
      <c r="AT7" s="338"/>
      <c r="AU7" s="338"/>
      <c r="AV7" s="338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">
        <v>311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tr">
        <f>定義!B4</f>
        <v>/atd/atdaap1a:8002</v>
      </c>
      <c r="AR8" s="338"/>
      <c r="AS8" s="338"/>
      <c r="AT8" s="338"/>
      <c r="AU8" s="338"/>
      <c r="AV8" s="338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330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">
        <v>311</v>
      </c>
      <c r="AL9" s="330"/>
      <c r="AM9" s="330"/>
      <c r="AN9" s="330"/>
      <c r="AO9" s="330"/>
      <c r="AP9" s="330"/>
      <c r="AQ9" s="338" t="s">
        <v>311</v>
      </c>
      <c r="AR9" s="338"/>
      <c r="AS9" s="338"/>
      <c r="AT9" s="338"/>
      <c r="AU9" s="338"/>
      <c r="AV9" s="338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">
        <v>311</v>
      </c>
      <c r="AR10" s="338"/>
      <c r="AS10" s="338"/>
      <c r="AT10" s="338"/>
      <c r="AU10" s="338"/>
      <c r="AV10" s="338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62</v>
      </c>
      <c r="BJ14" s="323"/>
      <c r="BK14" s="323"/>
    </row>
    <row r="15" spans="1:63" s="16" customFormat="1" ht="14.25" customHeight="1">
      <c r="A15" s="15"/>
      <c r="B15" s="324" t="s">
        <v>85</v>
      </c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25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99" t="s">
        <v>264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99" t="s">
        <v>261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97"/>
      <c r="BJ27" s="198"/>
      <c r="BK27" s="199"/>
    </row>
    <row r="28" spans="1:63" s="16" customFormat="1" ht="14.25" customHeight="1">
      <c r="A28" s="15"/>
      <c r="B28" s="325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97"/>
      <c r="BJ28" s="198"/>
      <c r="BK28" s="199"/>
    </row>
    <row r="29" spans="1:63" s="16" customFormat="1" ht="14.25" customHeight="1">
      <c r="A29" s="15"/>
      <c r="B29" s="325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197"/>
      <c r="BJ29" s="198"/>
      <c r="BK29" s="199"/>
    </row>
    <row r="30" spans="1:63" s="16" customFormat="1" ht="14.25" customHeight="1">
      <c r="A30" s="15"/>
      <c r="B30" s="325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5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  <c r="BI31" s="310"/>
      <c r="BJ31" s="311"/>
      <c r="BK31" s="312"/>
    </row>
    <row r="32" spans="1:63" s="16" customFormat="1" ht="14.25" customHeight="1">
      <c r="A32" s="15"/>
      <c r="B32" s="325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 t="s">
        <v>64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3"/>
      <c r="BJ32" s="314"/>
      <c r="BK32" s="315"/>
    </row>
    <row r="33" spans="1:63" s="16" customFormat="1" ht="14.25" customHeight="1">
      <c r="A33" s="15"/>
      <c r="B33" s="325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 t="s">
        <v>69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325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162" t="s">
        <v>267</v>
      </c>
      <c r="AP34" s="23"/>
      <c r="AQ34" s="23"/>
      <c r="AR34" s="23"/>
      <c r="AS34" s="23"/>
      <c r="AT34" s="23"/>
      <c r="AU34" s="23"/>
      <c r="AV34" s="23"/>
      <c r="AW34" s="23"/>
      <c r="AX34" s="23" t="s">
        <v>209</v>
      </c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 t="s">
        <v>70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177" t="s">
        <v>233</v>
      </c>
      <c r="AP36" s="23"/>
      <c r="AQ36" s="23"/>
      <c r="AR36" s="23"/>
      <c r="AS36" s="23"/>
      <c r="AT36" s="23"/>
      <c r="AU36" s="23"/>
      <c r="AV36" s="23"/>
      <c r="AW36" s="23"/>
      <c r="AX36" s="23" t="s">
        <v>209</v>
      </c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 t="s">
        <v>88</v>
      </c>
      <c r="AO37" s="89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177" t="str">
        <f>IF($AQ$7 &lt;&gt; "-",$AQ$7,"")&amp;IF(AND($AQ$7 &lt;&gt; "-",$AQ$8 &lt;&gt; "-"),",","")&amp;IF($AQ$8 &lt;&gt; "-",$AQ$8,"")&amp;IF(AND($AQ$8 &lt;&gt; "-",$AQ$9 &lt;&gt; "-"),",","")&amp;IF($AQ$9 &lt;&gt; "-",$AQ$9,"")&amp;IF(AND($AQ$9 &lt;&gt; "-",$AQ$10 &lt;&gt; "-"),",","")&amp;IF($AQ$10 &lt;&gt; "-",$AQ$10,"")</f>
        <v>/atd/atdaap1a:8001,/atd/atdaap1a:8002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25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25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310"/>
      <c r="BJ43" s="311"/>
      <c r="BK43" s="312"/>
    </row>
    <row r="44" spans="1:63" s="16" customFormat="1" ht="14.25" customHeight="1">
      <c r="A44" s="15"/>
      <c r="B44" s="325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310"/>
      <c r="BJ44" s="311"/>
      <c r="BK44" s="312"/>
    </row>
    <row r="45" spans="1:63" s="16" customFormat="1" ht="14.25" customHeight="1">
      <c r="A45" s="15"/>
      <c r="B45" s="325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25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25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5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7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31" t="s">
        <v>148</v>
      </c>
      <c r="AO51" s="1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3"/>
      <c r="BJ51" s="314"/>
      <c r="BK51" s="315"/>
    </row>
    <row r="52" spans="1:63" s="16" customFormat="1" ht="14.25" customHeight="1">
      <c r="A52" s="15"/>
      <c r="B52" s="325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17" t="s">
        <v>213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>
      <c r="A53" s="15"/>
      <c r="B53" s="325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8" t="s">
        <v>210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>
      <c r="A54" s="15"/>
      <c r="B54" s="325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88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 thickBot="1">
      <c r="A55" s="15"/>
      <c r="B55" s="325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88"/>
      <c r="AO55" s="89"/>
      <c r="AP55" s="102" t="s">
        <v>155</v>
      </c>
      <c r="AQ55" s="103"/>
      <c r="AR55" s="103"/>
      <c r="AS55" s="103"/>
      <c r="AT55" s="103"/>
      <c r="AU55" s="107"/>
      <c r="AV55" s="104" t="s">
        <v>156</v>
      </c>
      <c r="AW55" s="104"/>
      <c r="AX55" s="111"/>
      <c r="AY55" s="104" t="s">
        <v>159</v>
      </c>
      <c r="AZ55" s="104"/>
      <c r="BA55" s="104"/>
      <c r="BB55" s="105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 thickTop="1">
      <c r="A56" s="15"/>
      <c r="B56" s="325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00"/>
      <c r="AO56" s="305" t="s">
        <v>164</v>
      </c>
      <c r="AP56" s="89" t="s">
        <v>234</v>
      </c>
      <c r="AQ56" s="89"/>
      <c r="AR56" s="89"/>
      <c r="AS56" s="89"/>
      <c r="AT56" s="89"/>
      <c r="AU56" s="108"/>
      <c r="AV56" s="23" t="s">
        <v>158</v>
      </c>
      <c r="AW56" s="23"/>
      <c r="AX56" s="109"/>
      <c r="AY56" s="101" t="s">
        <v>150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325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306"/>
      <c r="AP57" s="89" t="s">
        <v>235</v>
      </c>
      <c r="AQ57" s="23"/>
      <c r="AR57" s="23"/>
      <c r="AS57" s="23"/>
      <c r="AT57" s="23"/>
      <c r="AU57" s="109"/>
      <c r="AV57" s="23" t="s">
        <v>158</v>
      </c>
      <c r="AW57" s="23"/>
      <c r="AX57" s="109"/>
      <c r="AY57" s="101" t="s">
        <v>150</v>
      </c>
      <c r="AZ57" s="23"/>
      <c r="BA57" s="23"/>
      <c r="BB57" s="24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325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306"/>
      <c r="AP58" s="89" t="s">
        <v>236</v>
      </c>
      <c r="AQ58" s="23"/>
      <c r="AR58" s="23"/>
      <c r="AS58" s="23"/>
      <c r="AT58" s="23"/>
      <c r="AU58" s="109"/>
      <c r="AV58" s="23" t="s">
        <v>158</v>
      </c>
      <c r="AW58" s="23"/>
      <c r="AX58" s="109"/>
      <c r="AY58" s="101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310"/>
      <c r="BJ58" s="311"/>
      <c r="BK58" s="312"/>
    </row>
    <row r="59" spans="1:63" s="16" customFormat="1" ht="14.25" customHeight="1">
      <c r="A59" s="15"/>
      <c r="B59" s="325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307"/>
      <c r="AP59" s="98" t="s">
        <v>237</v>
      </c>
      <c r="AQ59" s="26"/>
      <c r="AR59" s="26"/>
      <c r="AS59" s="26"/>
      <c r="AT59" s="26"/>
      <c r="AU59" s="110"/>
      <c r="AV59" s="26" t="s">
        <v>158</v>
      </c>
      <c r="AW59" s="26"/>
      <c r="AX59" s="110"/>
      <c r="AY59" s="106" t="s">
        <v>150</v>
      </c>
      <c r="AZ59" s="26"/>
      <c r="BA59" s="26"/>
      <c r="BB59" s="27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303" t="s">
        <v>165</v>
      </c>
      <c r="AP60" s="88" t="s">
        <v>238</v>
      </c>
      <c r="AQ60" s="89"/>
      <c r="AR60" s="89"/>
      <c r="AS60" s="89"/>
      <c r="AT60" s="89"/>
      <c r="AU60" s="108"/>
      <c r="AV60" s="23" t="str">
        <f>定義!$B$40</f>
        <v>disable</v>
      </c>
      <c r="AW60" s="23"/>
      <c r="AX60" s="109"/>
      <c r="AY60" s="101" t="s">
        <v>149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8"/>
      <c r="AO61" s="303"/>
      <c r="AP61" s="88" t="s">
        <v>239</v>
      </c>
      <c r="AQ61" s="23"/>
      <c r="AR61" s="23"/>
      <c r="AS61" s="23"/>
      <c r="AT61" s="23"/>
      <c r="AU61" s="109"/>
      <c r="AV61" s="23" t="str">
        <f>定義!$B$40</f>
        <v>disable</v>
      </c>
      <c r="AW61" s="23"/>
      <c r="AX61" s="109"/>
      <c r="AY61" s="101" t="s">
        <v>149</v>
      </c>
      <c r="AZ61" s="23"/>
      <c r="BA61" s="23"/>
      <c r="BB61" s="24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325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8"/>
      <c r="AO62" s="303"/>
      <c r="AP62" s="88" t="s">
        <v>240</v>
      </c>
      <c r="AQ62" s="23"/>
      <c r="AR62" s="23"/>
      <c r="AS62" s="23"/>
      <c r="AT62" s="23"/>
      <c r="AU62" s="109"/>
      <c r="AV62" s="23" t="str">
        <f>定義!$B$40</f>
        <v>disable</v>
      </c>
      <c r="AW62" s="23"/>
      <c r="AX62" s="109"/>
      <c r="AY62" s="101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325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00"/>
      <c r="AO63" s="304"/>
      <c r="AP63" s="97" t="s">
        <v>241</v>
      </c>
      <c r="AQ63" s="26"/>
      <c r="AR63" s="26"/>
      <c r="AS63" s="26"/>
      <c r="AT63" s="26"/>
      <c r="AU63" s="110"/>
      <c r="AV63" s="209" t="str">
        <f>定義!$B$40</f>
        <v>disable</v>
      </c>
      <c r="AW63" s="26"/>
      <c r="AX63" s="110"/>
      <c r="AY63" s="106" t="s">
        <v>149</v>
      </c>
      <c r="AZ63" s="26"/>
      <c r="BA63" s="26"/>
      <c r="BB63" s="27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325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89"/>
      <c r="AQ64" s="23"/>
      <c r="AR64" s="23"/>
      <c r="AS64" s="23"/>
      <c r="AT64" s="23"/>
      <c r="AU64" s="23"/>
      <c r="AV64" s="23"/>
      <c r="AW64" s="23"/>
      <c r="AX64" s="23"/>
      <c r="AY64" s="101"/>
      <c r="AZ64" s="23"/>
      <c r="BA64" s="23"/>
      <c r="BB64" s="23"/>
      <c r="BC64" s="23"/>
      <c r="BD64" s="23"/>
      <c r="BE64" s="23"/>
      <c r="BF64" s="23"/>
      <c r="BG64" s="23"/>
      <c r="BH64" s="24"/>
      <c r="BI64" s="197"/>
      <c r="BJ64" s="198"/>
      <c r="BK64" s="199"/>
    </row>
    <row r="65" spans="1:63" s="16" customFormat="1" ht="14.25" customHeight="1">
      <c r="A65" s="15"/>
      <c r="B65" s="325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 s="23"/>
      <c r="BG65" s="23"/>
      <c r="BH65" s="24"/>
      <c r="BI65" s="197"/>
      <c r="BJ65" s="198"/>
      <c r="BK65" s="199"/>
    </row>
    <row r="66" spans="1:63" s="16" customFormat="1" ht="14.25" customHeight="1">
      <c r="A66" s="15"/>
      <c r="B66" s="325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 s="23"/>
      <c r="BG66" s="23"/>
      <c r="BH66" s="24"/>
      <c r="BI66" s="197"/>
      <c r="BJ66" s="198"/>
      <c r="BK66" s="199"/>
    </row>
    <row r="67" spans="1:63" s="16" customFormat="1" ht="14.25" customHeight="1">
      <c r="A67" s="15"/>
      <c r="B67" s="325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197"/>
      <c r="BJ67" s="198"/>
      <c r="BK67" s="199"/>
    </row>
    <row r="68" spans="1:63" s="16" customFormat="1" ht="14.25" customHeight="1">
      <c r="A68" s="15"/>
      <c r="B68" s="325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197"/>
      <c r="BJ68" s="198"/>
      <c r="BK68" s="199"/>
    </row>
    <row r="69" spans="1:63" s="16" customFormat="1" ht="14.25" customHeight="1">
      <c r="A69" s="15"/>
      <c r="B69" s="325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197"/>
      <c r="BJ69" s="198"/>
      <c r="BK69" s="199"/>
    </row>
    <row r="70" spans="1:63" s="16" customFormat="1" ht="14.25" customHeight="1">
      <c r="A70" s="15"/>
      <c r="B70" s="325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88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197"/>
      <c r="BJ70" s="198"/>
      <c r="BK70" s="199"/>
    </row>
    <row r="71" spans="1:63" s="16" customFormat="1" ht="14.25" customHeight="1">
      <c r="A71" s="15"/>
      <c r="B71" s="32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88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32"/>
      <c r="B72" s="19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4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26"/>
      <c r="BG72" s="26"/>
      <c r="BH72" s="27"/>
      <c r="BI72" s="310"/>
      <c r="BJ72" s="311"/>
      <c r="BK72" s="312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 s="32"/>
      <c r="BK74" s="34"/>
    </row>
  </sheetData>
  <mergeCells count="94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AD5"/>
    <mergeCell ref="AE5:AV5"/>
    <mergeCell ref="S6:X6"/>
    <mergeCell ref="Y6:AD6"/>
    <mergeCell ref="AE6:AJ6"/>
    <mergeCell ref="AK6:AP6"/>
    <mergeCell ref="AQ6:AV6"/>
    <mergeCell ref="Y8:AD8"/>
    <mergeCell ref="AQ8:AV8"/>
    <mergeCell ref="Y9:AD9"/>
    <mergeCell ref="AK9:AP10"/>
    <mergeCell ref="AQ9:AV9"/>
    <mergeCell ref="BI25:BK25"/>
    <mergeCell ref="Y10:AD10"/>
    <mergeCell ref="AQ10:AV10"/>
    <mergeCell ref="B14:BH14"/>
    <mergeCell ref="BI14:BK14"/>
    <mergeCell ref="B15:B71"/>
    <mergeCell ref="BI15:BK15"/>
    <mergeCell ref="BI16:BK16"/>
    <mergeCell ref="BI17:BK17"/>
    <mergeCell ref="BI18:BK18"/>
    <mergeCell ref="BI19:BK19"/>
    <mergeCell ref="S7:X10"/>
    <mergeCell ref="Y7:AD7"/>
    <mergeCell ref="AE7:AJ10"/>
    <mergeCell ref="AK7:AP8"/>
    <mergeCell ref="AQ7:AV7"/>
    <mergeCell ref="BI20:BK20"/>
    <mergeCell ref="BI21:BK21"/>
    <mergeCell ref="BI22:BK22"/>
    <mergeCell ref="BI23:BK23"/>
    <mergeCell ref="BI24:BK24"/>
    <mergeCell ref="BI40:BK40"/>
    <mergeCell ref="BI26:BK26"/>
    <mergeCell ref="BI30:BK30"/>
    <mergeCell ref="BI31:BK31"/>
    <mergeCell ref="BI32:BK32"/>
    <mergeCell ref="BI33:BK33"/>
    <mergeCell ref="BI34:BK34"/>
    <mergeCell ref="BI35:BK35"/>
    <mergeCell ref="BI36:BK36"/>
    <mergeCell ref="BI37:BK37"/>
    <mergeCell ref="BI38:BK38"/>
    <mergeCell ref="BI39:BK39"/>
    <mergeCell ref="BI52:BK52"/>
    <mergeCell ref="BI41:BK41"/>
    <mergeCell ref="BI42:BK42"/>
    <mergeCell ref="BI43:BK43"/>
    <mergeCell ref="BI44:BK44"/>
    <mergeCell ref="BI45:BK45"/>
    <mergeCell ref="BI46:BK46"/>
    <mergeCell ref="BI47:BK47"/>
    <mergeCell ref="BI48:BK48"/>
    <mergeCell ref="BI49:BK49"/>
    <mergeCell ref="BI50:BK50"/>
    <mergeCell ref="BI51:BK51"/>
    <mergeCell ref="BI53:BK53"/>
    <mergeCell ref="BI54:BK54"/>
    <mergeCell ref="BI55:BK55"/>
    <mergeCell ref="AO56:AO59"/>
    <mergeCell ref="BI56:BK56"/>
    <mergeCell ref="BI57:BK57"/>
    <mergeCell ref="BI58:BK58"/>
    <mergeCell ref="BI59:BK59"/>
    <mergeCell ref="BI72:BK72"/>
    <mergeCell ref="AO60:AO63"/>
    <mergeCell ref="BI60:BK60"/>
    <mergeCell ref="BI61:BK61"/>
    <mergeCell ref="BI62:BK62"/>
    <mergeCell ref="BI63:BK63"/>
    <mergeCell ref="BI71:BK71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7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0"/>
  <sheetViews>
    <sheetView showGridLines="0" view="pageBreakPreview" zoomScaleNormal="100" zoomScaleSheetLayoutView="100" workbookViewId="0">
      <selection activeCell="AM22" sqref="AM2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49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110_切り戻し(OS停止)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43194</v>
      </c>
      <c r="AW2" s="283"/>
      <c r="AX2" s="283"/>
      <c r="AY2" s="283"/>
      <c r="AZ2" s="281" t="s">
        <v>55</v>
      </c>
      <c r="BA2" s="281"/>
      <c r="BB2" s="281"/>
      <c r="BC2" s="282" t="s">
        <v>280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3"/>
      <c r="AE5" s="334" t="s">
        <v>225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6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278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155</v>
      </c>
      <c r="Z6" s="332"/>
      <c r="AA6" s="332"/>
      <c r="AB6" s="332"/>
      <c r="AC6" s="332"/>
      <c r="AD6" s="333"/>
      <c r="AE6" s="331" t="s">
        <v>177</v>
      </c>
      <c r="AF6" s="332"/>
      <c r="AG6" s="332"/>
      <c r="AH6" s="332"/>
      <c r="AI6" s="332"/>
      <c r="AJ6" s="333"/>
      <c r="AK6" s="331" t="s">
        <v>178</v>
      </c>
      <c r="AL6" s="332"/>
      <c r="AM6" s="332"/>
      <c r="AN6" s="332"/>
      <c r="AO6" s="332"/>
      <c r="AP6" s="333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定義!E37</f>
        <v>１面</v>
      </c>
      <c r="T7" s="339"/>
      <c r="U7" s="339"/>
      <c r="V7" s="339"/>
      <c r="W7" s="339"/>
      <c r="X7" s="339"/>
      <c r="Y7" s="338" t="str">
        <f>定義!B3</f>
        <v>/atd/atdaap1a:8001</v>
      </c>
      <c r="Z7" s="338"/>
      <c r="AA7" s="338"/>
      <c r="AB7" s="338"/>
      <c r="AC7" s="338"/>
      <c r="AD7" s="338"/>
      <c r="AE7" s="330" t="str">
        <f>定義!E9</f>
        <v>atdaap2a</v>
      </c>
      <c r="AF7" s="330"/>
      <c r="AG7" s="330"/>
      <c r="AH7" s="330"/>
      <c r="AI7" s="330"/>
      <c r="AJ7" s="330"/>
      <c r="AK7" s="330" t="str">
        <f>定義!E13</f>
        <v>２面/#1</v>
      </c>
      <c r="AL7" s="330"/>
      <c r="AM7" s="330"/>
      <c r="AN7" s="330"/>
      <c r="AO7" s="330"/>
      <c r="AP7" s="33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tr">
        <f>定義!B4</f>
        <v>/atd/atdaap1a:8002</v>
      </c>
      <c r="Z8" s="338"/>
      <c r="AA8" s="338"/>
      <c r="AB8" s="338"/>
      <c r="AC8" s="338"/>
      <c r="AD8" s="338"/>
      <c r="AE8" s="330"/>
      <c r="AF8" s="330"/>
      <c r="AG8" s="330"/>
      <c r="AH8" s="330"/>
      <c r="AI8" s="330"/>
      <c r="AJ8" s="330"/>
      <c r="AK8" s="330"/>
      <c r="AL8" s="330"/>
      <c r="AM8" s="330"/>
      <c r="AN8" s="330"/>
      <c r="AO8" s="330"/>
      <c r="AP8" s="33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279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30" t="str">
        <f>定義!E10</f>
        <v>atdaap2b</v>
      </c>
      <c r="AF9" s="330"/>
      <c r="AG9" s="330"/>
      <c r="AH9" s="330"/>
      <c r="AI9" s="330"/>
      <c r="AJ9" s="330"/>
      <c r="AK9" s="330" t="str">
        <f>定義!E14</f>
        <v>２面/#2</v>
      </c>
      <c r="AL9" s="330"/>
      <c r="AM9" s="330"/>
      <c r="AN9" s="330"/>
      <c r="AO9" s="330"/>
      <c r="AP9" s="33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62</v>
      </c>
      <c r="BJ14" s="323"/>
      <c r="BK14" s="323"/>
    </row>
    <row r="15" spans="1:63" s="16" customFormat="1" ht="14.25" customHeight="1">
      <c r="A15" s="15"/>
      <c r="B15" s="191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76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192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192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3" t="s">
        <v>265</v>
      </c>
      <c r="AO17" s="99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192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3"/>
      <c r="AO18" s="99" t="s">
        <v>263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192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192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192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192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192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192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192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192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192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310"/>
      <c r="BJ27" s="311"/>
      <c r="BK27" s="312"/>
    </row>
    <row r="28" spans="1:63" s="16" customFormat="1" ht="14.25" customHeight="1">
      <c r="A28" s="15"/>
      <c r="B28" s="192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310"/>
      <c r="BJ28" s="311"/>
      <c r="BK28" s="312"/>
    </row>
    <row r="29" spans="1:63" s="16" customFormat="1" ht="14.25" customHeight="1">
      <c r="A29" s="15"/>
      <c r="B29" s="192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310"/>
      <c r="BJ29" s="311"/>
      <c r="BK29" s="312"/>
    </row>
    <row r="30" spans="1:63" s="16" customFormat="1" ht="14.25" customHeight="1">
      <c r="A30" s="15"/>
      <c r="B30" s="192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 t="s">
        <v>63</v>
      </c>
      <c r="BJ30" s="311"/>
      <c r="BK30" s="312"/>
    </row>
    <row r="31" spans="1:63" s="16" customFormat="1" ht="14.25" customHeight="1">
      <c r="A31" s="15"/>
      <c r="B31" s="192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192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183" t="str">
        <f>AE7</f>
        <v>atdaap2a</v>
      </c>
      <c r="AP32" s="23"/>
      <c r="AQ32" s="23"/>
      <c r="AR32" s="30" t="str">
        <f>AK7</f>
        <v>２面/#1</v>
      </c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192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192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192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192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192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192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192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192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192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88"/>
      <c r="BJ41" s="189"/>
      <c r="BK41" s="190"/>
    </row>
    <row r="42" spans="1:63" s="16" customFormat="1" ht="14.25" customHeight="1">
      <c r="A42" s="15"/>
      <c r="B42" s="192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88"/>
      <c r="BJ42" s="189"/>
      <c r="BK42" s="190"/>
    </row>
    <row r="43" spans="1:63" s="16" customFormat="1" ht="14.25" customHeight="1">
      <c r="A43" s="15"/>
      <c r="B43" s="192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88"/>
      <c r="BJ43" s="189"/>
      <c r="BK43" s="190"/>
    </row>
    <row r="44" spans="1:63" s="16" customFormat="1" ht="14.25" customHeight="1">
      <c r="A44" s="15"/>
      <c r="B44" s="192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88"/>
      <c r="BJ44" s="189"/>
      <c r="BK44" s="190"/>
    </row>
    <row r="45" spans="1:63" s="16" customFormat="1" ht="14.25" customHeight="1">
      <c r="A45" s="15"/>
      <c r="B45" s="192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188"/>
      <c r="BJ45" s="189"/>
      <c r="BK45" s="190"/>
    </row>
    <row r="46" spans="1:63" s="16" customFormat="1" ht="14.25" customHeight="1">
      <c r="A46" s="15"/>
      <c r="B46" s="192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310"/>
      <c r="BJ46" s="311"/>
      <c r="BK46" s="312"/>
    </row>
    <row r="47" spans="1:63" s="16" customFormat="1" ht="14.25" customHeight="1">
      <c r="A47" s="15"/>
      <c r="B47" s="19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 t="s">
        <v>63</v>
      </c>
      <c r="BJ47" s="311"/>
      <c r="BK47" s="312"/>
    </row>
    <row r="48" spans="1:63" s="16" customFormat="1" ht="14.25" customHeight="1">
      <c r="A48" s="15"/>
      <c r="B48" s="19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88" t="s">
        <v>268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19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88" t="s">
        <v>146</v>
      </c>
      <c r="AO49" s="89"/>
      <c r="AP49" s="89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19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88"/>
      <c r="AO50" s="99"/>
      <c r="AP50" s="89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19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88"/>
      <c r="AO51" s="99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19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>
      <c r="A53" s="15"/>
      <c r="B53" s="19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>
      <c r="A54" s="15"/>
      <c r="B54" s="19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19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19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19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32"/>
      <c r="B58" s="192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316"/>
      <c r="BJ58" s="317"/>
      <c r="BK58" s="318"/>
    </row>
    <row r="59" spans="1:63" s="16" customFormat="1" ht="14.25" customHeight="1">
      <c r="A59" s="15"/>
      <c r="B59" s="192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 t="s">
        <v>64</v>
      </c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 t="s">
        <v>63</v>
      </c>
      <c r="BJ59" s="311"/>
      <c r="BK59" s="312"/>
    </row>
    <row r="60" spans="1:63" s="16" customFormat="1" ht="14.25" customHeight="1">
      <c r="A60" s="15"/>
      <c r="B60" s="192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9" t="s">
        <v>109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192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183" t="str">
        <f>AE9</f>
        <v>atdaap2b</v>
      </c>
      <c r="AP61" s="23"/>
      <c r="AQ61" s="23"/>
      <c r="AR61" s="30" t="str">
        <f>AK9</f>
        <v>２面/#2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192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192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192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192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192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310"/>
      <c r="BJ66" s="311"/>
      <c r="BK66" s="312"/>
    </row>
    <row r="67" spans="1:63" s="16" customFormat="1" ht="14.25" customHeight="1">
      <c r="A67" s="15"/>
      <c r="B67" s="192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310"/>
      <c r="BJ67" s="311"/>
      <c r="BK67" s="312"/>
    </row>
    <row r="68" spans="1:63" s="16" customFormat="1" ht="14.25" customHeight="1">
      <c r="A68" s="15"/>
      <c r="B68" s="192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310"/>
      <c r="BJ68" s="311"/>
      <c r="BK68" s="312"/>
    </row>
    <row r="69" spans="1:63" s="16" customFormat="1" ht="14.25" customHeight="1">
      <c r="A69" s="15"/>
      <c r="B69" s="192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310"/>
      <c r="BJ69" s="311"/>
      <c r="BK69" s="312"/>
    </row>
    <row r="70" spans="1:63" s="16" customFormat="1" ht="14.25" customHeight="1">
      <c r="A70" s="15"/>
      <c r="B70" s="192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188"/>
      <c r="BJ70" s="189"/>
      <c r="BK70" s="190"/>
    </row>
    <row r="71" spans="1:63" s="16" customFormat="1" ht="14.25" customHeight="1">
      <c r="A71" s="15"/>
      <c r="B71" s="192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188"/>
      <c r="BJ71" s="189"/>
      <c r="BK71" s="190"/>
    </row>
    <row r="72" spans="1:63" s="16" customFormat="1" ht="14.25" customHeight="1">
      <c r="A72" s="15"/>
      <c r="B72" s="192"/>
      <c r="C72" s="2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188"/>
      <c r="BJ72" s="189"/>
      <c r="BK72" s="190"/>
    </row>
    <row r="73" spans="1:63" s="16" customFormat="1" ht="14.25" customHeight="1">
      <c r="A73" s="15"/>
      <c r="B73" s="192"/>
      <c r="C73" s="23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17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4"/>
      <c r="BI73" s="188"/>
      <c r="BJ73" s="189"/>
      <c r="BK73" s="190"/>
    </row>
    <row r="74" spans="1:63" s="16" customFormat="1" ht="14.25" customHeight="1">
      <c r="A74" s="15"/>
      <c r="B74" s="192"/>
      <c r="C74" s="2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17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4"/>
      <c r="BI74" s="188"/>
      <c r="BJ74" s="189"/>
      <c r="BK74" s="190"/>
    </row>
    <row r="75" spans="1:63" s="16" customFormat="1" ht="14.25" customHeight="1">
      <c r="A75" s="15"/>
      <c r="B75" s="192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5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310"/>
      <c r="BJ75" s="311"/>
      <c r="BK75" s="312"/>
    </row>
    <row r="76" spans="1:63" s="16" customFormat="1" ht="14.25" customHeight="1">
      <c r="A76" s="15"/>
      <c r="B76" s="192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31" t="s">
        <v>148</v>
      </c>
      <c r="AO76" s="18"/>
      <c r="AP76" s="18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  <c r="BI76" s="310" t="s">
        <v>63</v>
      </c>
      <c r="BJ76" s="311"/>
      <c r="BK76" s="312"/>
    </row>
    <row r="77" spans="1:63" s="16" customFormat="1" ht="14.25" customHeight="1">
      <c r="A77" s="15"/>
      <c r="B77" s="192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88" t="s">
        <v>268</v>
      </c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4"/>
      <c r="BI77" s="310"/>
      <c r="BJ77" s="311"/>
      <c r="BK77" s="312"/>
    </row>
    <row r="78" spans="1:63" s="16" customFormat="1" ht="14.25" customHeight="1">
      <c r="A78" s="15"/>
      <c r="B78" s="192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88" t="s">
        <v>146</v>
      </c>
      <c r="AO78" s="89"/>
      <c r="AP78" s="89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BI78" s="310"/>
      <c r="BJ78" s="311"/>
      <c r="BK78" s="312"/>
    </row>
    <row r="79" spans="1:63" s="16" customFormat="1" ht="14.25" customHeight="1">
      <c r="A79" s="15"/>
      <c r="B79" s="192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88"/>
      <c r="AO79" s="99"/>
      <c r="AP79" s="89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BI79" s="310"/>
      <c r="BJ79" s="311"/>
      <c r="BK79" s="312"/>
    </row>
    <row r="80" spans="1:63" s="16" customFormat="1" ht="14.25" customHeight="1">
      <c r="A80" s="15"/>
      <c r="B80" s="192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88"/>
      <c r="AO80" s="99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4"/>
      <c r="BI80" s="310"/>
      <c r="BJ80" s="311"/>
      <c r="BK80" s="312"/>
    </row>
    <row r="81" spans="1:63" s="16" customFormat="1" ht="14.25" customHeight="1">
      <c r="A81" s="15"/>
      <c r="B81" s="19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17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4"/>
      <c r="BI81" s="310"/>
      <c r="BJ81" s="311"/>
      <c r="BK81" s="312"/>
    </row>
    <row r="82" spans="1:63" s="16" customFormat="1" ht="14.25" customHeight="1">
      <c r="A82" s="15"/>
      <c r="B82" s="192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7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4"/>
      <c r="BI82" s="310"/>
      <c r="BJ82" s="311"/>
      <c r="BK82" s="312"/>
    </row>
    <row r="83" spans="1:63" s="16" customFormat="1" ht="14.25" customHeight="1">
      <c r="A83" s="15"/>
      <c r="B83" s="19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17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4"/>
      <c r="BI83" s="310"/>
      <c r="BJ83" s="311"/>
      <c r="BK83" s="312"/>
    </row>
    <row r="84" spans="1:63" s="16" customFormat="1" ht="14.25" customHeight="1">
      <c r="A84" s="15"/>
      <c r="B84" s="19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17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4"/>
      <c r="BI84" s="310"/>
      <c r="BJ84" s="311"/>
      <c r="BK84" s="312"/>
    </row>
    <row r="85" spans="1:63" s="16" customFormat="1" ht="14.25" customHeight="1">
      <c r="A85" s="15"/>
      <c r="B85" s="19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17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4"/>
      <c r="BI85" s="310"/>
      <c r="BJ85" s="311"/>
      <c r="BK85" s="312"/>
    </row>
    <row r="86" spans="1:63" s="16" customFormat="1" ht="14.25" customHeight="1">
      <c r="A86" s="15"/>
      <c r="B86" s="19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17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4"/>
      <c r="BI86" s="310"/>
      <c r="BJ86" s="311"/>
      <c r="BK86" s="312"/>
    </row>
    <row r="87" spans="1:63" s="16" customFormat="1" ht="14.25" customHeight="1">
      <c r="A87" s="32"/>
      <c r="B87" s="193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5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7"/>
      <c r="BI87" s="316"/>
      <c r="BJ87" s="317"/>
      <c r="BK87" s="318"/>
    </row>
    <row r="88" spans="1:63" s="36" customFormat="1" ht="14.2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K88" s="34"/>
    </row>
    <row r="89" spans="1:63" s="36" customFormat="1" ht="14.2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K89" s="34"/>
    </row>
    <row r="90" spans="1:63" s="36" customFormat="1" ht="14.2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K90" s="34"/>
    </row>
  </sheetData>
  <mergeCells count="102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S5:AD5"/>
    <mergeCell ref="AE5:AP5"/>
    <mergeCell ref="S6:X6"/>
    <mergeCell ref="Y6:AD6"/>
    <mergeCell ref="AE6:AJ6"/>
    <mergeCell ref="AK6:AP6"/>
    <mergeCell ref="AZ2:BB2"/>
    <mergeCell ref="BC2:BF2"/>
    <mergeCell ref="AS3:AU3"/>
    <mergeCell ref="AV3:AY3"/>
    <mergeCell ref="AZ3:BB3"/>
    <mergeCell ref="BC3:BF3"/>
    <mergeCell ref="B14:BH14"/>
    <mergeCell ref="BI14:BK14"/>
    <mergeCell ref="BI15:BK15"/>
    <mergeCell ref="BI16:BK16"/>
    <mergeCell ref="BI17:BK17"/>
    <mergeCell ref="BI18:BK18"/>
    <mergeCell ref="S7:X10"/>
    <mergeCell ref="Y7:AD7"/>
    <mergeCell ref="AE7:AJ8"/>
    <mergeCell ref="AK7:AP8"/>
    <mergeCell ref="Y8:AD8"/>
    <mergeCell ref="Y9:AD9"/>
    <mergeCell ref="AE9:AJ10"/>
    <mergeCell ref="AK9:AP10"/>
    <mergeCell ref="Y10:AD10"/>
    <mergeCell ref="BI25:BK25"/>
    <mergeCell ref="BI26:BK26"/>
    <mergeCell ref="BI27:BK27"/>
    <mergeCell ref="BI28:BK28"/>
    <mergeCell ref="BI29:BK29"/>
    <mergeCell ref="BI30:BK30"/>
    <mergeCell ref="BI19:BK19"/>
    <mergeCell ref="BI20:BK20"/>
    <mergeCell ref="BI21:BK21"/>
    <mergeCell ref="BI22:BK22"/>
    <mergeCell ref="BI23:BK23"/>
    <mergeCell ref="BI24:BK24"/>
    <mergeCell ref="BI37:BK37"/>
    <mergeCell ref="BI38:BK38"/>
    <mergeCell ref="BI39:BK39"/>
    <mergeCell ref="BI40:BK40"/>
    <mergeCell ref="BI46:BK46"/>
    <mergeCell ref="BI47:BK47"/>
    <mergeCell ref="BI31:BK31"/>
    <mergeCell ref="BI32:BK32"/>
    <mergeCell ref="BI33:BK33"/>
    <mergeCell ref="BI34:BK34"/>
    <mergeCell ref="BI35:BK35"/>
    <mergeCell ref="BI36:BK36"/>
    <mergeCell ref="BI54:BK54"/>
    <mergeCell ref="BI55:BK55"/>
    <mergeCell ref="BI56:BK56"/>
    <mergeCell ref="BI57:BK57"/>
    <mergeCell ref="BI58:BK58"/>
    <mergeCell ref="BI59:BK59"/>
    <mergeCell ref="BI48:BK48"/>
    <mergeCell ref="BI49:BK49"/>
    <mergeCell ref="BI50:BK50"/>
    <mergeCell ref="BI51:BK51"/>
    <mergeCell ref="BI52:BK52"/>
    <mergeCell ref="BI53:BK53"/>
    <mergeCell ref="BI66:BK66"/>
    <mergeCell ref="BI67:BK67"/>
    <mergeCell ref="BI68:BK68"/>
    <mergeCell ref="BI69:BK69"/>
    <mergeCell ref="BI75:BK75"/>
    <mergeCell ref="BI76:BK76"/>
    <mergeCell ref="BI60:BK60"/>
    <mergeCell ref="BI61:BK61"/>
    <mergeCell ref="BI62:BK62"/>
    <mergeCell ref="BI63:BK63"/>
    <mergeCell ref="BI64:BK64"/>
    <mergeCell ref="BI65:BK65"/>
    <mergeCell ref="BI83:BK83"/>
    <mergeCell ref="BI84:BK84"/>
    <mergeCell ref="BI85:BK85"/>
    <mergeCell ref="BI86:BK86"/>
    <mergeCell ref="BI87:BK87"/>
    <mergeCell ref="BI77:BK77"/>
    <mergeCell ref="BI78:BK78"/>
    <mergeCell ref="BI79:BK79"/>
    <mergeCell ref="BI80:BK80"/>
    <mergeCell ref="BI81:BK81"/>
    <mergeCell ref="BI82:BK82"/>
  </mergeCells>
  <phoneticPr fontId="3"/>
  <dataValidations disablePrompts="1" count="1">
    <dataValidation type="list" showInputMessage="1" showErrorMessage="1" sqref="S7:X10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29" max="62" man="1"/>
    <brk id="70" max="62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4"/>
  <sheetViews>
    <sheetView showGridLines="0" view="pageBreakPreview" topLeftCell="A7" zoomScaleNormal="100" zoomScaleSheetLayoutView="100" workbookViewId="0">
      <selection activeCell="AM22" sqref="AM2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49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115_切り戻し結果確認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43194</v>
      </c>
      <c r="AW2" s="283"/>
      <c r="AX2" s="283"/>
      <c r="AY2" s="283"/>
      <c r="AZ2" s="281" t="s">
        <v>55</v>
      </c>
      <c r="BA2" s="281"/>
      <c r="BB2" s="281"/>
      <c r="BC2" s="282" t="s">
        <v>280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3"/>
      <c r="Y5" s="332" t="s">
        <v>183</v>
      </c>
      <c r="Z5" s="332"/>
      <c r="AA5" s="332"/>
      <c r="AB5" s="332"/>
      <c r="AC5" s="332"/>
      <c r="AD5" s="333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V5" s="5"/>
      <c r="AW5" s="7"/>
      <c r="BK5" s="9"/>
    </row>
    <row r="6" spans="1:63" ht="14.25" customHeight="1">
      <c r="A6" s="10"/>
      <c r="B6" s="10"/>
      <c r="C6" s="10" t="s">
        <v>283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177</v>
      </c>
      <c r="Z6" s="332"/>
      <c r="AA6" s="332"/>
      <c r="AB6" s="332"/>
      <c r="AC6" s="332"/>
      <c r="AD6" s="333"/>
      <c r="AE6" s="10"/>
      <c r="AF6" s="10"/>
      <c r="AG6" s="10"/>
      <c r="AH6" s="10"/>
      <c r="AI6" s="10"/>
      <c r="AJ6" s="10"/>
      <c r="AK6" s="10"/>
      <c r="AL6" s="10"/>
      <c r="AP6" s="5"/>
      <c r="AQ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定義!E37</f>
        <v>１面</v>
      </c>
      <c r="T7" s="339"/>
      <c r="U7" s="339"/>
      <c r="V7" s="339"/>
      <c r="W7" s="339"/>
      <c r="X7" s="339"/>
      <c r="Y7" s="330" t="str">
        <f>定義!E9</f>
        <v>atdaap2a</v>
      </c>
      <c r="Z7" s="330"/>
      <c r="AA7" s="330"/>
      <c r="AB7" s="330"/>
      <c r="AC7" s="330"/>
      <c r="AD7" s="330"/>
      <c r="AE7" s="10"/>
      <c r="AF7" s="10"/>
      <c r="AG7" s="10"/>
      <c r="AH7" s="10"/>
      <c r="AI7" s="10"/>
      <c r="AJ7" s="10"/>
      <c r="AK7" s="10"/>
      <c r="AL7" s="10"/>
      <c r="AP7" s="5"/>
      <c r="AQ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0"/>
      <c r="Z8" s="330"/>
      <c r="AA8" s="330"/>
      <c r="AB8" s="330"/>
      <c r="AC8" s="330"/>
      <c r="AD8" s="330"/>
      <c r="AE8" s="10"/>
      <c r="AF8" s="10"/>
      <c r="AG8" s="10"/>
      <c r="AH8" s="10"/>
      <c r="AI8" s="10"/>
      <c r="AJ8" s="10"/>
      <c r="AK8" s="10"/>
      <c r="AL8" s="10"/>
      <c r="AP8" s="5"/>
      <c r="AQ8" s="7"/>
      <c r="BK8" s="9"/>
    </row>
    <row r="9" spans="1:63" ht="14.25" customHeight="1">
      <c r="A9" s="10"/>
      <c r="B9" s="10"/>
      <c r="C9" s="10" t="s">
        <v>284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0" t="str">
        <f>定義!E10</f>
        <v>atdaap2b</v>
      </c>
      <c r="Z9" s="330"/>
      <c r="AA9" s="330"/>
      <c r="AB9" s="330"/>
      <c r="AC9" s="330"/>
      <c r="AD9" s="330"/>
      <c r="AE9" s="10"/>
      <c r="AF9" s="10"/>
      <c r="AG9" s="10"/>
      <c r="AH9" s="10"/>
      <c r="AI9" s="10"/>
      <c r="AJ9" s="10"/>
      <c r="AK9" s="10"/>
      <c r="AL9" s="10"/>
      <c r="AP9" s="5"/>
      <c r="AQ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0"/>
      <c r="Z10" s="330"/>
      <c r="AA10" s="330"/>
      <c r="AB10" s="330"/>
      <c r="AC10" s="330"/>
      <c r="AD10" s="330"/>
      <c r="AE10" s="10"/>
      <c r="AF10" s="10"/>
      <c r="AG10" s="10"/>
      <c r="AH10" s="10"/>
      <c r="AI10" s="10"/>
      <c r="AJ10" s="10"/>
      <c r="AK10" s="10"/>
      <c r="AL10" s="10"/>
      <c r="AP10" s="5"/>
      <c r="AQ10" s="7"/>
      <c r="BK10" s="9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62</v>
      </c>
      <c r="BJ14" s="323"/>
      <c r="BK14" s="323"/>
    </row>
    <row r="15" spans="1:63" s="16" customFormat="1" ht="14.25" customHeight="1">
      <c r="A15" s="15"/>
      <c r="B15" s="3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25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7"/>
      <c r="AO17" s="99" t="s">
        <v>265</v>
      </c>
      <c r="AP17" s="99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/>
      <c r="AO18" s="99"/>
      <c r="AP18" s="99" t="s">
        <v>272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310"/>
      <c r="BJ27" s="311"/>
      <c r="BK27" s="312"/>
    </row>
    <row r="28" spans="1:63" s="16" customFormat="1" ht="14.25" customHeight="1">
      <c r="A28" s="15"/>
      <c r="B28" s="32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310"/>
      <c r="BJ28" s="311"/>
      <c r="BK28" s="312"/>
    </row>
    <row r="29" spans="1:63" s="16" customFormat="1" ht="14.25" customHeight="1">
      <c r="A29" s="15"/>
      <c r="B29" s="3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310"/>
      <c r="BJ29" s="311"/>
      <c r="BK29" s="312"/>
    </row>
    <row r="30" spans="1:63" s="16" customFormat="1" ht="14.25" customHeight="1">
      <c r="A30" s="15"/>
      <c r="B30" s="32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 t="s">
        <v>63</v>
      </c>
      <c r="BJ30" s="311"/>
      <c r="BK30" s="312"/>
    </row>
    <row r="31" spans="1:63" s="16" customFormat="1" ht="14.25" customHeight="1">
      <c r="A31" s="15"/>
      <c r="B31" s="32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25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7"/>
      <c r="AO32" s="177" t="s">
        <v>242</v>
      </c>
      <c r="AP32" s="23"/>
      <c r="AQ32" s="23"/>
      <c r="AR32" s="30"/>
      <c r="AS32" s="23"/>
      <c r="AT32" s="23"/>
      <c r="AU32" s="23"/>
      <c r="AV32" s="23"/>
      <c r="AW32" s="23"/>
      <c r="AX32" s="23"/>
      <c r="AY32" s="23" t="s">
        <v>209</v>
      </c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32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32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188"/>
      <c r="BJ40" s="189"/>
      <c r="BK40" s="190"/>
    </row>
    <row r="41" spans="1:63" s="16" customFormat="1" ht="14.25" customHeight="1">
      <c r="A41" s="15"/>
      <c r="B41" s="3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88"/>
      <c r="BJ41" s="189"/>
      <c r="BK41" s="190"/>
    </row>
    <row r="42" spans="1:63" s="16" customFormat="1" ht="14.25" customHeight="1">
      <c r="A42" s="15"/>
      <c r="B42" s="325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88"/>
      <c r="BJ42" s="189"/>
      <c r="BK42" s="190"/>
    </row>
    <row r="43" spans="1:63" s="16" customFormat="1" ht="14.25" customHeight="1">
      <c r="A43" s="15"/>
      <c r="B43" s="3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88"/>
      <c r="BJ43" s="189"/>
      <c r="BK43" s="190"/>
    </row>
    <row r="44" spans="1:63" s="16" customFormat="1" ht="14.25" customHeight="1">
      <c r="A44" s="15"/>
      <c r="B44" s="32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88"/>
      <c r="BJ44" s="189"/>
      <c r="BK44" s="190"/>
    </row>
    <row r="45" spans="1:63" s="16" customFormat="1" ht="14.25" customHeight="1">
      <c r="A45" s="15"/>
      <c r="B45" s="3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 t="s">
        <v>63</v>
      </c>
      <c r="BJ47" s="311"/>
      <c r="BK47" s="312"/>
    </row>
    <row r="48" spans="1:63" s="16" customFormat="1" ht="14.25" customHeight="1">
      <c r="A48" s="15"/>
      <c r="B48" s="32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88" t="s">
        <v>268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88" t="s">
        <v>146</v>
      </c>
      <c r="AO49" s="89"/>
      <c r="AP49" s="89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88"/>
      <c r="AO50" s="99"/>
      <c r="AP50" s="89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88" t="s">
        <v>227</v>
      </c>
      <c r="AO51" s="99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2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 thickBot="1">
      <c r="A53" s="15"/>
      <c r="B53" s="32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157" t="s">
        <v>228</v>
      </c>
      <c r="AP53" s="104"/>
      <c r="AQ53" s="105"/>
      <c r="AR53" s="104" t="s">
        <v>229</v>
      </c>
      <c r="AS53" s="105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 thickTop="1">
      <c r="A54" s="15"/>
      <c r="B54" s="32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178" t="s">
        <v>243</v>
      </c>
      <c r="AP54" s="158"/>
      <c r="AQ54" s="159"/>
      <c r="AR54" s="158" t="str">
        <f>定義!$E$75</f>
        <v>〇</v>
      </c>
      <c r="AS54" s="159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2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179" t="s">
        <v>244</v>
      </c>
      <c r="AP55" s="160"/>
      <c r="AQ55" s="161"/>
      <c r="AR55" s="160" t="str">
        <f>定義!$E$75</f>
        <v>〇</v>
      </c>
      <c r="AS55" s="161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188"/>
      <c r="BJ55" s="189"/>
      <c r="BK55" s="190"/>
    </row>
    <row r="56" spans="1:63" s="16" customFormat="1" ht="14.25" customHeight="1">
      <c r="A56" s="15"/>
      <c r="B56" s="325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179" t="s">
        <v>245</v>
      </c>
      <c r="AP56" s="160"/>
      <c r="AQ56" s="161"/>
      <c r="AR56" s="160" t="str">
        <f>定義!$B$75</f>
        <v>×</v>
      </c>
      <c r="AS56" s="161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188"/>
      <c r="BJ56" s="189"/>
      <c r="BK56" s="190"/>
    </row>
    <row r="57" spans="1:63" s="16" customFormat="1" ht="14.25" customHeight="1">
      <c r="A57" s="15"/>
      <c r="B57" s="32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97" t="s">
        <v>246</v>
      </c>
      <c r="AP57" s="26"/>
      <c r="AQ57" s="27"/>
      <c r="AR57" s="26" t="str">
        <f>定義!$B$75</f>
        <v>×</v>
      </c>
      <c r="AS57" s="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188"/>
      <c r="BJ57" s="189"/>
      <c r="BK57" s="190"/>
    </row>
    <row r="58" spans="1:63" s="16" customFormat="1" ht="14.25" customHeight="1">
      <c r="A58" s="15"/>
      <c r="B58" s="32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188"/>
      <c r="BJ58" s="189"/>
      <c r="BK58" s="190"/>
    </row>
    <row r="59" spans="1:63" s="16" customFormat="1" ht="14.25" customHeight="1">
      <c r="A59" s="15"/>
      <c r="B59" s="325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32"/>
      <c r="B62" s="3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5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316"/>
      <c r="BJ62" s="317"/>
      <c r="BK62" s="318"/>
    </row>
    <row r="63" spans="1:63" s="36" customFormat="1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37"/>
    </row>
    <row r="64" spans="1:63" s="36" customFormat="1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37"/>
    </row>
  </sheetData>
  <dataConsolidate/>
  <mergeCells count="71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X5"/>
    <mergeCell ref="Y5:AD5"/>
    <mergeCell ref="S6:X6"/>
    <mergeCell ref="Y6:AD6"/>
    <mergeCell ref="S7:X10"/>
    <mergeCell ref="Y7:AD8"/>
    <mergeCell ref="Y9:AD10"/>
    <mergeCell ref="B14:BH14"/>
    <mergeCell ref="BI14:BK14"/>
    <mergeCell ref="B15:B62"/>
    <mergeCell ref="BI15:BK15"/>
    <mergeCell ref="BI16:BK16"/>
    <mergeCell ref="BI17:BK17"/>
    <mergeCell ref="BI18:BK18"/>
    <mergeCell ref="BI19:BK19"/>
    <mergeCell ref="BI20:BK20"/>
    <mergeCell ref="BI21:BK21"/>
    <mergeCell ref="BI33:BK33"/>
    <mergeCell ref="BI22:BK22"/>
    <mergeCell ref="BI23:BK23"/>
    <mergeCell ref="BI24:BK24"/>
    <mergeCell ref="BI25:BK25"/>
    <mergeCell ref="BI26:BK26"/>
    <mergeCell ref="BI27:BK27"/>
    <mergeCell ref="BI28:BK28"/>
    <mergeCell ref="BI29:BK29"/>
    <mergeCell ref="BI30:BK30"/>
    <mergeCell ref="BI31:BK31"/>
    <mergeCell ref="BI32:BK32"/>
    <mergeCell ref="BI50:BK50"/>
    <mergeCell ref="BI34:BK34"/>
    <mergeCell ref="BI35:BK35"/>
    <mergeCell ref="BI36:BK36"/>
    <mergeCell ref="BI37:BK37"/>
    <mergeCell ref="BI38:BK38"/>
    <mergeCell ref="BI39:BK39"/>
    <mergeCell ref="BI45:BK45"/>
    <mergeCell ref="BI46:BK46"/>
    <mergeCell ref="BI47:BK47"/>
    <mergeCell ref="BI48:BK48"/>
    <mergeCell ref="BI49:BK49"/>
    <mergeCell ref="BI61:BK61"/>
    <mergeCell ref="BI62:BK62"/>
    <mergeCell ref="BI51:BK51"/>
    <mergeCell ref="BI52:BK52"/>
    <mergeCell ref="BI53:BK53"/>
    <mergeCell ref="BI54:BK54"/>
    <mergeCell ref="BI59:BK59"/>
    <mergeCell ref="BI60:BK60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5" max="62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8"/>
  <sheetViews>
    <sheetView showGridLines="0" view="pageBreakPreview" zoomScaleNormal="100" zoomScaleSheetLayoutView="100" workbookViewId="0">
      <selection activeCell="AM22" sqref="AM2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289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120_LBのstatus確認</v>
      </c>
      <c r="F2" s="284"/>
      <c r="G2" s="284"/>
      <c r="H2" s="284"/>
      <c r="I2" s="284"/>
      <c r="J2" s="284"/>
      <c r="K2" s="284"/>
      <c r="L2" s="285" t="s">
        <v>290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43146</v>
      </c>
      <c r="AW2" s="283"/>
      <c r="AX2" s="283"/>
      <c r="AY2" s="283"/>
      <c r="AZ2" s="281" t="s">
        <v>55</v>
      </c>
      <c r="BA2" s="281"/>
      <c r="BB2" s="281"/>
      <c r="BC2" s="282" t="s">
        <v>291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3"/>
      <c r="AE5" s="331" t="s">
        <v>186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3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292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177</v>
      </c>
      <c r="Z6" s="332"/>
      <c r="AA6" s="332"/>
      <c r="AB6" s="332"/>
      <c r="AC6" s="332"/>
      <c r="AD6" s="333"/>
      <c r="AE6" s="331" t="s">
        <v>175</v>
      </c>
      <c r="AF6" s="332"/>
      <c r="AG6" s="332"/>
      <c r="AH6" s="332"/>
      <c r="AI6" s="332"/>
      <c r="AJ6" s="333"/>
      <c r="AK6" s="331" t="s">
        <v>177</v>
      </c>
      <c r="AL6" s="332"/>
      <c r="AM6" s="332"/>
      <c r="AN6" s="332"/>
      <c r="AO6" s="332"/>
      <c r="AP6" s="333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[1]定義!B35</f>
        <v>２面</v>
      </c>
      <c r="T7" s="339"/>
      <c r="U7" s="339"/>
      <c r="V7" s="339"/>
      <c r="W7" s="339"/>
      <c r="X7" s="339"/>
      <c r="Y7" s="330" t="str">
        <f>[1]定義!B50</f>
        <v>atdaap2a</v>
      </c>
      <c r="Z7" s="330"/>
      <c r="AA7" s="330"/>
      <c r="AB7" s="330"/>
      <c r="AC7" s="330"/>
      <c r="AD7" s="330"/>
      <c r="AE7" s="339" t="str">
        <f>[1]定義!E35</f>
        <v>１面</v>
      </c>
      <c r="AF7" s="339"/>
      <c r="AG7" s="339"/>
      <c r="AH7" s="339"/>
      <c r="AI7" s="339"/>
      <c r="AJ7" s="339"/>
      <c r="AK7" s="330" t="str">
        <f>[1]定義!E50</f>
        <v>atdaap1a</v>
      </c>
      <c r="AL7" s="330"/>
      <c r="AM7" s="330"/>
      <c r="AN7" s="330"/>
      <c r="AO7" s="330"/>
      <c r="AP7" s="33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0"/>
      <c r="Z8" s="330"/>
      <c r="AA8" s="330"/>
      <c r="AB8" s="330"/>
      <c r="AC8" s="330"/>
      <c r="AD8" s="330"/>
      <c r="AE8" s="339"/>
      <c r="AF8" s="339"/>
      <c r="AG8" s="339"/>
      <c r="AH8" s="339"/>
      <c r="AI8" s="339"/>
      <c r="AJ8" s="339"/>
      <c r="AK8" s="330"/>
      <c r="AL8" s="330"/>
      <c r="AM8" s="330"/>
      <c r="AN8" s="330"/>
      <c r="AO8" s="330"/>
      <c r="AP8" s="33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58" t="str">
        <f>[1]定義!B51</f>
        <v>atdaap2b</v>
      </c>
      <c r="Z9" s="358"/>
      <c r="AA9" s="358"/>
      <c r="AB9" s="358"/>
      <c r="AC9" s="358"/>
      <c r="AD9" s="358"/>
      <c r="AE9" s="339"/>
      <c r="AF9" s="339"/>
      <c r="AG9" s="339"/>
      <c r="AH9" s="339"/>
      <c r="AI9" s="339"/>
      <c r="AJ9" s="339"/>
      <c r="AK9" s="330" t="str">
        <f>[1]定義!E51</f>
        <v>atdaap1b</v>
      </c>
      <c r="AL9" s="330"/>
      <c r="AM9" s="330"/>
      <c r="AN9" s="330"/>
      <c r="AO9" s="330"/>
      <c r="AP9" s="33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58"/>
      <c r="Z10" s="358"/>
      <c r="AA10" s="358"/>
      <c r="AB10" s="358"/>
      <c r="AC10" s="358"/>
      <c r="AD10" s="358"/>
      <c r="AE10" s="339"/>
      <c r="AF10" s="339"/>
      <c r="AG10" s="339"/>
      <c r="AH10" s="339"/>
      <c r="AI10" s="339"/>
      <c r="AJ10" s="339"/>
      <c r="AK10" s="330"/>
      <c r="AL10" s="330"/>
      <c r="AM10" s="330"/>
      <c r="AN10" s="330"/>
      <c r="AO10" s="330"/>
      <c r="AP10" s="33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294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295</v>
      </c>
      <c r="BJ14" s="323"/>
      <c r="BK14" s="323"/>
    </row>
    <row r="15" spans="1:63" s="16" customFormat="1" ht="14.25" customHeight="1">
      <c r="A15" s="15"/>
      <c r="B15" s="308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296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297</v>
      </c>
      <c r="BJ15" s="311"/>
      <c r="BK15" s="312"/>
    </row>
    <row r="16" spans="1:63" s="16" customFormat="1" ht="14.25" customHeight="1">
      <c r="A16" s="15"/>
      <c r="B16" s="308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08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99" t="s">
        <v>264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08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99" t="s">
        <v>260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08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08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08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08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08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08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08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188"/>
      <c r="BJ25" s="189"/>
      <c r="BK25" s="190"/>
    </row>
    <row r="26" spans="1:63" s="16" customFormat="1" ht="14.25" customHeight="1">
      <c r="A26" s="15"/>
      <c r="B26" s="308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188"/>
      <c r="BJ26" s="189"/>
      <c r="BK26" s="190"/>
    </row>
    <row r="27" spans="1:63" s="16" customFormat="1" ht="14.25" customHeight="1">
      <c r="A27" s="15"/>
      <c r="B27" s="308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88"/>
      <c r="BJ27" s="189"/>
      <c r="BK27" s="190"/>
    </row>
    <row r="28" spans="1:63" s="16" customFormat="1" ht="14.25" customHeight="1">
      <c r="A28" s="15"/>
      <c r="B28" s="308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88"/>
      <c r="BJ28" s="189"/>
      <c r="BK28" s="190"/>
    </row>
    <row r="29" spans="1:63" s="16" customFormat="1" ht="14.25" customHeight="1">
      <c r="A29" s="15"/>
      <c r="B29" s="308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310"/>
      <c r="BJ29" s="311"/>
      <c r="BK29" s="312"/>
    </row>
    <row r="30" spans="1:63" s="16" customFormat="1" ht="14.25" customHeight="1">
      <c r="A30" s="15"/>
      <c r="B30" s="308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08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08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310"/>
      <c r="BJ32" s="311"/>
      <c r="BK32" s="312"/>
    </row>
    <row r="33" spans="1:63" s="16" customFormat="1" ht="14.25" customHeight="1">
      <c r="A33" s="15"/>
      <c r="B33" s="308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3"/>
      <c r="BJ33" s="314"/>
      <c r="BK33" s="315"/>
    </row>
    <row r="34" spans="1:63" s="16" customFormat="1" ht="14.25" customHeight="1">
      <c r="A34" s="15"/>
      <c r="B34" s="308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298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08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62" t="s">
        <v>267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08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299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08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77" t="s">
        <v>233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08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08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08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08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08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08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88"/>
      <c r="BJ43" s="189"/>
      <c r="BK43" s="190"/>
    </row>
    <row r="44" spans="1:63" s="16" customFormat="1" ht="14.25" customHeight="1">
      <c r="A44" s="15"/>
      <c r="B44" s="308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88"/>
      <c r="BJ44" s="189"/>
      <c r="BK44" s="190"/>
    </row>
    <row r="45" spans="1:63" s="16" customFormat="1" ht="14.25" customHeight="1">
      <c r="A45" s="15"/>
      <c r="B45" s="308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08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08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08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5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310"/>
      <c r="BJ48" s="311"/>
      <c r="BK48" s="312"/>
    </row>
    <row r="49" spans="1:63" s="16" customFormat="1" ht="14.25" customHeight="1">
      <c r="A49" s="15"/>
      <c r="B49" s="308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31" t="s">
        <v>148</v>
      </c>
      <c r="AO49" s="18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3"/>
      <c r="BJ49" s="314"/>
      <c r="BK49" s="315"/>
    </row>
    <row r="50" spans="1:63" s="16" customFormat="1" ht="14.25" customHeight="1">
      <c r="A50" s="15"/>
      <c r="B50" s="308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 t="s">
        <v>300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08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88" t="s">
        <v>301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08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88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 thickBot="1">
      <c r="A53" s="15"/>
      <c r="B53" s="308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8"/>
      <c r="AO53" s="89"/>
      <c r="AP53" s="102" t="s">
        <v>302</v>
      </c>
      <c r="AQ53" s="103"/>
      <c r="AR53" s="103"/>
      <c r="AS53" s="103"/>
      <c r="AT53" s="103"/>
      <c r="AU53" s="107"/>
      <c r="AV53" s="104" t="s">
        <v>303</v>
      </c>
      <c r="AW53" s="104"/>
      <c r="AX53" s="111"/>
      <c r="AY53" s="104" t="s">
        <v>304</v>
      </c>
      <c r="AZ53" s="104"/>
      <c r="BA53" s="104"/>
      <c r="BB53" s="105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 thickTop="1">
      <c r="A54" s="15"/>
      <c r="B54" s="308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00"/>
      <c r="AO54" s="305" t="s">
        <v>164</v>
      </c>
      <c r="AP54" s="89" t="s">
        <v>234</v>
      </c>
      <c r="AQ54" s="89"/>
      <c r="AR54" s="89"/>
      <c r="AS54" s="89"/>
      <c r="AT54" s="89"/>
      <c r="AU54" s="108"/>
      <c r="AV54" s="23" t="str">
        <f>[1]定義!$B$38</f>
        <v>disable</v>
      </c>
      <c r="AW54" s="23"/>
      <c r="AX54" s="109"/>
      <c r="AY54" s="101" t="str">
        <f>[1]定義!$B$41</f>
        <v>False</v>
      </c>
      <c r="AZ54" s="23"/>
      <c r="BA54" s="23"/>
      <c r="BB54" s="24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08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7"/>
      <c r="AO55" s="306"/>
      <c r="AP55" s="89" t="s">
        <v>235</v>
      </c>
      <c r="AQ55" s="23"/>
      <c r="AR55" s="23"/>
      <c r="AS55" s="23"/>
      <c r="AT55" s="23"/>
      <c r="AU55" s="109"/>
      <c r="AV55" s="23" t="str">
        <f>[1]定義!$B$38</f>
        <v>disable</v>
      </c>
      <c r="AW55" s="23"/>
      <c r="AX55" s="109"/>
      <c r="AY55" s="101" t="str">
        <f>[1]定義!$B$41</f>
        <v>False</v>
      </c>
      <c r="AZ55" s="23"/>
      <c r="BA55" s="23"/>
      <c r="BB55" s="24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308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/>
      <c r="AO56" s="306"/>
      <c r="AP56" s="89" t="s">
        <v>236</v>
      </c>
      <c r="AQ56" s="23"/>
      <c r="AR56" s="23"/>
      <c r="AS56" s="23"/>
      <c r="AT56" s="23"/>
      <c r="AU56" s="109"/>
      <c r="AV56" s="23" t="str">
        <f>[1]定義!$B$38</f>
        <v>disable</v>
      </c>
      <c r="AW56" s="23"/>
      <c r="AX56" s="109"/>
      <c r="AY56" s="101" t="str">
        <f>[1]定義!$B$41</f>
        <v>False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308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307"/>
      <c r="AP57" s="98" t="s">
        <v>237</v>
      </c>
      <c r="AQ57" s="26"/>
      <c r="AR57" s="26"/>
      <c r="AS57" s="26"/>
      <c r="AT57" s="26"/>
      <c r="AU57" s="110"/>
      <c r="AV57" s="26" t="str">
        <f>[1]定義!$B$38</f>
        <v>disable</v>
      </c>
      <c r="AW57" s="26"/>
      <c r="AX57" s="110"/>
      <c r="AY57" s="106" t="str">
        <f>[1]定義!$B$41</f>
        <v>False</v>
      </c>
      <c r="AZ57" s="26"/>
      <c r="BA57" s="26"/>
      <c r="BB57" s="27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308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303" t="s">
        <v>165</v>
      </c>
      <c r="AP58" s="88" t="s">
        <v>238</v>
      </c>
      <c r="AQ58" s="89"/>
      <c r="AR58" s="89"/>
      <c r="AS58" s="89"/>
      <c r="AT58" s="89"/>
      <c r="AU58" s="108"/>
      <c r="AV58" s="23" t="str">
        <f>[1]定義!$E$38</f>
        <v>eable</v>
      </c>
      <c r="AW58" s="23"/>
      <c r="AX58" s="109"/>
      <c r="AY58" s="101" t="str">
        <f>[1]定義!$E$41</f>
        <v>True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188"/>
      <c r="BJ58" s="189"/>
      <c r="BK58" s="190"/>
    </row>
    <row r="59" spans="1:63" s="16" customFormat="1" ht="14.25" customHeight="1">
      <c r="A59" s="15"/>
      <c r="B59" s="308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88"/>
      <c r="AO59" s="303"/>
      <c r="AP59" s="88" t="s">
        <v>239</v>
      </c>
      <c r="AQ59" s="23"/>
      <c r="AR59" s="23"/>
      <c r="AS59" s="23"/>
      <c r="AT59" s="23"/>
      <c r="AU59" s="109"/>
      <c r="AV59" s="23" t="str">
        <f>[1]定義!$E$38</f>
        <v>eable</v>
      </c>
      <c r="AW59" s="23"/>
      <c r="AX59" s="109"/>
      <c r="AY59" s="101" t="str">
        <f>[1]定義!$E$41</f>
        <v>True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188"/>
      <c r="BJ59" s="189"/>
      <c r="BK59" s="190"/>
    </row>
    <row r="60" spans="1:63" s="16" customFormat="1" ht="14.25" customHeight="1">
      <c r="A60" s="15"/>
      <c r="B60" s="308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8"/>
      <c r="AO60" s="303"/>
      <c r="AP60" s="88" t="s">
        <v>240</v>
      </c>
      <c r="AQ60" s="23"/>
      <c r="AR60" s="23"/>
      <c r="AS60" s="23"/>
      <c r="AT60" s="23"/>
      <c r="AU60" s="109"/>
      <c r="AV60" s="23" t="str">
        <f>[1]定義!$E$38</f>
        <v>eable</v>
      </c>
      <c r="AW60" s="23"/>
      <c r="AX60" s="109"/>
      <c r="AY60" s="101" t="str">
        <f>[1]定義!$E$41</f>
        <v>True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188"/>
      <c r="BJ60" s="189"/>
      <c r="BK60" s="190"/>
    </row>
    <row r="61" spans="1:63" s="16" customFormat="1" ht="14.25" customHeight="1">
      <c r="A61" s="15"/>
      <c r="B61" s="308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00"/>
      <c r="AO61" s="304"/>
      <c r="AP61" s="97" t="s">
        <v>241</v>
      </c>
      <c r="AQ61" s="26"/>
      <c r="AR61" s="26"/>
      <c r="AS61" s="26"/>
      <c r="AT61" s="26"/>
      <c r="AU61" s="110"/>
      <c r="AV61" s="26" t="str">
        <f>[1]定義!$E$38</f>
        <v>eable</v>
      </c>
      <c r="AW61" s="26"/>
      <c r="AX61" s="110"/>
      <c r="AY61" s="106" t="str">
        <f>[1]定義!$E$41</f>
        <v>True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188"/>
      <c r="BJ61" s="189"/>
      <c r="BK61" s="190"/>
    </row>
    <row r="62" spans="1:63" s="16" customFormat="1" ht="14.25" customHeight="1">
      <c r="A62" s="15"/>
      <c r="B62" s="308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89"/>
      <c r="AQ62" s="23"/>
      <c r="AR62" s="23"/>
      <c r="AS62" s="23"/>
      <c r="AT62" s="23"/>
      <c r="AU62" s="23"/>
      <c r="AV62" s="23"/>
      <c r="AW62" s="23"/>
      <c r="AX62" s="23"/>
      <c r="AY62" s="101"/>
      <c r="AZ62" s="23"/>
      <c r="BA62" s="23"/>
      <c r="BB62" s="23"/>
      <c r="BC62" s="23"/>
      <c r="BD62" s="23"/>
      <c r="BE62" s="23"/>
      <c r="BF62" s="23"/>
      <c r="BG62" s="23"/>
      <c r="BH62" s="24"/>
      <c r="BI62" s="188"/>
      <c r="BJ62" s="189"/>
      <c r="BK62" s="190"/>
    </row>
    <row r="63" spans="1:63" s="16" customFormat="1" ht="14.25" customHeight="1">
      <c r="A63" s="15"/>
      <c r="B63" s="308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89"/>
      <c r="AQ63" s="23"/>
      <c r="AR63" s="23"/>
      <c r="AS63" s="23"/>
      <c r="AT63" s="23"/>
      <c r="AU63" s="23"/>
      <c r="AV63" s="23"/>
      <c r="AW63" s="23"/>
      <c r="AX63" s="23"/>
      <c r="AY63" s="101"/>
      <c r="AZ63" s="23"/>
      <c r="BA63" s="23"/>
      <c r="BB63" s="23"/>
      <c r="BC63" s="23"/>
      <c r="BD63" s="23"/>
      <c r="BE63" s="23"/>
      <c r="BF63" s="23"/>
      <c r="BG63" s="23"/>
      <c r="BH63" s="24"/>
      <c r="BI63" s="112"/>
      <c r="BJ63" s="113"/>
      <c r="BK63" s="114"/>
    </row>
    <row r="64" spans="1:63" s="16" customFormat="1" ht="14.25" customHeight="1">
      <c r="A64" s="15"/>
      <c r="B64" s="308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89"/>
      <c r="AQ64" s="23"/>
      <c r="AR64" s="23"/>
      <c r="AS64" s="23"/>
      <c r="AT64" s="23"/>
      <c r="AU64" s="23"/>
      <c r="AV64" s="23"/>
      <c r="AW64" s="23"/>
      <c r="AX64" s="23"/>
      <c r="AY64" s="101"/>
      <c r="AZ64" s="23"/>
      <c r="BA64" s="23"/>
      <c r="BB64" s="23"/>
      <c r="BC64" s="23"/>
      <c r="BD64" s="23"/>
      <c r="BE64" s="23"/>
      <c r="BF64" s="23"/>
      <c r="BG64" s="23"/>
      <c r="BH64" s="24"/>
      <c r="BI64" s="112"/>
      <c r="BJ64" s="113"/>
      <c r="BK64" s="114"/>
    </row>
    <row r="65" spans="1:63" s="16" customFormat="1" ht="14.25" customHeight="1">
      <c r="A65" s="32"/>
      <c r="B65" s="309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5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7"/>
      <c r="BI65" s="316"/>
      <c r="BJ65" s="317"/>
      <c r="BK65" s="318"/>
    </row>
    <row r="66" spans="1:63" s="16" customFormat="1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K66" s="34"/>
    </row>
    <row r="67" spans="1:63" s="16" customFormat="1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K67" s="34"/>
    </row>
    <row r="68" spans="1:63" s="16" customFormat="1" ht="14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K68" s="34"/>
    </row>
  </sheetData>
  <mergeCells count="77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AD5"/>
    <mergeCell ref="AE5:AP5"/>
    <mergeCell ref="S6:X6"/>
    <mergeCell ref="Y6:AD6"/>
    <mergeCell ref="AE6:AJ6"/>
    <mergeCell ref="AK6:AP6"/>
    <mergeCell ref="S7:X10"/>
    <mergeCell ref="Y7:AD8"/>
    <mergeCell ref="AE7:AJ10"/>
    <mergeCell ref="AK7:AP8"/>
    <mergeCell ref="Y9:AD10"/>
    <mergeCell ref="AK9:AP10"/>
    <mergeCell ref="B14:BH14"/>
    <mergeCell ref="BI14:BK14"/>
    <mergeCell ref="B15:B65"/>
    <mergeCell ref="BI15:BK15"/>
    <mergeCell ref="BI16:BK16"/>
    <mergeCell ref="BI17:BK17"/>
    <mergeCell ref="BI18:BK18"/>
    <mergeCell ref="BI19:BK19"/>
    <mergeCell ref="BI20:BK20"/>
    <mergeCell ref="BI21:BK21"/>
    <mergeCell ref="BI37:BK37"/>
    <mergeCell ref="BI22:BK22"/>
    <mergeCell ref="BI23:BK23"/>
    <mergeCell ref="BI24:BK24"/>
    <mergeCell ref="BI29:BK29"/>
    <mergeCell ref="BI30:BK30"/>
    <mergeCell ref="BI31:BK31"/>
    <mergeCell ref="BI32:BK32"/>
    <mergeCell ref="BI33:BK33"/>
    <mergeCell ref="BI34:BK34"/>
    <mergeCell ref="BI35:BK35"/>
    <mergeCell ref="BI36:BK36"/>
    <mergeCell ref="BI51:BK51"/>
    <mergeCell ref="BI38:BK38"/>
    <mergeCell ref="BI39:BK39"/>
    <mergeCell ref="BI40:BK40"/>
    <mergeCell ref="BI41:BK41"/>
    <mergeCell ref="BI42:BK42"/>
    <mergeCell ref="BI45:BK45"/>
    <mergeCell ref="BI46:BK46"/>
    <mergeCell ref="BI47:BK47"/>
    <mergeCell ref="BI48:BK48"/>
    <mergeCell ref="BI49:BK49"/>
    <mergeCell ref="BI50:BK50"/>
    <mergeCell ref="AO58:AO61"/>
    <mergeCell ref="BI65:BK65"/>
    <mergeCell ref="BI52:BK52"/>
    <mergeCell ref="BI53:BK53"/>
    <mergeCell ref="AO54:AO57"/>
    <mergeCell ref="BI54:BK54"/>
    <mergeCell ref="BI55:BK55"/>
    <mergeCell ref="BI56:BK56"/>
    <mergeCell ref="BI57:BK57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V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9"/>
    <col min="41" max="41" width="2.875" style="9" customWidth="1"/>
    <col min="42" max="16384" width="2.875" style="9"/>
  </cols>
  <sheetData>
    <row r="1" spans="1:100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1" t="s">
        <v>49</v>
      </c>
      <c r="AI1" s="281"/>
      <c r="AJ1" s="281"/>
      <c r="AK1" s="286" t="s">
        <v>251</v>
      </c>
      <c r="AL1" s="286"/>
      <c r="AM1" s="286"/>
      <c r="AN1" s="286"/>
      <c r="AO1" s="281" t="s">
        <v>50</v>
      </c>
      <c r="AP1" s="281"/>
      <c r="AQ1" s="281"/>
      <c r="AR1" s="282" t="s">
        <v>252</v>
      </c>
      <c r="AS1" s="282"/>
      <c r="AT1" s="282"/>
      <c r="AU1" s="282"/>
    </row>
    <row r="2" spans="1:100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表紙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1" t="s">
        <v>54</v>
      </c>
      <c r="AI2" s="281"/>
      <c r="AJ2" s="281"/>
      <c r="AK2" s="283">
        <v>43290</v>
      </c>
      <c r="AL2" s="283"/>
      <c r="AM2" s="283"/>
      <c r="AN2" s="283"/>
      <c r="AO2" s="281" t="s">
        <v>55</v>
      </c>
      <c r="AP2" s="281"/>
      <c r="AQ2" s="281"/>
      <c r="AR2" s="282" t="s">
        <v>274</v>
      </c>
      <c r="AS2" s="282"/>
      <c r="AT2" s="282"/>
      <c r="AU2" s="282"/>
    </row>
    <row r="3" spans="1:100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1" t="s">
        <v>56</v>
      </c>
      <c r="AI3" s="281"/>
      <c r="AJ3" s="281"/>
      <c r="AK3" s="283"/>
      <c r="AL3" s="283"/>
      <c r="AM3" s="283"/>
      <c r="AN3" s="283"/>
      <c r="AO3" s="281" t="s">
        <v>57</v>
      </c>
      <c r="AP3" s="281"/>
      <c r="AQ3" s="281"/>
      <c r="AR3" s="282"/>
      <c r="AS3" s="282"/>
      <c r="AT3" s="282"/>
      <c r="AU3" s="282"/>
    </row>
    <row r="4" spans="1:100" s="166" customFormat="1" ht="14.25" customHeight="1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</row>
    <row r="5" spans="1:100" s="166" customFormat="1" ht="14.25" customHeight="1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</row>
    <row r="6" spans="1:100" s="166" customFormat="1" ht="14.25" customHeight="1">
      <c r="A6" s="167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</row>
    <row r="7" spans="1:100" s="166" customFormat="1" ht="14.25" customHeight="1">
      <c r="A7" s="167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</row>
    <row r="8" spans="1:100" s="166" customFormat="1" ht="14.25" customHeight="1">
      <c r="A8" s="16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</row>
    <row r="9" spans="1:100" s="166" customFormat="1" ht="14.25" customHeight="1">
      <c r="A9" s="168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</row>
    <row r="10" spans="1:100" s="166" customFormat="1" ht="14.2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100" s="166" customFormat="1" ht="14.25" customHeight="1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</row>
    <row r="12" spans="1:100" s="166" customFormat="1" ht="14.25" customHeight="1">
      <c r="A12" s="271" t="s">
        <v>253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</row>
    <row r="13" spans="1:100" s="166" customFormat="1" ht="14.25" customHeight="1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</row>
    <row r="14" spans="1:100" s="166" customFormat="1" ht="14.25" customHeight="1">
      <c r="A14" s="272" t="s">
        <v>331</v>
      </c>
      <c r="B14" s="272"/>
      <c r="C14" s="272"/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</row>
    <row r="15" spans="1:100" s="166" customFormat="1" ht="14.25" customHeight="1">
      <c r="A15" s="272"/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2"/>
      <c r="AN15" s="272"/>
      <c r="AO15" s="272"/>
      <c r="AP15" s="272"/>
      <c r="AQ15" s="272"/>
      <c r="AR15" s="272"/>
      <c r="AS15" s="272"/>
      <c r="AT15" s="272"/>
      <c r="AU15" s="272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</row>
    <row r="16" spans="1:100" s="166" customFormat="1" ht="14.25" customHeight="1">
      <c r="A16" s="272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2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</row>
    <row r="17" spans="1:100" s="166" customFormat="1" ht="14.25" customHeight="1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</row>
    <row r="18" spans="1:100" s="166" customFormat="1" ht="14.25" customHeight="1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7"/>
      <c r="AQ18" s="167"/>
      <c r="AR18" s="167"/>
      <c r="AS18" s="167"/>
      <c r="AT18" s="167"/>
      <c r="AU18" s="167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</row>
    <row r="19" spans="1:100" s="166" customFormat="1" ht="14.25" customHeight="1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7"/>
      <c r="AQ19" s="167"/>
      <c r="AR19" s="167"/>
      <c r="AS19" s="167"/>
      <c r="AT19" s="167"/>
      <c r="AU19" s="167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</row>
    <row r="20" spans="1:100" s="166" customFormat="1" ht="14.25" customHeight="1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</row>
    <row r="21" spans="1:100" s="166" customFormat="1" ht="14.25" customHeight="1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</row>
    <row r="22" spans="1:100" s="166" customFormat="1" ht="14.25" customHeight="1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8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</row>
    <row r="23" spans="1:100" s="166" customFormat="1" ht="14.25" customHeight="1">
      <c r="A23" s="273" t="s">
        <v>254</v>
      </c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</row>
    <row r="24" spans="1:100" s="170" customFormat="1" ht="14.25" customHeight="1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3"/>
      <c r="AT24" s="273"/>
      <c r="AU24" s="273"/>
    </row>
    <row r="25" spans="1:100" s="170" customFormat="1" ht="14.25" customHeight="1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</row>
    <row r="26" spans="1:100" s="170" customFormat="1" ht="14.25" customHeight="1">
      <c r="A26" s="274"/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</row>
    <row r="27" spans="1:100" s="170" customFormat="1" ht="14.25" customHeight="1">
      <c r="A27" s="274"/>
      <c r="B27" s="274"/>
      <c r="C27" s="274"/>
      <c r="D27" s="274"/>
      <c r="E27" s="274"/>
      <c r="F27" s="274"/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</row>
    <row r="28" spans="1:100" s="166" customFormat="1" ht="14.25" customHeight="1">
      <c r="A28" s="274"/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</row>
    <row r="29" spans="1:100" s="166" customFormat="1" ht="14.25" customHeight="1">
      <c r="A29" s="274"/>
      <c r="B29" s="274"/>
      <c r="C29" s="274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</row>
    <row r="30" spans="1:100" s="166" customFormat="1" ht="14.25" customHeight="1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</row>
    <row r="31" spans="1:100" s="166" customFormat="1" ht="14.25" customHeight="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</row>
    <row r="32" spans="1:100" s="166" customFormat="1" ht="14.25" customHeight="1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71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275" t="s">
        <v>255</v>
      </c>
      <c r="AK32" s="276"/>
      <c r="AL32" s="276"/>
      <c r="AM32" s="277"/>
      <c r="AN32" s="275" t="s">
        <v>7</v>
      </c>
      <c r="AO32" s="276"/>
      <c r="AP32" s="276"/>
      <c r="AQ32" s="277"/>
      <c r="AR32" s="275" t="s">
        <v>256</v>
      </c>
      <c r="AS32" s="276"/>
      <c r="AT32" s="276"/>
      <c r="AU32" s="277"/>
    </row>
    <row r="33" spans="1:47" s="166" customFormat="1" ht="14.25" customHeight="1" thickBot="1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71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278"/>
      <c r="AK33" s="279"/>
      <c r="AL33" s="279"/>
      <c r="AM33" s="280"/>
      <c r="AN33" s="278"/>
      <c r="AO33" s="279"/>
      <c r="AP33" s="279"/>
      <c r="AQ33" s="280"/>
      <c r="AR33" s="278"/>
      <c r="AS33" s="279"/>
      <c r="AT33" s="279"/>
      <c r="AU33" s="280"/>
    </row>
    <row r="34" spans="1:47" s="166" customFormat="1" ht="14.25" customHeight="1" thickTop="1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260"/>
      <c r="AK34" s="261"/>
      <c r="AL34" s="261"/>
      <c r="AM34" s="262"/>
      <c r="AN34" s="269" t="s">
        <v>275</v>
      </c>
      <c r="AO34" s="261"/>
      <c r="AP34" s="261"/>
      <c r="AQ34" s="262"/>
      <c r="AR34" s="269" t="s">
        <v>275</v>
      </c>
      <c r="AS34" s="261"/>
      <c r="AT34" s="261"/>
      <c r="AU34" s="262"/>
    </row>
    <row r="35" spans="1:47" s="166" customFormat="1" ht="14.25" customHeight="1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263"/>
      <c r="AK35" s="264"/>
      <c r="AL35" s="264"/>
      <c r="AM35" s="265"/>
      <c r="AN35" s="270"/>
      <c r="AO35" s="264"/>
      <c r="AP35" s="264"/>
      <c r="AQ35" s="265"/>
      <c r="AR35" s="270"/>
      <c r="AS35" s="264"/>
      <c r="AT35" s="264"/>
      <c r="AU35" s="265"/>
    </row>
    <row r="36" spans="1:47" s="166" customFormat="1" ht="14.25" customHeight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263"/>
      <c r="AK36" s="264"/>
      <c r="AL36" s="264"/>
      <c r="AM36" s="265"/>
      <c r="AN36" s="263"/>
      <c r="AO36" s="264"/>
      <c r="AP36" s="264"/>
      <c r="AQ36" s="265"/>
      <c r="AR36" s="263"/>
      <c r="AS36" s="264"/>
      <c r="AT36" s="264"/>
      <c r="AU36" s="265"/>
    </row>
    <row r="37" spans="1:47" s="166" customFormat="1" ht="14.25" customHeight="1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266"/>
      <c r="AK37" s="267"/>
      <c r="AL37" s="267"/>
      <c r="AM37" s="268"/>
      <c r="AN37" s="266"/>
      <c r="AO37" s="267"/>
      <c r="AP37" s="267"/>
      <c r="AQ37" s="268"/>
      <c r="AR37" s="266"/>
      <c r="AS37" s="267"/>
      <c r="AT37" s="267"/>
      <c r="AU37" s="268"/>
    </row>
    <row r="38" spans="1:47" s="166" customFormat="1" ht="14.25" customHeight="1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</row>
    <row r="39" spans="1:47" s="166" customFormat="1" ht="14.25" customHeight="1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</row>
    <row r="40" spans="1:47" s="166" customFormat="1" ht="14.25" customHeight="1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</row>
    <row r="41" spans="1:47" s="166" customFormat="1" ht="14.25" customHeight="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</row>
    <row r="42" spans="1:47" s="166" customFormat="1" ht="14.25" customHeight="1">
      <c r="A42" s="171"/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1"/>
      <c r="AQ42" s="171"/>
      <c r="AR42" s="171"/>
      <c r="AS42" s="171"/>
      <c r="AT42" s="171"/>
      <c r="AU42" s="171"/>
    </row>
    <row r="43" spans="1:47" s="166" customFormat="1" ht="14.25" customHeight="1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1"/>
      <c r="AQ43" s="171"/>
      <c r="AR43" s="171"/>
      <c r="AS43" s="171"/>
      <c r="AT43" s="171"/>
      <c r="AU43" s="171"/>
    </row>
    <row r="44" spans="1:47" s="166" customFormat="1" ht="14.25" customHeight="1">
      <c r="A44" s="171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1"/>
      <c r="AQ44" s="171"/>
      <c r="AR44" s="171"/>
      <c r="AS44" s="171"/>
      <c r="AT44" s="171"/>
      <c r="AU44" s="171"/>
    </row>
    <row r="45" spans="1:47" s="166" customFormat="1" ht="14.25" customHeight="1">
      <c r="A45" s="171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1"/>
      <c r="AQ45" s="171"/>
      <c r="AR45" s="171"/>
      <c r="AS45" s="171"/>
      <c r="AT45" s="171"/>
      <c r="AU45" s="171"/>
    </row>
    <row r="46" spans="1:47" ht="14.25" customHeight="1">
      <c r="A46" s="172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</row>
    <row r="47" spans="1:47" ht="14.25" customHeight="1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</row>
    <row r="48" spans="1:47" ht="14.25" customHeight="1">
      <c r="A48" s="172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</row>
    <row r="49" spans="1:47" ht="14.25" customHeight="1">
      <c r="A49" s="172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</row>
    <row r="50" spans="1:47" ht="14.25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</row>
    <row r="51" spans="1:47" ht="14.25" customHeight="1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</row>
    <row r="52" spans="1:47" ht="14.25" customHeight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</row>
    <row r="53" spans="1:47" ht="14.25" customHeight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</row>
    <row r="54" spans="1:47" ht="14.25" customHeight="1">
      <c r="A54" s="172"/>
      <c r="B54" s="173"/>
      <c r="C54" s="173"/>
      <c r="D54" s="173"/>
      <c r="E54" s="172"/>
      <c r="F54" s="173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</row>
    <row r="55" spans="1:47" ht="14.25" customHeight="1">
      <c r="A55" s="172"/>
      <c r="B55" s="173"/>
      <c r="C55" s="173"/>
      <c r="D55" s="173"/>
      <c r="E55" s="172"/>
      <c r="F55" s="173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</row>
    <row r="56" spans="1:47" ht="14.25" customHeight="1">
      <c r="A56" s="172"/>
      <c r="B56" s="173"/>
      <c r="C56" s="173"/>
      <c r="D56" s="173"/>
      <c r="E56" s="172"/>
      <c r="F56" s="173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</row>
    <row r="57" spans="1:47" ht="14.25" customHeight="1">
      <c r="A57" s="172"/>
      <c r="B57" s="173"/>
      <c r="C57" s="173"/>
      <c r="D57" s="173"/>
      <c r="E57" s="173"/>
      <c r="F57" s="173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</row>
    <row r="58" spans="1:47" ht="14.25" customHeight="1">
      <c r="A58" s="172"/>
      <c r="B58" s="173"/>
      <c r="C58" s="173"/>
      <c r="D58" s="173"/>
      <c r="E58" s="173"/>
      <c r="F58" s="173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72"/>
      <c r="AK58" s="172"/>
      <c r="AL58" s="172"/>
      <c r="AM58" s="172"/>
      <c r="AN58" s="172"/>
      <c r="AO58" s="172"/>
      <c r="AP58" s="172"/>
      <c r="AQ58" s="172"/>
      <c r="AR58" s="172"/>
      <c r="AS58" s="172"/>
      <c r="AT58" s="172"/>
      <c r="AU58" s="172"/>
    </row>
    <row r="59" spans="1:47" ht="14.25" customHeight="1">
      <c r="A59" s="172"/>
      <c r="B59" s="173"/>
      <c r="C59" s="173"/>
      <c r="D59" s="173"/>
      <c r="E59" s="173"/>
      <c r="F59" s="173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2"/>
      <c r="AS59" s="172"/>
      <c r="AT59" s="172"/>
      <c r="AU59" s="172"/>
    </row>
    <row r="60" spans="1:47" ht="14.25" customHeight="1">
      <c r="A60" s="172"/>
      <c r="B60" s="173"/>
      <c r="C60" s="173"/>
      <c r="D60" s="173"/>
      <c r="E60" s="173"/>
      <c r="F60" s="173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</row>
    <row r="61" spans="1:47" ht="14.25" customHeight="1">
      <c r="A61" s="172"/>
      <c r="B61" s="173"/>
      <c r="C61" s="173"/>
      <c r="D61" s="173"/>
      <c r="E61" s="173"/>
      <c r="F61" s="173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  <c r="AF61" s="172"/>
      <c r="AG61" s="172"/>
      <c r="AH61" s="172"/>
      <c r="AI61" s="172"/>
      <c r="AJ61" s="172"/>
      <c r="AK61" s="172"/>
      <c r="AL61" s="172"/>
      <c r="AM61" s="172"/>
      <c r="AN61" s="172"/>
      <c r="AO61" s="172"/>
      <c r="AP61" s="172"/>
      <c r="AQ61" s="172"/>
      <c r="AR61" s="172"/>
      <c r="AS61" s="172"/>
      <c r="AT61" s="172"/>
      <c r="AU61" s="172"/>
    </row>
    <row r="62" spans="1:47" ht="14.25" customHeight="1">
      <c r="A62" s="172"/>
      <c r="B62" s="173"/>
      <c r="C62" s="173"/>
      <c r="D62" s="173"/>
      <c r="E62" s="173"/>
      <c r="F62" s="173"/>
      <c r="G62" s="172"/>
      <c r="H62" s="172"/>
      <c r="I62" s="172"/>
      <c r="J62" s="173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</row>
    <row r="63" spans="1:47" ht="14.25" customHeight="1">
      <c r="A63" s="172"/>
      <c r="B63" s="173"/>
      <c r="C63" s="173"/>
      <c r="D63" s="173"/>
      <c r="E63" s="173"/>
      <c r="F63" s="173"/>
      <c r="G63" s="172"/>
      <c r="H63" s="172"/>
      <c r="I63" s="172"/>
      <c r="J63" s="173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72"/>
      <c r="AO63" s="172"/>
      <c r="AP63" s="172"/>
      <c r="AQ63" s="172"/>
      <c r="AR63" s="172"/>
      <c r="AS63" s="172"/>
      <c r="AT63" s="172"/>
      <c r="AU63" s="172"/>
    </row>
    <row r="64" spans="1:47" ht="14.25" customHeight="1">
      <c r="A64" s="172"/>
      <c r="B64" s="173"/>
      <c r="C64" s="173"/>
      <c r="D64" s="173"/>
      <c r="E64" s="173"/>
      <c r="F64" s="173"/>
      <c r="G64" s="172"/>
      <c r="H64" s="172"/>
      <c r="I64" s="172"/>
      <c r="J64" s="173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2"/>
      <c r="AN64" s="172"/>
      <c r="AO64" s="172"/>
      <c r="AP64" s="172"/>
      <c r="AQ64" s="172"/>
      <c r="AR64" s="172"/>
      <c r="AS64" s="172"/>
      <c r="AT64" s="172"/>
      <c r="AU64" s="172"/>
    </row>
    <row r="65" spans="1:47" ht="14.25" customHeight="1">
      <c r="A65" s="172"/>
      <c r="B65" s="173"/>
      <c r="C65" s="173"/>
      <c r="D65" s="173"/>
      <c r="E65" s="173"/>
      <c r="F65" s="173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</row>
    <row r="66" spans="1:47" ht="14.25" customHeight="1">
      <c r="A66" s="172"/>
      <c r="B66" s="173"/>
      <c r="C66" s="173"/>
      <c r="D66" s="173"/>
      <c r="E66" s="173"/>
      <c r="F66" s="173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</row>
    <row r="67" spans="1:47" ht="14.25" customHeight="1">
      <c r="A67" s="172"/>
      <c r="B67" s="173"/>
      <c r="C67" s="173"/>
      <c r="D67" s="173"/>
      <c r="E67" s="173"/>
      <c r="F67" s="173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2"/>
      <c r="AN67" s="172"/>
      <c r="AO67" s="172"/>
      <c r="AP67" s="172"/>
      <c r="AQ67" s="172"/>
      <c r="AR67" s="172"/>
      <c r="AS67" s="172"/>
      <c r="AT67" s="172"/>
      <c r="AU67" s="172"/>
    </row>
    <row r="68" spans="1:47" ht="14.25" customHeight="1">
      <c r="A68" s="172"/>
      <c r="B68" s="173"/>
      <c r="C68" s="173"/>
      <c r="D68" s="173"/>
      <c r="E68" s="173"/>
      <c r="F68" s="173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2"/>
      <c r="AN68" s="172"/>
      <c r="AO68" s="172"/>
      <c r="AP68" s="172"/>
      <c r="AQ68" s="172"/>
      <c r="AR68" s="172"/>
      <c r="AS68" s="172"/>
      <c r="AT68" s="172"/>
      <c r="AU68" s="172"/>
    </row>
    <row r="69" spans="1:47" ht="14.25" customHeight="1">
      <c r="A69" s="172"/>
      <c r="B69" s="173"/>
      <c r="C69" s="173"/>
      <c r="D69" s="173"/>
      <c r="E69" s="173"/>
      <c r="F69" s="173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72"/>
      <c r="AS69" s="172"/>
      <c r="AT69" s="172"/>
      <c r="AU69" s="172"/>
    </row>
    <row r="70" spans="1:47" ht="14.25" customHeight="1">
      <c r="A70" s="172"/>
      <c r="B70" s="173"/>
      <c r="C70" s="173"/>
      <c r="D70" s="173"/>
      <c r="E70" s="173"/>
      <c r="F70" s="173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S70" s="172"/>
      <c r="AT70" s="172"/>
      <c r="AU70" s="172"/>
    </row>
    <row r="71" spans="1:47" ht="14.25" customHeight="1">
      <c r="A71" s="172"/>
      <c r="B71" s="173"/>
      <c r="C71" s="173"/>
      <c r="D71" s="173"/>
      <c r="E71" s="173"/>
      <c r="F71" s="173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2"/>
      <c r="AI71" s="172"/>
      <c r="AJ71" s="172"/>
      <c r="AK71" s="172"/>
      <c r="AL71" s="172"/>
      <c r="AM71" s="172"/>
      <c r="AN71" s="172"/>
      <c r="AO71" s="172"/>
      <c r="AP71" s="172"/>
      <c r="AQ71" s="172"/>
      <c r="AR71" s="172"/>
      <c r="AS71" s="172"/>
      <c r="AT71" s="172"/>
      <c r="AU71" s="172"/>
    </row>
    <row r="72" spans="1:47" ht="14.25" customHeight="1">
      <c r="A72" s="172"/>
      <c r="B72" s="173"/>
      <c r="C72" s="173"/>
      <c r="D72" s="173"/>
      <c r="E72" s="173"/>
      <c r="F72" s="173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2"/>
      <c r="AR72" s="172"/>
      <c r="AS72" s="172"/>
      <c r="AT72" s="172"/>
      <c r="AU72" s="172"/>
    </row>
    <row r="73" spans="1:47" ht="14.25" customHeight="1">
      <c r="A73" s="172"/>
      <c r="B73" s="173"/>
      <c r="C73" s="173"/>
      <c r="D73" s="173"/>
      <c r="E73" s="173"/>
      <c r="F73" s="173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72"/>
      <c r="AS73" s="172"/>
      <c r="AT73" s="172"/>
      <c r="AU73" s="172"/>
    </row>
    <row r="74" spans="1:47" ht="14.25" customHeight="1">
      <c r="A74" s="172"/>
      <c r="B74" s="173"/>
      <c r="C74" s="173"/>
      <c r="D74" s="173"/>
      <c r="E74" s="173"/>
      <c r="F74" s="173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2"/>
      <c r="AT74" s="172"/>
      <c r="AU74" s="172"/>
    </row>
    <row r="75" spans="1:47" ht="14.25" customHeight="1">
      <c r="A75" s="172"/>
      <c r="B75" s="173"/>
      <c r="C75" s="173"/>
      <c r="D75" s="173"/>
      <c r="E75" s="173"/>
      <c r="F75" s="173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2"/>
      <c r="AQ75" s="172"/>
      <c r="AR75" s="172"/>
      <c r="AS75" s="172"/>
      <c r="AT75" s="172"/>
      <c r="AU75" s="172"/>
    </row>
    <row r="76" spans="1:47" ht="14.25" customHeight="1">
      <c r="A76" s="172"/>
      <c r="B76" s="173"/>
      <c r="C76" s="173"/>
      <c r="D76" s="173"/>
      <c r="E76" s="173"/>
      <c r="F76" s="173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172"/>
      <c r="AK76" s="172"/>
      <c r="AL76" s="172"/>
      <c r="AM76" s="172"/>
      <c r="AN76" s="172"/>
      <c r="AO76" s="172"/>
      <c r="AP76" s="172"/>
      <c r="AQ76" s="172"/>
      <c r="AR76" s="172"/>
      <c r="AS76" s="172"/>
      <c r="AT76" s="172"/>
      <c r="AU76" s="172"/>
    </row>
    <row r="77" spans="1:47" ht="14.25" customHeight="1">
      <c r="A77" s="172"/>
      <c r="B77" s="173"/>
      <c r="C77" s="173"/>
      <c r="D77" s="173"/>
      <c r="E77" s="173"/>
      <c r="F77" s="173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72"/>
      <c r="AH77" s="172"/>
      <c r="AI77" s="172"/>
      <c r="AJ77" s="172"/>
      <c r="AK77" s="172"/>
      <c r="AL77" s="172"/>
      <c r="AM77" s="172"/>
      <c r="AN77" s="172"/>
      <c r="AO77" s="172"/>
      <c r="AP77" s="172"/>
      <c r="AQ77" s="172"/>
      <c r="AR77" s="172"/>
      <c r="AS77" s="172"/>
      <c r="AT77" s="172"/>
      <c r="AU77" s="172"/>
    </row>
    <row r="78" spans="1:47" ht="14.25" customHeight="1">
      <c r="A78" s="172"/>
      <c r="B78" s="173"/>
      <c r="C78" s="173"/>
      <c r="D78" s="173"/>
      <c r="E78" s="173"/>
      <c r="F78" s="173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2"/>
      <c r="AT78" s="172"/>
      <c r="AU78" s="172"/>
    </row>
    <row r="79" spans="1:47" ht="14.25" customHeight="1">
      <c r="A79" s="172"/>
      <c r="B79" s="173"/>
      <c r="C79" s="173"/>
      <c r="D79" s="173"/>
      <c r="E79" s="173"/>
      <c r="F79" s="173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</row>
    <row r="80" spans="1:47" ht="14.25" customHeight="1">
      <c r="A80" s="172"/>
      <c r="B80" s="173"/>
      <c r="C80" s="173"/>
      <c r="D80" s="173"/>
      <c r="E80" s="173"/>
      <c r="F80" s="173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</row>
    <row r="81" spans="1:47" ht="14.25" customHeight="1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</row>
    <row r="82" spans="1:47" ht="14.25" customHeight="1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</row>
    <row r="83" spans="1:47" ht="14.25" customHeight="1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2"/>
      <c r="AT83" s="172"/>
      <c r="AU83" s="172"/>
    </row>
    <row r="84" spans="1:47" ht="14.25" customHeight="1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2"/>
      <c r="AT84" s="172"/>
      <c r="AU84" s="172"/>
    </row>
    <row r="85" spans="1:47" ht="14.25" customHeight="1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2"/>
      <c r="AT85" s="172"/>
      <c r="AU85" s="172"/>
    </row>
    <row r="86" spans="1:47" ht="14.25" customHeight="1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2"/>
      <c r="AU86" s="172"/>
    </row>
    <row r="87" spans="1:47" ht="14.25" customHeight="1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</row>
    <row r="88" spans="1:47" ht="14.25" customHeight="1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</row>
    <row r="89" spans="1:47" ht="14.25" customHeight="1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2"/>
      <c r="AG89" s="172"/>
      <c r="AH89" s="172"/>
      <c r="AI89" s="172"/>
      <c r="AJ89" s="172"/>
      <c r="AK89" s="172"/>
      <c r="AL89" s="172"/>
      <c r="AM89" s="172"/>
      <c r="AN89" s="172"/>
      <c r="AO89" s="172"/>
      <c r="AP89" s="172"/>
      <c r="AQ89" s="172"/>
      <c r="AR89" s="172"/>
      <c r="AS89" s="172"/>
      <c r="AT89" s="172"/>
      <c r="AU89" s="172"/>
    </row>
    <row r="90" spans="1:47" ht="14.25" customHeight="1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2"/>
      <c r="AN90" s="172"/>
      <c r="AO90" s="172"/>
      <c r="AP90" s="172"/>
      <c r="AQ90" s="172"/>
      <c r="AR90" s="172"/>
      <c r="AS90" s="172"/>
      <c r="AT90" s="172"/>
      <c r="AU90" s="172"/>
    </row>
    <row r="91" spans="1:47" ht="14.25" customHeight="1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2"/>
      <c r="AK91" s="172"/>
      <c r="AL91" s="172"/>
      <c r="AM91" s="172"/>
      <c r="AN91" s="172"/>
      <c r="AO91" s="172"/>
      <c r="AP91" s="172"/>
      <c r="AQ91" s="172"/>
      <c r="AR91" s="172"/>
      <c r="AS91" s="172"/>
      <c r="AT91" s="172"/>
      <c r="AU91" s="172"/>
    </row>
    <row r="92" spans="1:47" ht="14.25" customHeight="1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2"/>
      <c r="AP92" s="172"/>
      <c r="AQ92" s="172"/>
      <c r="AR92" s="172"/>
      <c r="AS92" s="172"/>
      <c r="AT92" s="172"/>
      <c r="AU92" s="172"/>
    </row>
    <row r="93" spans="1:47" ht="14.25" customHeight="1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  <c r="AB93" s="172"/>
      <c r="AC93" s="172"/>
      <c r="AD93" s="172"/>
      <c r="AE93" s="172"/>
      <c r="AF93" s="172"/>
      <c r="AG93" s="172"/>
      <c r="AH93" s="172"/>
      <c r="AI93" s="172"/>
      <c r="AJ93" s="172"/>
      <c r="AK93" s="172"/>
      <c r="AL93" s="172"/>
      <c r="AM93" s="172"/>
      <c r="AN93" s="172"/>
      <c r="AO93" s="172"/>
      <c r="AP93" s="172"/>
      <c r="AQ93" s="172"/>
      <c r="AR93" s="172"/>
      <c r="AS93" s="172"/>
      <c r="AT93" s="172"/>
      <c r="AU93" s="172"/>
    </row>
    <row r="94" spans="1:47" ht="14.25" customHeight="1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2"/>
      <c r="AO94" s="172"/>
      <c r="AP94" s="172"/>
      <c r="AQ94" s="172"/>
      <c r="AR94" s="172"/>
      <c r="AS94" s="172"/>
      <c r="AT94" s="172"/>
      <c r="AU94" s="172"/>
    </row>
    <row r="95" spans="1:47" ht="14.25" customHeight="1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  <c r="AB95" s="172"/>
      <c r="AC95" s="172"/>
      <c r="AD95" s="172"/>
      <c r="AE95" s="172"/>
      <c r="AF95" s="172"/>
      <c r="AG95" s="172"/>
      <c r="AH95" s="172"/>
      <c r="AI95" s="172"/>
      <c r="AJ95" s="172"/>
      <c r="AK95" s="172"/>
      <c r="AL95" s="172"/>
      <c r="AM95" s="172"/>
      <c r="AN95" s="172"/>
      <c r="AO95" s="172"/>
      <c r="AP95" s="172"/>
      <c r="AQ95" s="172"/>
      <c r="AR95" s="172"/>
      <c r="AS95" s="172"/>
      <c r="AT95" s="172"/>
      <c r="AU95" s="172"/>
    </row>
    <row r="96" spans="1:47" ht="14.25" customHeight="1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</row>
    <row r="97" spans="1:47" ht="14.25" customHeight="1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  <c r="AB97" s="172"/>
      <c r="AC97" s="172"/>
      <c r="AD97" s="172"/>
      <c r="AE97" s="172"/>
      <c r="AF97" s="172"/>
      <c r="AG97" s="172"/>
      <c r="AH97" s="172"/>
      <c r="AI97" s="172"/>
      <c r="AJ97" s="172"/>
      <c r="AK97" s="172"/>
      <c r="AL97" s="172"/>
      <c r="AM97" s="172"/>
      <c r="AN97" s="172"/>
      <c r="AO97" s="172"/>
      <c r="AP97" s="172"/>
      <c r="AQ97" s="172"/>
      <c r="AR97" s="172"/>
      <c r="AS97" s="172"/>
      <c r="AT97" s="172"/>
      <c r="AU97" s="172"/>
    </row>
    <row r="98" spans="1:47" ht="14.25" customHeight="1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172"/>
      <c r="AK98" s="172"/>
      <c r="AL98" s="172"/>
      <c r="AM98" s="172"/>
      <c r="AN98" s="172"/>
      <c r="AO98" s="172"/>
      <c r="AP98" s="172"/>
      <c r="AQ98" s="172"/>
      <c r="AR98" s="172"/>
      <c r="AS98" s="172"/>
      <c r="AT98" s="172"/>
      <c r="AU98" s="172"/>
    </row>
    <row r="99" spans="1:47" ht="14.25" customHeight="1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  <c r="AB99" s="172"/>
      <c r="AC99" s="172"/>
      <c r="AD99" s="172"/>
      <c r="AE99" s="172"/>
      <c r="AF99" s="172"/>
      <c r="AG99" s="172"/>
      <c r="AH99" s="172"/>
      <c r="AI99" s="172"/>
      <c r="AJ99" s="172"/>
      <c r="AK99" s="172"/>
      <c r="AL99" s="172"/>
      <c r="AM99" s="172"/>
      <c r="AN99" s="172"/>
      <c r="AO99" s="172"/>
      <c r="AP99" s="172"/>
      <c r="AQ99" s="172"/>
      <c r="AR99" s="172"/>
      <c r="AS99" s="172"/>
      <c r="AT99" s="172"/>
      <c r="AU99" s="172"/>
    </row>
    <row r="100" spans="1:47" ht="14.25" customHeight="1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172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</row>
    <row r="101" spans="1:47" ht="14.25" customHeight="1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</row>
    <row r="102" spans="1:47" ht="14.25" customHeight="1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172"/>
      <c r="AK102" s="172"/>
      <c r="AL102" s="172"/>
      <c r="AM102" s="172"/>
      <c r="AN102" s="172"/>
      <c r="AO102" s="172"/>
      <c r="AP102" s="172"/>
      <c r="AQ102" s="172"/>
      <c r="AR102" s="172"/>
      <c r="AS102" s="172"/>
      <c r="AT102" s="172"/>
      <c r="AU102" s="172"/>
    </row>
    <row r="103" spans="1:47" ht="14.25" customHeight="1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  <c r="AB103" s="172"/>
      <c r="AC103" s="172"/>
      <c r="AD103" s="172"/>
      <c r="AE103" s="172"/>
      <c r="AF103" s="172"/>
      <c r="AG103" s="172"/>
      <c r="AH103" s="172"/>
      <c r="AI103" s="172"/>
      <c r="AJ103" s="172"/>
      <c r="AK103" s="172"/>
      <c r="AL103" s="172"/>
      <c r="AM103" s="172"/>
      <c r="AN103" s="172"/>
      <c r="AO103" s="172"/>
      <c r="AP103" s="172"/>
      <c r="AQ103" s="172"/>
      <c r="AR103" s="172"/>
      <c r="AS103" s="172"/>
      <c r="AT103" s="172"/>
      <c r="AU103" s="172"/>
    </row>
    <row r="104" spans="1:47" ht="14.25" customHeight="1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</row>
    <row r="105" spans="1:47" ht="14.25" customHeight="1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</row>
    <row r="106" spans="1:47" ht="14.25" customHeight="1">
      <c r="A106" s="172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172"/>
      <c r="AK106" s="172"/>
      <c r="AL106" s="172"/>
      <c r="AM106" s="172"/>
      <c r="AN106" s="172"/>
      <c r="AO106" s="172"/>
      <c r="AP106" s="172"/>
      <c r="AQ106" s="172"/>
      <c r="AR106" s="172"/>
      <c r="AS106" s="172"/>
      <c r="AT106" s="172"/>
      <c r="AU106" s="172"/>
    </row>
    <row r="107" spans="1:47" ht="14.25" customHeight="1">
      <c r="A107" s="172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  <c r="AB107" s="172"/>
      <c r="AC107" s="172"/>
      <c r="AD107" s="172"/>
      <c r="AE107" s="172"/>
      <c r="AF107" s="172"/>
      <c r="AG107" s="172"/>
      <c r="AH107" s="172"/>
      <c r="AI107" s="172"/>
      <c r="AJ107" s="172"/>
      <c r="AK107" s="172"/>
      <c r="AL107" s="172"/>
      <c r="AM107" s="172"/>
      <c r="AN107" s="172"/>
      <c r="AO107" s="172"/>
      <c r="AP107" s="172"/>
      <c r="AQ107" s="172"/>
      <c r="AR107" s="172"/>
      <c r="AS107" s="172"/>
      <c r="AT107" s="172"/>
      <c r="AU107" s="172"/>
    </row>
    <row r="108" spans="1:47" ht="14.25" customHeight="1">
      <c r="A108" s="17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172"/>
      <c r="AK108" s="172"/>
      <c r="AL108" s="172"/>
      <c r="AM108" s="172"/>
      <c r="AN108" s="172"/>
      <c r="AO108" s="172"/>
      <c r="AP108" s="172"/>
      <c r="AQ108" s="172"/>
      <c r="AR108" s="172"/>
      <c r="AS108" s="172"/>
      <c r="AT108" s="172"/>
      <c r="AU108" s="172"/>
    </row>
    <row r="109" spans="1:47" ht="14.25" customHeight="1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72"/>
      <c r="AT109" s="172"/>
      <c r="AU109" s="172"/>
    </row>
    <row r="110" spans="1:47" ht="14.25" customHeight="1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2"/>
      <c r="AU110" s="172"/>
    </row>
    <row r="111" spans="1:47" ht="14.25" customHeight="1">
      <c r="A111" s="172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  <c r="AB111" s="172"/>
      <c r="AC111" s="172"/>
      <c r="AD111" s="172"/>
      <c r="AE111" s="172"/>
      <c r="AF111" s="172"/>
      <c r="AG111" s="172"/>
      <c r="AH111" s="172"/>
      <c r="AI111" s="172"/>
      <c r="AJ111" s="172"/>
      <c r="AK111" s="172"/>
      <c r="AL111" s="172"/>
      <c r="AM111" s="172"/>
      <c r="AN111" s="172"/>
      <c r="AO111" s="172"/>
      <c r="AP111" s="172"/>
      <c r="AQ111" s="172"/>
      <c r="AR111" s="172"/>
      <c r="AS111" s="172"/>
      <c r="AT111" s="172"/>
      <c r="AU111" s="172"/>
    </row>
    <row r="112" spans="1:47" ht="14.25" customHeight="1">
      <c r="A112" s="172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172"/>
      <c r="AK112" s="172"/>
      <c r="AL112" s="172"/>
      <c r="AM112" s="172"/>
      <c r="AN112" s="172"/>
      <c r="AO112" s="172"/>
      <c r="AP112" s="172"/>
      <c r="AQ112" s="172"/>
      <c r="AR112" s="172"/>
      <c r="AS112" s="172"/>
      <c r="AT112" s="172"/>
      <c r="AU112" s="172"/>
    </row>
    <row r="113" spans="1:47" ht="14.25" customHeight="1">
      <c r="A113" s="172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  <c r="AB113" s="172"/>
      <c r="AC113" s="172"/>
      <c r="AD113" s="172"/>
      <c r="AE113" s="172"/>
      <c r="AF113" s="172"/>
      <c r="AG113" s="172"/>
      <c r="AH113" s="172"/>
      <c r="AI113" s="172"/>
      <c r="AJ113" s="172"/>
      <c r="AK113" s="172"/>
      <c r="AL113" s="172"/>
      <c r="AM113" s="172"/>
      <c r="AN113" s="172"/>
      <c r="AO113" s="172"/>
      <c r="AP113" s="172"/>
      <c r="AQ113" s="172"/>
      <c r="AR113" s="172"/>
      <c r="AS113" s="172"/>
      <c r="AT113" s="172"/>
      <c r="AU113" s="172"/>
    </row>
    <row r="114" spans="1:47" ht="14.25" customHeight="1">
      <c r="A114" s="172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172"/>
      <c r="AK114" s="172"/>
      <c r="AL114" s="172"/>
      <c r="AM114" s="172"/>
      <c r="AN114" s="172"/>
      <c r="AO114" s="172"/>
      <c r="AP114" s="172"/>
      <c r="AQ114" s="172"/>
      <c r="AR114" s="172"/>
      <c r="AS114" s="172"/>
      <c r="AT114" s="172"/>
      <c r="AU114" s="172"/>
    </row>
    <row r="115" spans="1:47" ht="14.25" customHeight="1">
      <c r="A115" s="172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  <c r="AB115" s="172"/>
      <c r="AC115" s="172"/>
      <c r="AD115" s="172"/>
      <c r="AE115" s="172"/>
      <c r="AF115" s="172"/>
      <c r="AG115" s="172"/>
      <c r="AH115" s="172"/>
      <c r="AI115" s="172"/>
      <c r="AJ115" s="172"/>
      <c r="AK115" s="172"/>
      <c r="AL115" s="172"/>
      <c r="AM115" s="172"/>
      <c r="AN115" s="172"/>
      <c r="AO115" s="172"/>
      <c r="AP115" s="172"/>
      <c r="AQ115" s="172"/>
      <c r="AR115" s="172"/>
      <c r="AS115" s="172"/>
      <c r="AT115" s="172"/>
      <c r="AU115" s="172"/>
    </row>
    <row r="116" spans="1:47" ht="14.25" customHeight="1">
      <c r="A116" s="172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72"/>
      <c r="AL116" s="172"/>
      <c r="AM116" s="172"/>
      <c r="AN116" s="172"/>
      <c r="AO116" s="172"/>
      <c r="AP116" s="172"/>
      <c r="AQ116" s="172"/>
      <c r="AR116" s="172"/>
      <c r="AS116" s="172"/>
      <c r="AT116" s="172"/>
      <c r="AU116" s="172"/>
    </row>
    <row r="117" spans="1:47" ht="14.25" customHeight="1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2"/>
      <c r="AD117" s="172"/>
      <c r="AE117" s="172"/>
      <c r="AF117" s="172"/>
      <c r="AG117" s="172"/>
      <c r="AH117" s="172"/>
      <c r="AI117" s="172"/>
      <c r="AJ117" s="172"/>
      <c r="AK117" s="172"/>
      <c r="AL117" s="172"/>
      <c r="AM117" s="172"/>
      <c r="AN117" s="172"/>
      <c r="AO117" s="172"/>
      <c r="AP117" s="172"/>
      <c r="AQ117" s="172"/>
      <c r="AR117" s="172"/>
      <c r="AS117" s="172"/>
      <c r="AT117" s="172"/>
      <c r="AU117" s="172"/>
    </row>
    <row r="118" spans="1:47" ht="14.25" customHeight="1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</row>
    <row r="119" spans="1:47" ht="14.25" customHeight="1">
      <c r="A119" s="172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  <c r="AB119" s="172"/>
      <c r="AC119" s="172"/>
      <c r="AD119" s="172"/>
      <c r="AE119" s="172"/>
      <c r="AF119" s="172"/>
      <c r="AG119" s="172"/>
      <c r="AH119" s="172"/>
      <c r="AI119" s="172"/>
      <c r="AJ119" s="172"/>
      <c r="AK119" s="172"/>
      <c r="AL119" s="172"/>
      <c r="AM119" s="172"/>
      <c r="AN119" s="172"/>
      <c r="AO119" s="172"/>
      <c r="AP119" s="172"/>
      <c r="AQ119" s="172"/>
      <c r="AR119" s="172"/>
      <c r="AS119" s="172"/>
      <c r="AT119" s="172"/>
      <c r="AU119" s="172"/>
    </row>
    <row r="120" spans="1:47" ht="14.25" customHeight="1">
      <c r="A120" s="172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2"/>
      <c r="AP120" s="172"/>
      <c r="AQ120" s="172"/>
      <c r="AR120" s="172"/>
      <c r="AS120" s="172"/>
      <c r="AT120" s="172"/>
      <c r="AU120" s="172"/>
    </row>
    <row r="121" spans="1:47" ht="14.25" customHeight="1">
      <c r="A121" s="172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  <c r="AB121" s="172"/>
      <c r="AC121" s="172"/>
      <c r="AD121" s="172"/>
      <c r="AE121" s="172"/>
      <c r="AF121" s="172"/>
      <c r="AG121" s="172"/>
      <c r="AH121" s="172"/>
      <c r="AI121" s="172"/>
      <c r="AJ121" s="172"/>
      <c r="AK121" s="172"/>
      <c r="AL121" s="172"/>
      <c r="AM121" s="172"/>
      <c r="AN121" s="172"/>
      <c r="AO121" s="172"/>
      <c r="AP121" s="172"/>
      <c r="AQ121" s="172"/>
      <c r="AR121" s="172"/>
      <c r="AS121" s="172"/>
      <c r="AT121" s="172"/>
      <c r="AU121" s="172"/>
    </row>
    <row r="122" spans="1:47" ht="14.25" customHeight="1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2"/>
      <c r="AS122" s="172"/>
      <c r="AT122" s="172"/>
      <c r="AU122" s="172"/>
    </row>
    <row r="123" spans="1:47" ht="14.25" customHeight="1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172"/>
      <c r="AD123" s="172"/>
      <c r="AE123" s="172"/>
      <c r="AF123" s="172"/>
      <c r="AG123" s="172"/>
      <c r="AH123" s="172"/>
      <c r="AI123" s="172"/>
      <c r="AJ123" s="172"/>
      <c r="AK123" s="172"/>
      <c r="AL123" s="172"/>
      <c r="AM123" s="172"/>
      <c r="AN123" s="172"/>
      <c r="AO123" s="172"/>
      <c r="AP123" s="172"/>
      <c r="AQ123" s="172"/>
      <c r="AR123" s="172"/>
      <c r="AS123" s="172"/>
      <c r="AT123" s="172"/>
      <c r="AU123" s="172"/>
    </row>
    <row r="124" spans="1:47" ht="14.25" customHeight="1">
      <c r="A124" s="172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  <c r="AD124" s="172"/>
      <c r="AE124" s="172"/>
      <c r="AF124" s="172"/>
      <c r="AG124" s="172"/>
      <c r="AH124" s="172"/>
      <c r="AI124" s="172"/>
      <c r="AJ124" s="172"/>
      <c r="AK124" s="172"/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</row>
    <row r="125" spans="1:47" ht="14.25" customHeight="1">
      <c r="A125" s="172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2"/>
      <c r="AM125" s="172"/>
      <c r="AN125" s="172"/>
      <c r="AO125" s="172"/>
      <c r="AP125" s="172"/>
      <c r="AQ125" s="172"/>
      <c r="AR125" s="172"/>
      <c r="AS125" s="172"/>
      <c r="AT125" s="172"/>
      <c r="AU125" s="172"/>
    </row>
    <row r="126" spans="1:47" ht="14.25" customHeight="1">
      <c r="A126" s="172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2"/>
      <c r="AM126" s="172"/>
      <c r="AN126" s="172"/>
      <c r="AO126" s="172"/>
      <c r="AP126" s="172"/>
      <c r="AQ126" s="172"/>
      <c r="AR126" s="172"/>
      <c r="AS126" s="172"/>
      <c r="AT126" s="172"/>
      <c r="AU126" s="172"/>
    </row>
    <row r="127" spans="1:47" ht="14.25" customHeight="1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2"/>
      <c r="AC127" s="172"/>
      <c r="AD127" s="172"/>
      <c r="AE127" s="172"/>
      <c r="AF127" s="172"/>
      <c r="AG127" s="172"/>
      <c r="AH127" s="172"/>
      <c r="AI127" s="172"/>
      <c r="AJ127" s="172"/>
      <c r="AK127" s="172"/>
      <c r="AL127" s="172"/>
      <c r="AM127" s="172"/>
      <c r="AN127" s="172"/>
      <c r="AO127" s="172"/>
      <c r="AP127" s="172"/>
      <c r="AQ127" s="172"/>
      <c r="AR127" s="172"/>
      <c r="AS127" s="172"/>
      <c r="AT127" s="172"/>
      <c r="AU127" s="172"/>
    </row>
    <row r="128" spans="1:47" ht="14.25" customHeight="1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  <c r="AB128" s="172"/>
      <c r="AC128" s="172"/>
      <c r="AD128" s="172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</row>
    <row r="129" spans="1:47" ht="14.25" customHeight="1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2"/>
      <c r="AT129" s="172"/>
      <c r="AU129" s="172"/>
    </row>
    <row r="130" spans="1:47" ht="14.25" customHeight="1">
      <c r="A130" s="172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2"/>
      <c r="AT130" s="172"/>
      <c r="AU130" s="172"/>
    </row>
    <row r="131" spans="1:47" ht="14.25" customHeight="1">
      <c r="A131" s="172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2"/>
      <c r="AN131" s="172"/>
      <c r="AO131" s="172"/>
      <c r="AP131" s="172"/>
      <c r="AQ131" s="172"/>
      <c r="AR131" s="172"/>
      <c r="AS131" s="172"/>
      <c r="AT131" s="172"/>
      <c r="AU131" s="172"/>
    </row>
    <row r="132" spans="1:47" ht="14.25" customHeight="1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2"/>
      <c r="AT132" s="172"/>
      <c r="AU132" s="172"/>
    </row>
    <row r="133" spans="1:47" ht="14.25" customHeight="1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2"/>
      <c r="AT133" s="172"/>
      <c r="AU133" s="172"/>
    </row>
    <row r="134" spans="1:47" ht="14.25" customHeight="1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2"/>
      <c r="AT134" s="172"/>
      <c r="AU134" s="172"/>
    </row>
    <row r="135" spans="1:47" ht="14.25" customHeight="1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2"/>
      <c r="AT135" s="172"/>
      <c r="AU135" s="172"/>
    </row>
    <row r="136" spans="1:47" ht="14.25" customHeight="1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2"/>
      <c r="AT136" s="172"/>
      <c r="AU136" s="172"/>
    </row>
    <row r="137" spans="1:47" ht="14.25" customHeight="1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</row>
    <row r="138" spans="1:47" ht="14.25" customHeight="1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</row>
    <row r="139" spans="1:47" ht="14.25" customHeight="1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</row>
    <row r="140" spans="1:47" ht="14.25" customHeight="1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</row>
    <row r="141" spans="1:47" ht="14.25" customHeight="1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  <c r="AC141" s="172"/>
      <c r="AD141" s="172"/>
      <c r="AE141" s="172"/>
      <c r="AF141" s="172"/>
      <c r="AG141" s="172"/>
      <c r="AH141" s="172"/>
      <c r="AI141" s="172"/>
      <c r="AJ141" s="172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</row>
    <row r="142" spans="1:47" ht="14.25" customHeight="1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</row>
    <row r="143" spans="1:47" ht="14.25" customHeight="1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</row>
    <row r="144" spans="1:47" ht="14.25" customHeight="1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</row>
    <row r="145" spans="1:47" ht="14.25" customHeight="1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</row>
    <row r="146" spans="1:47" ht="14.25" customHeight="1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</row>
    <row r="147" spans="1:47" ht="14.25" customHeight="1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</row>
    <row r="148" spans="1:47" ht="14.25" customHeight="1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</row>
    <row r="149" spans="1:47" ht="14.25" customHeight="1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2"/>
      <c r="AT149" s="172"/>
      <c r="AU149" s="172"/>
    </row>
    <row r="150" spans="1:47" ht="14.25" customHeight="1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</row>
    <row r="151" spans="1:47" ht="14.25" customHeight="1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2"/>
      <c r="AT151" s="172"/>
      <c r="AU151" s="172"/>
    </row>
    <row r="152" spans="1:47" ht="14.25" customHeight="1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</row>
    <row r="153" spans="1:47" ht="14.25" customHeight="1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</row>
    <row r="154" spans="1:47" ht="14.25" customHeight="1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2"/>
      <c r="AT154" s="172"/>
      <c r="AU154" s="172"/>
    </row>
    <row r="155" spans="1:47" ht="14.25" customHeight="1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2"/>
      <c r="AT155" s="172"/>
      <c r="AU155" s="172"/>
    </row>
    <row r="156" spans="1:47" ht="14.25" customHeight="1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2"/>
      <c r="AT156" s="172"/>
      <c r="AU156" s="172"/>
    </row>
    <row r="157" spans="1:47" ht="14.25" customHeight="1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2"/>
      <c r="AT157" s="172"/>
      <c r="AU157" s="172"/>
    </row>
    <row r="158" spans="1:47" ht="14.25" customHeight="1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2"/>
      <c r="AT158" s="172"/>
      <c r="AU158" s="172"/>
    </row>
    <row r="159" spans="1:47" ht="14.25" customHeight="1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2"/>
      <c r="AQ159" s="172"/>
      <c r="AR159" s="172"/>
      <c r="AS159" s="172"/>
      <c r="AT159" s="172"/>
      <c r="AU159" s="172"/>
    </row>
    <row r="160" spans="1:47" ht="14.25" customHeight="1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  <c r="AB160" s="172"/>
      <c r="AC160" s="172"/>
      <c r="AD160" s="172"/>
      <c r="AE160" s="172"/>
      <c r="AF160" s="172"/>
      <c r="AG160" s="172"/>
      <c r="AH160" s="172"/>
      <c r="AI160" s="172"/>
      <c r="AJ160" s="172"/>
      <c r="AK160" s="172"/>
      <c r="AL160" s="172"/>
      <c r="AM160" s="172"/>
      <c r="AN160" s="172"/>
      <c r="AO160" s="172"/>
      <c r="AP160" s="172"/>
      <c r="AQ160" s="172"/>
      <c r="AR160" s="172"/>
      <c r="AS160" s="172"/>
      <c r="AT160" s="172"/>
      <c r="AU160" s="172"/>
    </row>
    <row r="161" spans="1:47" ht="14.25" customHeight="1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  <c r="AB161" s="172"/>
      <c r="AC161" s="172"/>
      <c r="AD161" s="172"/>
      <c r="AE161" s="172"/>
      <c r="AF161" s="172"/>
      <c r="AG161" s="172"/>
      <c r="AH161" s="172"/>
      <c r="AI161" s="172"/>
      <c r="AJ161" s="172"/>
      <c r="AK161" s="172"/>
      <c r="AL161" s="172"/>
      <c r="AM161" s="172"/>
      <c r="AN161" s="172"/>
      <c r="AO161" s="172"/>
      <c r="AP161" s="172"/>
      <c r="AQ161" s="172"/>
      <c r="AR161" s="172"/>
      <c r="AS161" s="172"/>
      <c r="AT161" s="172"/>
      <c r="AU161" s="172"/>
    </row>
    <row r="162" spans="1:47" ht="14.25" customHeight="1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  <c r="AB162" s="172"/>
      <c r="AC162" s="172"/>
      <c r="AD162" s="172"/>
      <c r="AE162" s="172"/>
      <c r="AF162" s="172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72"/>
      <c r="AQ162" s="172"/>
      <c r="AR162" s="172"/>
      <c r="AS162" s="172"/>
      <c r="AT162" s="172"/>
      <c r="AU162" s="172"/>
    </row>
    <row r="163" spans="1:47" ht="14.25" customHeight="1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  <c r="AB163" s="172"/>
      <c r="AC163" s="172"/>
      <c r="AD163" s="172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2"/>
      <c r="AT163" s="172"/>
      <c r="AU163" s="172"/>
    </row>
    <row r="164" spans="1:47" ht="14.25" customHeight="1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2"/>
      <c r="AT164" s="172"/>
      <c r="AU164" s="172"/>
    </row>
    <row r="165" spans="1:47" ht="14.25" customHeight="1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2"/>
      <c r="AT165" s="172"/>
      <c r="AU165" s="172"/>
    </row>
    <row r="166" spans="1:47" ht="14.25" customHeight="1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/>
      <c r="AT166" s="172"/>
      <c r="AU166" s="172"/>
    </row>
    <row r="167" spans="1:47" ht="14.25" customHeight="1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2"/>
      <c r="AN167" s="172"/>
      <c r="AO167" s="172"/>
      <c r="AP167" s="172"/>
      <c r="AQ167" s="172"/>
      <c r="AR167" s="172"/>
      <c r="AS167" s="172"/>
      <c r="AT167" s="172"/>
      <c r="AU167" s="172"/>
    </row>
    <row r="168" spans="1:47" ht="14.25" customHeight="1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  <c r="AB168" s="172"/>
      <c r="AC168" s="172"/>
      <c r="AD168" s="172"/>
      <c r="AE168" s="172"/>
      <c r="AF168" s="172"/>
      <c r="AG168" s="172"/>
      <c r="AH168" s="172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</row>
    <row r="169" spans="1:47" ht="14.25" customHeight="1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172"/>
      <c r="AO169" s="172"/>
      <c r="AP169" s="172"/>
      <c r="AQ169" s="172"/>
      <c r="AR169" s="172"/>
      <c r="AS169" s="172"/>
      <c r="AT169" s="172"/>
      <c r="AU169" s="172"/>
    </row>
    <row r="170" spans="1:47" ht="14.25" customHeight="1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  <c r="AA170" s="172"/>
      <c r="AB170" s="172"/>
      <c r="AC170" s="172"/>
      <c r="AD170" s="172"/>
      <c r="AE170" s="172"/>
      <c r="AF170" s="172"/>
      <c r="AG170" s="172"/>
      <c r="AH170" s="172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2"/>
      <c r="AT170" s="172"/>
      <c r="AU170" s="172"/>
    </row>
    <row r="171" spans="1:47" ht="14.25" customHeight="1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72"/>
      <c r="AG171" s="172"/>
      <c r="AH171" s="172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</row>
    <row r="172" spans="1:47" ht="14.25" customHeight="1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2"/>
      <c r="AB172" s="172"/>
      <c r="AC172" s="172"/>
      <c r="AD172" s="172"/>
      <c r="AE172" s="172"/>
      <c r="AF172" s="172"/>
      <c r="AG172" s="172"/>
      <c r="AH172" s="172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2"/>
      <c r="AT172" s="172"/>
      <c r="AU172" s="172"/>
    </row>
    <row r="173" spans="1:47" ht="14.25" customHeight="1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  <c r="AA173" s="172"/>
      <c r="AB173" s="172"/>
      <c r="AC173" s="172"/>
      <c r="AD173" s="172"/>
      <c r="AE173" s="172"/>
      <c r="AF173" s="172"/>
      <c r="AG173" s="172"/>
      <c r="AH173" s="172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2"/>
      <c r="AT173" s="172"/>
      <c r="AU173" s="172"/>
    </row>
    <row r="174" spans="1:47" ht="14.25" customHeight="1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2"/>
      <c r="AN174" s="172"/>
      <c r="AO174" s="172"/>
      <c r="AP174" s="172"/>
      <c r="AQ174" s="172"/>
      <c r="AR174" s="172"/>
      <c r="AS174" s="172"/>
      <c r="AT174" s="172"/>
      <c r="AU174" s="172"/>
    </row>
    <row r="175" spans="1:47" ht="14.25" customHeight="1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2"/>
      <c r="AT175" s="172"/>
      <c r="AU175" s="172"/>
    </row>
    <row r="176" spans="1:47" ht="14.25" customHeight="1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2"/>
      <c r="AT176" s="172"/>
      <c r="AU176" s="172"/>
    </row>
    <row r="177" spans="1:47" ht="14.25" customHeight="1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2"/>
      <c r="AT177" s="172"/>
      <c r="AU177" s="172"/>
    </row>
    <row r="178" spans="1:47" ht="14.25" customHeight="1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2"/>
      <c r="AT178" s="172"/>
      <c r="AU178" s="172"/>
    </row>
    <row r="179" spans="1:47" ht="14.25" customHeight="1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2"/>
      <c r="AT179" s="172"/>
      <c r="AU179" s="172"/>
    </row>
    <row r="180" spans="1:47" ht="14.25" customHeight="1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  <c r="AA180" s="172"/>
      <c r="AB180" s="172"/>
      <c r="AC180" s="172"/>
      <c r="AD180" s="172"/>
      <c r="AE180" s="172"/>
      <c r="AF180" s="172"/>
      <c r="AG180" s="172"/>
      <c r="AH180" s="172"/>
      <c r="AI180" s="172"/>
      <c r="AJ180" s="172"/>
      <c r="AK180" s="172"/>
      <c r="AL180" s="172"/>
      <c r="AM180" s="172"/>
      <c r="AN180" s="172"/>
      <c r="AO180" s="172"/>
      <c r="AP180" s="172"/>
      <c r="AQ180" s="172"/>
      <c r="AR180" s="172"/>
      <c r="AS180" s="172"/>
      <c r="AT180" s="172"/>
      <c r="AU180" s="172"/>
    </row>
    <row r="181" spans="1:47" ht="14.25" customHeight="1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172"/>
      <c r="AK181" s="172"/>
      <c r="AL181" s="172"/>
      <c r="AM181" s="172"/>
      <c r="AN181" s="172"/>
      <c r="AO181" s="172"/>
      <c r="AP181" s="172"/>
      <c r="AQ181" s="172"/>
      <c r="AR181" s="172"/>
      <c r="AS181" s="172"/>
      <c r="AT181" s="172"/>
      <c r="AU181" s="172"/>
    </row>
    <row r="182" spans="1:47" ht="14.25" customHeight="1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172"/>
      <c r="AK182" s="172"/>
      <c r="AL182" s="172"/>
      <c r="AM182" s="172"/>
      <c r="AN182" s="172"/>
      <c r="AO182" s="172"/>
      <c r="AP182" s="172"/>
      <c r="AQ182" s="172"/>
      <c r="AR182" s="172"/>
      <c r="AS182" s="172"/>
      <c r="AT182" s="172"/>
      <c r="AU182" s="172"/>
    </row>
    <row r="183" spans="1:47" ht="14.25" customHeight="1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2"/>
      <c r="AN183" s="172"/>
      <c r="AO183" s="172"/>
      <c r="AP183" s="172"/>
      <c r="AQ183" s="172"/>
      <c r="AR183" s="172"/>
      <c r="AS183" s="172"/>
      <c r="AT183" s="172"/>
      <c r="AU183" s="172"/>
    </row>
    <row r="184" spans="1:47" ht="14.25" customHeight="1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2"/>
      <c r="AN184" s="172"/>
      <c r="AO184" s="172"/>
      <c r="AP184" s="172"/>
      <c r="AQ184" s="172"/>
      <c r="AR184" s="172"/>
      <c r="AS184" s="172"/>
      <c r="AT184" s="172"/>
      <c r="AU184" s="172"/>
    </row>
    <row r="185" spans="1:47" ht="14.25" customHeight="1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  <c r="AA185" s="172"/>
      <c r="AB185" s="172"/>
      <c r="AC185" s="172"/>
      <c r="AD185" s="172"/>
      <c r="AE185" s="172"/>
      <c r="AF185" s="172"/>
      <c r="AG185" s="172"/>
      <c r="AH185" s="172"/>
      <c r="AI185" s="172"/>
      <c r="AJ185" s="172"/>
      <c r="AK185" s="172"/>
      <c r="AL185" s="172"/>
      <c r="AM185" s="172"/>
      <c r="AN185" s="172"/>
      <c r="AO185" s="172"/>
      <c r="AP185" s="172"/>
      <c r="AQ185" s="172"/>
      <c r="AR185" s="172"/>
      <c r="AS185" s="172"/>
      <c r="AT185" s="172"/>
      <c r="AU185" s="172"/>
    </row>
    <row r="186" spans="1:47" ht="14.25" customHeight="1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/>
      <c r="AJ186" s="172"/>
      <c r="AK186" s="172"/>
      <c r="AL186" s="172"/>
      <c r="AM186" s="172"/>
      <c r="AN186" s="172"/>
      <c r="AO186" s="172"/>
      <c r="AP186" s="172"/>
      <c r="AQ186" s="172"/>
      <c r="AR186" s="172"/>
      <c r="AS186" s="172"/>
      <c r="AT186" s="172"/>
      <c r="AU186" s="172"/>
    </row>
    <row r="187" spans="1:47" ht="14.25" customHeight="1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  <c r="AA187" s="172"/>
      <c r="AB187" s="172"/>
      <c r="AC187" s="172"/>
      <c r="AD187" s="172"/>
      <c r="AE187" s="172"/>
      <c r="AF187" s="172"/>
      <c r="AG187" s="172"/>
      <c r="AH187" s="172"/>
      <c r="AI187" s="172"/>
      <c r="AJ187" s="172"/>
      <c r="AK187" s="172"/>
      <c r="AL187" s="172"/>
      <c r="AM187" s="172"/>
      <c r="AN187" s="172"/>
      <c r="AO187" s="172"/>
      <c r="AP187" s="172"/>
      <c r="AQ187" s="172"/>
      <c r="AR187" s="172"/>
      <c r="AS187" s="172"/>
      <c r="AT187" s="172"/>
      <c r="AU187" s="172"/>
    </row>
    <row r="188" spans="1:47" ht="14.25" customHeight="1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2"/>
      <c r="AT188" s="172"/>
      <c r="AU188" s="172"/>
    </row>
    <row r="189" spans="1:47" ht="14.25" customHeight="1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2"/>
      <c r="AT189" s="172"/>
      <c r="AU189" s="172"/>
    </row>
    <row r="190" spans="1:47" ht="14.25" customHeight="1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172"/>
      <c r="AJ190" s="172"/>
      <c r="AK190" s="172"/>
      <c r="AL190" s="172"/>
      <c r="AM190" s="172"/>
      <c r="AN190" s="172"/>
      <c r="AO190" s="172"/>
      <c r="AP190" s="172"/>
      <c r="AQ190" s="172"/>
      <c r="AR190" s="172"/>
      <c r="AS190" s="172"/>
      <c r="AT190" s="172"/>
      <c r="AU190" s="172"/>
    </row>
    <row r="191" spans="1:47" ht="14.25" customHeight="1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2"/>
      <c r="AN191" s="172"/>
      <c r="AO191" s="172"/>
      <c r="AP191" s="172"/>
      <c r="AQ191" s="172"/>
      <c r="AR191" s="172"/>
      <c r="AS191" s="172"/>
      <c r="AT191" s="172"/>
      <c r="AU191" s="172"/>
    </row>
    <row r="192" spans="1:47" ht="14.25" customHeight="1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172"/>
      <c r="AI192" s="172"/>
      <c r="AJ192" s="172"/>
      <c r="AK192" s="172"/>
      <c r="AL192" s="172"/>
      <c r="AM192" s="172"/>
      <c r="AN192" s="172"/>
      <c r="AO192" s="172"/>
      <c r="AP192" s="172"/>
      <c r="AQ192" s="172"/>
      <c r="AR192" s="172"/>
      <c r="AS192" s="172"/>
      <c r="AT192" s="172"/>
      <c r="AU192" s="172"/>
    </row>
    <row r="193" spans="1:47" ht="14.25" customHeight="1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  <c r="AA193" s="172"/>
      <c r="AB193" s="172"/>
      <c r="AC193" s="172"/>
      <c r="AD193" s="172"/>
      <c r="AE193" s="172"/>
      <c r="AF193" s="172"/>
      <c r="AG193" s="172"/>
      <c r="AH193" s="172"/>
      <c r="AI193" s="172"/>
      <c r="AJ193" s="172"/>
      <c r="AK193" s="172"/>
      <c r="AL193" s="172"/>
      <c r="AM193" s="172"/>
      <c r="AN193" s="172"/>
      <c r="AO193" s="172"/>
      <c r="AP193" s="172"/>
      <c r="AQ193" s="172"/>
      <c r="AR193" s="172"/>
      <c r="AS193" s="172"/>
      <c r="AT193" s="172"/>
      <c r="AU193" s="172"/>
    </row>
    <row r="194" spans="1:47" ht="14.25" customHeight="1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</row>
    <row r="195" spans="1:47" ht="14.25" customHeight="1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  <c r="AA195" s="172"/>
      <c r="AB195" s="172"/>
      <c r="AC195" s="172"/>
      <c r="AD195" s="172"/>
      <c r="AE195" s="172"/>
      <c r="AF195" s="172"/>
      <c r="AG195" s="172"/>
      <c r="AH195" s="172"/>
      <c r="AI195" s="172"/>
      <c r="AJ195" s="172"/>
      <c r="AK195" s="172"/>
      <c r="AL195" s="172"/>
      <c r="AM195" s="172"/>
      <c r="AN195" s="172"/>
      <c r="AO195" s="172"/>
      <c r="AP195" s="172"/>
      <c r="AQ195" s="172"/>
      <c r="AR195" s="172"/>
      <c r="AS195" s="172"/>
      <c r="AT195" s="172"/>
      <c r="AU195" s="172"/>
    </row>
    <row r="196" spans="1:47" ht="14.25" customHeight="1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  <c r="AA196" s="172"/>
      <c r="AB196" s="172"/>
      <c r="AC196" s="172"/>
      <c r="AD196" s="172"/>
      <c r="AE196" s="172"/>
      <c r="AF196" s="172"/>
      <c r="AG196" s="172"/>
      <c r="AH196" s="172"/>
      <c r="AI196" s="172"/>
      <c r="AJ196" s="172"/>
      <c r="AK196" s="172"/>
      <c r="AL196" s="172"/>
      <c r="AM196" s="172"/>
      <c r="AN196" s="172"/>
      <c r="AO196" s="172"/>
      <c r="AP196" s="172"/>
      <c r="AQ196" s="172"/>
      <c r="AR196" s="172"/>
      <c r="AS196" s="172"/>
      <c r="AT196" s="172"/>
      <c r="AU196" s="172"/>
    </row>
    <row r="197" spans="1:47" ht="14.25" customHeight="1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  <c r="AA197" s="172"/>
      <c r="AB197" s="172"/>
      <c r="AC197" s="172"/>
      <c r="AD197" s="172"/>
      <c r="AE197" s="172"/>
      <c r="AF197" s="172"/>
      <c r="AG197" s="172"/>
      <c r="AH197" s="172"/>
      <c r="AI197" s="172"/>
      <c r="AJ197" s="172"/>
      <c r="AK197" s="172"/>
      <c r="AL197" s="172"/>
      <c r="AM197" s="172"/>
      <c r="AN197" s="172"/>
      <c r="AO197" s="172"/>
      <c r="AP197" s="172"/>
      <c r="AQ197" s="172"/>
      <c r="AR197" s="172"/>
      <c r="AS197" s="172"/>
      <c r="AT197" s="172"/>
      <c r="AU197" s="172"/>
    </row>
    <row r="198" spans="1:47" ht="14.25" customHeight="1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  <c r="AA198" s="172"/>
      <c r="AB198" s="172"/>
      <c r="AC198" s="172"/>
      <c r="AD198" s="172"/>
      <c r="AE198" s="172"/>
      <c r="AF198" s="172"/>
      <c r="AG198" s="172"/>
      <c r="AH198" s="172"/>
      <c r="AI198" s="172"/>
      <c r="AJ198" s="172"/>
      <c r="AK198" s="172"/>
      <c r="AL198" s="172"/>
      <c r="AM198" s="172"/>
      <c r="AN198" s="172"/>
      <c r="AO198" s="172"/>
      <c r="AP198" s="172"/>
      <c r="AQ198" s="172"/>
      <c r="AR198" s="172"/>
      <c r="AS198" s="172"/>
      <c r="AT198" s="172"/>
      <c r="AU198" s="172"/>
    </row>
    <row r="199" spans="1:47" ht="14.25" customHeight="1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  <c r="AA199" s="172"/>
      <c r="AB199" s="172"/>
      <c r="AC199" s="172"/>
      <c r="AD199" s="172"/>
      <c r="AE199" s="172"/>
      <c r="AF199" s="172"/>
      <c r="AG199" s="172"/>
      <c r="AH199" s="172"/>
      <c r="AI199" s="172"/>
      <c r="AJ199" s="172"/>
      <c r="AK199" s="172"/>
      <c r="AL199" s="172"/>
      <c r="AM199" s="172"/>
      <c r="AN199" s="172"/>
      <c r="AO199" s="172"/>
      <c r="AP199" s="172"/>
      <c r="AQ199" s="172"/>
      <c r="AR199" s="172"/>
      <c r="AS199" s="172"/>
      <c r="AT199" s="172"/>
      <c r="AU199" s="172"/>
    </row>
    <row r="200" spans="1:47" ht="14.25" customHeight="1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  <c r="AA200" s="172"/>
      <c r="AB200" s="172"/>
      <c r="AC200" s="172"/>
      <c r="AD200" s="172"/>
      <c r="AE200" s="172"/>
      <c r="AF200" s="172"/>
      <c r="AG200" s="172"/>
      <c r="AH200" s="172"/>
      <c r="AI200" s="172"/>
      <c r="AJ200" s="172"/>
      <c r="AK200" s="172"/>
      <c r="AL200" s="172"/>
      <c r="AM200" s="172"/>
      <c r="AN200" s="172"/>
      <c r="AO200" s="172"/>
      <c r="AP200" s="172"/>
      <c r="AQ200" s="172"/>
      <c r="AR200" s="172"/>
      <c r="AS200" s="172"/>
      <c r="AT200" s="172"/>
      <c r="AU200" s="172"/>
    </row>
    <row r="201" spans="1:47" ht="14.25" customHeight="1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2"/>
      <c r="AT201" s="172"/>
      <c r="AU201" s="172"/>
    </row>
    <row r="202" spans="1:47" ht="14.25" customHeight="1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  <c r="AB202" s="172"/>
      <c r="AC202" s="172"/>
      <c r="AD202" s="172"/>
      <c r="AE202" s="172"/>
      <c r="AF202" s="172"/>
      <c r="AG202" s="172"/>
      <c r="AH202" s="172"/>
      <c r="AI202" s="172"/>
      <c r="AJ202" s="172"/>
      <c r="AK202" s="172"/>
      <c r="AL202" s="172"/>
      <c r="AM202" s="172"/>
      <c r="AN202" s="172"/>
      <c r="AO202" s="172"/>
      <c r="AP202" s="172"/>
      <c r="AQ202" s="172"/>
      <c r="AR202" s="172"/>
      <c r="AS202" s="172"/>
      <c r="AT202" s="172"/>
      <c r="AU202" s="172"/>
    </row>
    <row r="203" spans="1:47" ht="14.25" customHeight="1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  <c r="AA203" s="172"/>
      <c r="AB203" s="172"/>
      <c r="AC203" s="172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2"/>
      <c r="AN203" s="172"/>
      <c r="AO203" s="172"/>
      <c r="AP203" s="172"/>
      <c r="AQ203" s="172"/>
      <c r="AR203" s="172"/>
      <c r="AS203" s="172"/>
      <c r="AT203" s="172"/>
      <c r="AU203" s="172"/>
    </row>
    <row r="204" spans="1:47" ht="14.25" customHeight="1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  <c r="AB204" s="172"/>
      <c r="AC204" s="172"/>
      <c r="AD204" s="172"/>
      <c r="AE204" s="172"/>
      <c r="AF204" s="172"/>
      <c r="AG204" s="172"/>
      <c r="AH204" s="172"/>
      <c r="AI204" s="172"/>
      <c r="AJ204" s="172"/>
      <c r="AK204" s="172"/>
      <c r="AL204" s="172"/>
      <c r="AM204" s="172"/>
      <c r="AN204" s="172"/>
      <c r="AO204" s="172"/>
      <c r="AP204" s="172"/>
      <c r="AQ204" s="172"/>
      <c r="AR204" s="172"/>
      <c r="AS204" s="172"/>
      <c r="AT204" s="172"/>
      <c r="AU204" s="172"/>
    </row>
    <row r="205" spans="1:47" ht="14.25" customHeight="1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2"/>
      <c r="AT205" s="172"/>
      <c r="AU205" s="172"/>
    </row>
    <row r="206" spans="1:47" ht="14.25" customHeight="1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2"/>
      <c r="AT206" s="172"/>
      <c r="AU206" s="172"/>
    </row>
    <row r="207" spans="1:47" ht="14.25" customHeight="1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  <c r="AA207" s="172"/>
      <c r="AB207" s="172"/>
      <c r="AC207" s="172"/>
      <c r="AD207" s="172"/>
      <c r="AE207" s="172"/>
      <c r="AF207" s="172"/>
      <c r="AG207" s="172"/>
      <c r="AH207" s="172"/>
      <c r="AI207" s="172"/>
      <c r="AJ207" s="172"/>
      <c r="AK207" s="172"/>
      <c r="AL207" s="172"/>
      <c r="AM207" s="172"/>
      <c r="AN207" s="172"/>
      <c r="AO207" s="172"/>
      <c r="AP207" s="172"/>
      <c r="AQ207" s="172"/>
      <c r="AR207" s="172"/>
      <c r="AS207" s="172"/>
      <c r="AT207" s="172"/>
      <c r="AU207" s="172"/>
    </row>
    <row r="208" spans="1:47" ht="14.25" customHeight="1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  <c r="AA208" s="172"/>
      <c r="AB208" s="172"/>
      <c r="AC208" s="172"/>
      <c r="AD208" s="172"/>
      <c r="AE208" s="172"/>
      <c r="AF208" s="172"/>
      <c r="AG208" s="172"/>
      <c r="AH208" s="172"/>
      <c r="AI208" s="172"/>
      <c r="AJ208" s="172"/>
      <c r="AK208" s="172"/>
      <c r="AL208" s="172"/>
      <c r="AM208" s="172"/>
      <c r="AN208" s="172"/>
      <c r="AO208" s="172"/>
      <c r="AP208" s="172"/>
      <c r="AQ208" s="172"/>
      <c r="AR208" s="172"/>
      <c r="AS208" s="172"/>
      <c r="AT208" s="172"/>
      <c r="AU208" s="172"/>
    </row>
    <row r="209" spans="1:47" ht="14.25" customHeight="1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  <c r="AA209" s="172"/>
      <c r="AB209" s="172"/>
      <c r="AC209" s="172"/>
      <c r="AD209" s="172"/>
      <c r="AE209" s="172"/>
      <c r="AF209" s="172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2"/>
      <c r="AT209" s="172"/>
      <c r="AU209" s="172"/>
    </row>
    <row r="210" spans="1:47" ht="14.25" customHeight="1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</row>
    <row r="211" spans="1:47" ht="14.25" customHeight="1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/>
      <c r="AT211" s="172"/>
      <c r="AU211" s="172"/>
    </row>
    <row r="212" spans="1:47" ht="14.25" customHeight="1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2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</row>
    <row r="213" spans="1:47" ht="14.25" customHeight="1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  <c r="AA213" s="172"/>
      <c r="AB213" s="172"/>
      <c r="AC213" s="172"/>
      <c r="AD213" s="172"/>
      <c r="AE213" s="172"/>
      <c r="AF213" s="172"/>
      <c r="AG213" s="172"/>
      <c r="AH213" s="172"/>
      <c r="AI213" s="172"/>
      <c r="AJ213" s="172"/>
      <c r="AK213" s="172"/>
      <c r="AL213" s="172"/>
      <c r="AM213" s="172"/>
      <c r="AN213" s="172"/>
      <c r="AO213" s="172"/>
      <c r="AP213" s="172"/>
      <c r="AQ213" s="172"/>
      <c r="AR213" s="172"/>
      <c r="AS213" s="172"/>
      <c r="AT213" s="172"/>
      <c r="AU213" s="172"/>
    </row>
    <row r="214" spans="1:47" ht="14.25" customHeight="1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  <c r="AA214" s="172"/>
      <c r="AB214" s="172"/>
      <c r="AC214" s="172"/>
      <c r="AD214" s="172"/>
      <c r="AE214" s="172"/>
      <c r="AF214" s="172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2"/>
      <c r="AT214" s="172"/>
      <c r="AU214" s="172"/>
    </row>
    <row r="215" spans="1:47" ht="14.25" customHeight="1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2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72"/>
      <c r="AT215" s="172"/>
      <c r="AU215" s="172"/>
    </row>
    <row r="216" spans="1:47" ht="14.25" customHeight="1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</row>
    <row r="217" spans="1:47" ht="14.25" customHeight="1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2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/>
      <c r="AT217" s="172"/>
      <c r="AU217" s="172"/>
    </row>
    <row r="218" spans="1:47" ht="14.25" customHeight="1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  <c r="AA218" s="172"/>
      <c r="AB218" s="172"/>
      <c r="AC218" s="172"/>
      <c r="AD218" s="172"/>
      <c r="AE218" s="172"/>
      <c r="AF218" s="172"/>
      <c r="AG218" s="172"/>
      <c r="AH218" s="172"/>
      <c r="AI218" s="172"/>
      <c r="AJ218" s="172"/>
      <c r="AK218" s="172"/>
      <c r="AL218" s="172"/>
      <c r="AM218" s="172"/>
      <c r="AN218" s="172"/>
      <c r="AO218" s="172"/>
      <c r="AP218" s="172"/>
      <c r="AQ218" s="172"/>
      <c r="AR218" s="172"/>
      <c r="AS218" s="172"/>
      <c r="AT218" s="172"/>
      <c r="AU218" s="172"/>
    </row>
    <row r="219" spans="1:47" ht="14.25" customHeight="1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  <c r="AA219" s="172"/>
      <c r="AB219" s="172"/>
      <c r="AC219" s="172"/>
      <c r="AD219" s="172"/>
      <c r="AE219" s="172"/>
      <c r="AF219" s="172"/>
      <c r="AG219" s="172"/>
      <c r="AH219" s="172"/>
      <c r="AI219" s="172"/>
      <c r="AJ219" s="172"/>
      <c r="AK219" s="172"/>
      <c r="AL219" s="172"/>
      <c r="AM219" s="172"/>
      <c r="AN219" s="172"/>
      <c r="AO219" s="172"/>
      <c r="AP219" s="172"/>
      <c r="AQ219" s="172"/>
      <c r="AR219" s="172"/>
      <c r="AS219" s="172"/>
      <c r="AT219" s="172"/>
      <c r="AU219" s="172"/>
    </row>
    <row r="220" spans="1:47" ht="14.25" customHeight="1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  <c r="AA220" s="172"/>
      <c r="AB220" s="172"/>
      <c r="AC220" s="172"/>
      <c r="AD220" s="172"/>
      <c r="AE220" s="172"/>
      <c r="AF220" s="172"/>
      <c r="AG220" s="172"/>
      <c r="AH220" s="172"/>
      <c r="AI220" s="172"/>
      <c r="AJ220" s="172"/>
      <c r="AK220" s="172"/>
      <c r="AL220" s="172"/>
      <c r="AM220" s="172"/>
      <c r="AN220" s="172"/>
      <c r="AO220" s="172"/>
      <c r="AP220" s="172"/>
      <c r="AQ220" s="172"/>
      <c r="AR220" s="172"/>
      <c r="AS220" s="172"/>
      <c r="AT220" s="172"/>
      <c r="AU220" s="172"/>
    </row>
    <row r="221" spans="1:47" ht="14.25" customHeight="1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  <c r="AA221" s="172"/>
      <c r="AB221" s="172"/>
      <c r="AC221" s="172"/>
      <c r="AD221" s="172"/>
      <c r="AE221" s="172"/>
      <c r="AF221" s="172"/>
      <c r="AG221" s="172"/>
      <c r="AH221" s="172"/>
      <c r="AI221" s="172"/>
      <c r="AJ221" s="172"/>
      <c r="AK221" s="172"/>
      <c r="AL221" s="172"/>
      <c r="AM221" s="172"/>
      <c r="AN221" s="172"/>
      <c r="AO221" s="172"/>
      <c r="AP221" s="172"/>
      <c r="AQ221" s="172"/>
      <c r="AR221" s="172"/>
      <c r="AS221" s="172"/>
      <c r="AT221" s="172"/>
      <c r="AU221" s="172"/>
    </row>
    <row r="222" spans="1:47" ht="14.25" customHeight="1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  <c r="AA222" s="172"/>
      <c r="AB222" s="172"/>
      <c r="AC222" s="17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2"/>
      <c r="AT222" s="172"/>
      <c r="AU222" s="172"/>
    </row>
    <row r="223" spans="1:47" ht="14.25" customHeight="1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  <c r="AA223" s="172"/>
      <c r="AB223" s="172"/>
      <c r="AC223" s="172"/>
      <c r="AD223" s="172"/>
      <c r="AE223" s="172"/>
      <c r="AF223" s="172"/>
      <c r="AG223" s="172"/>
      <c r="AH223" s="172"/>
      <c r="AI223" s="172"/>
      <c r="AJ223" s="172"/>
      <c r="AK223" s="172"/>
      <c r="AL223" s="172"/>
      <c r="AM223" s="172"/>
      <c r="AN223" s="172"/>
      <c r="AO223" s="172"/>
      <c r="AP223" s="172"/>
      <c r="AQ223" s="172"/>
      <c r="AR223" s="172"/>
      <c r="AS223" s="172"/>
      <c r="AT223" s="172"/>
      <c r="AU223" s="172"/>
    </row>
    <row r="224" spans="1:47" ht="14.25" customHeight="1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  <c r="AA224" s="172"/>
      <c r="AB224" s="172"/>
      <c r="AC224" s="172"/>
      <c r="AD224" s="172"/>
      <c r="AE224" s="172"/>
      <c r="AF224" s="172"/>
      <c r="AG224" s="172"/>
      <c r="AH224" s="172"/>
      <c r="AI224" s="172"/>
      <c r="AJ224" s="172"/>
      <c r="AK224" s="172"/>
      <c r="AL224" s="172"/>
      <c r="AM224" s="172"/>
      <c r="AN224" s="172"/>
      <c r="AO224" s="172"/>
      <c r="AP224" s="172"/>
      <c r="AQ224" s="172"/>
      <c r="AR224" s="172"/>
      <c r="AS224" s="172"/>
      <c r="AT224" s="172"/>
      <c r="AU224" s="172"/>
    </row>
    <row r="225" spans="1:47" ht="14.25" customHeight="1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  <c r="AA225" s="172"/>
      <c r="AB225" s="172"/>
      <c r="AC225" s="172"/>
      <c r="AD225" s="172"/>
      <c r="AE225" s="172"/>
      <c r="AF225" s="172"/>
      <c r="AG225" s="172"/>
      <c r="AH225" s="172"/>
      <c r="AI225" s="172"/>
      <c r="AJ225" s="172"/>
      <c r="AK225" s="172"/>
      <c r="AL225" s="172"/>
      <c r="AM225" s="172"/>
      <c r="AN225" s="172"/>
      <c r="AO225" s="172"/>
      <c r="AP225" s="172"/>
      <c r="AQ225" s="172"/>
      <c r="AR225" s="172"/>
      <c r="AS225" s="172"/>
      <c r="AT225" s="172"/>
      <c r="AU225" s="172"/>
    </row>
    <row r="226" spans="1:47" ht="14.25" customHeight="1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  <c r="AB226" s="172"/>
      <c r="AC226" s="172"/>
      <c r="AD226" s="172"/>
      <c r="AE226" s="172"/>
      <c r="AF226" s="172"/>
      <c r="AG226" s="172"/>
      <c r="AH226" s="172"/>
      <c r="AI226" s="172"/>
      <c r="AJ226" s="172"/>
      <c r="AK226" s="172"/>
      <c r="AL226" s="172"/>
      <c r="AM226" s="172"/>
      <c r="AN226" s="172"/>
      <c r="AO226" s="172"/>
      <c r="AP226" s="172"/>
      <c r="AQ226" s="172"/>
      <c r="AR226" s="172"/>
      <c r="AS226" s="172"/>
      <c r="AT226" s="172"/>
      <c r="AU226" s="172"/>
    </row>
    <row r="227" spans="1:47" ht="14.25" customHeight="1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  <c r="AA227" s="172"/>
      <c r="AB227" s="172"/>
      <c r="AC227" s="172"/>
      <c r="AD227" s="172"/>
      <c r="AE227" s="172"/>
      <c r="AF227" s="172"/>
      <c r="AG227" s="172"/>
      <c r="AH227" s="172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2"/>
      <c r="AT227" s="172"/>
      <c r="AU227" s="172"/>
    </row>
    <row r="228" spans="1:47" ht="14.25" customHeight="1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  <c r="AA228" s="172"/>
      <c r="AB228" s="172"/>
      <c r="AC228" s="172"/>
      <c r="AD228" s="172"/>
      <c r="AE228" s="172"/>
      <c r="AF228" s="172"/>
      <c r="AG228" s="172"/>
      <c r="AH228" s="172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2"/>
      <c r="AT228" s="172"/>
      <c r="AU228" s="172"/>
    </row>
    <row r="229" spans="1:47" ht="14.25" customHeight="1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  <c r="AU229" s="172"/>
    </row>
    <row r="230" spans="1:47" ht="14.25" customHeight="1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  <c r="AB230" s="172"/>
      <c r="AC230" s="172"/>
      <c r="AD230" s="172"/>
      <c r="AE230" s="172"/>
      <c r="AF230" s="172"/>
      <c r="AG230" s="172"/>
      <c r="AH230" s="172"/>
      <c r="AI230" s="172"/>
      <c r="AJ230" s="172"/>
      <c r="AK230" s="172"/>
      <c r="AL230" s="172"/>
      <c r="AM230" s="172"/>
      <c r="AN230" s="172"/>
      <c r="AO230" s="172"/>
      <c r="AP230" s="172"/>
      <c r="AQ230" s="172"/>
      <c r="AR230" s="172"/>
      <c r="AS230" s="172"/>
      <c r="AT230" s="172"/>
      <c r="AU230" s="172"/>
    </row>
    <row r="231" spans="1:47" ht="14.25" customHeight="1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  <c r="AB231" s="172"/>
      <c r="AC231" s="172"/>
      <c r="AD231" s="172"/>
      <c r="AE231" s="172"/>
      <c r="AF231" s="172"/>
      <c r="AG231" s="172"/>
      <c r="AH231" s="172"/>
      <c r="AI231" s="172"/>
      <c r="AJ231" s="172"/>
      <c r="AK231" s="172"/>
      <c r="AL231" s="172"/>
      <c r="AM231" s="172"/>
      <c r="AN231" s="172"/>
      <c r="AO231" s="172"/>
      <c r="AP231" s="172"/>
      <c r="AQ231" s="172"/>
      <c r="AR231" s="172"/>
      <c r="AS231" s="172"/>
      <c r="AT231" s="172"/>
      <c r="AU231" s="172"/>
    </row>
    <row r="232" spans="1:47" ht="14.25" customHeight="1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  <c r="AB232" s="172"/>
      <c r="AC232" s="172"/>
      <c r="AD232" s="172"/>
      <c r="AE232" s="172"/>
      <c r="AF232" s="172"/>
      <c r="AG232" s="172"/>
      <c r="AH232" s="172"/>
      <c r="AI232" s="172"/>
      <c r="AJ232" s="172"/>
      <c r="AK232" s="172"/>
      <c r="AL232" s="172"/>
      <c r="AM232" s="172"/>
      <c r="AN232" s="172"/>
      <c r="AO232" s="172"/>
      <c r="AP232" s="172"/>
      <c r="AQ232" s="172"/>
      <c r="AR232" s="172"/>
      <c r="AS232" s="172"/>
      <c r="AT232" s="172"/>
      <c r="AU232" s="172"/>
    </row>
    <row r="233" spans="1:47" ht="14.25" customHeight="1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  <c r="AB233" s="172"/>
      <c r="AC233" s="172"/>
      <c r="AD233" s="172"/>
      <c r="AE233" s="172"/>
      <c r="AF233" s="172"/>
      <c r="AG233" s="172"/>
      <c r="AH233" s="172"/>
      <c r="AI233" s="172"/>
      <c r="AJ233" s="172"/>
      <c r="AK233" s="172"/>
      <c r="AL233" s="172"/>
      <c r="AM233" s="172"/>
      <c r="AN233" s="172"/>
      <c r="AO233" s="172"/>
      <c r="AP233" s="172"/>
      <c r="AQ233" s="172"/>
      <c r="AR233" s="172"/>
      <c r="AS233" s="172"/>
      <c r="AT233" s="172"/>
      <c r="AU233" s="172"/>
    </row>
    <row r="234" spans="1:47" ht="14.25" customHeight="1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  <c r="AB234" s="172"/>
      <c r="AC234" s="172"/>
      <c r="AD234" s="172"/>
      <c r="AE234" s="172"/>
      <c r="AF234" s="172"/>
      <c r="AG234" s="172"/>
      <c r="AH234" s="172"/>
      <c r="AI234" s="172"/>
      <c r="AJ234" s="172"/>
      <c r="AK234" s="172"/>
      <c r="AL234" s="172"/>
      <c r="AM234" s="172"/>
      <c r="AN234" s="172"/>
      <c r="AO234" s="172"/>
      <c r="AP234" s="172"/>
      <c r="AQ234" s="172"/>
      <c r="AR234" s="172"/>
      <c r="AS234" s="172"/>
      <c r="AT234" s="172"/>
      <c r="AU234" s="172"/>
    </row>
    <row r="235" spans="1:47" ht="14.25" customHeight="1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  <c r="AA235" s="172"/>
      <c r="AB235" s="172"/>
      <c r="AC235" s="172"/>
      <c r="AD235" s="172"/>
      <c r="AE235" s="172"/>
      <c r="AF235" s="172"/>
      <c r="AG235" s="172"/>
      <c r="AH235" s="172"/>
      <c r="AI235" s="172"/>
      <c r="AJ235" s="172"/>
      <c r="AK235" s="172"/>
      <c r="AL235" s="172"/>
      <c r="AM235" s="172"/>
      <c r="AN235" s="172"/>
      <c r="AO235" s="172"/>
      <c r="AP235" s="172"/>
      <c r="AQ235" s="172"/>
      <c r="AR235" s="172"/>
      <c r="AS235" s="172"/>
      <c r="AT235" s="172"/>
      <c r="AU235" s="172"/>
    </row>
    <row r="236" spans="1:47" ht="14.25" customHeight="1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  <c r="AA236" s="172"/>
      <c r="AB236" s="172"/>
      <c r="AC236" s="172"/>
      <c r="AD236" s="172"/>
      <c r="AE236" s="172"/>
      <c r="AF236" s="172"/>
      <c r="AG236" s="172"/>
      <c r="AH236" s="172"/>
      <c r="AI236" s="172"/>
      <c r="AJ236" s="172"/>
      <c r="AK236" s="172"/>
      <c r="AL236" s="172"/>
      <c r="AM236" s="172"/>
      <c r="AN236" s="172"/>
      <c r="AO236" s="172"/>
      <c r="AP236" s="172"/>
      <c r="AQ236" s="172"/>
      <c r="AR236" s="172"/>
      <c r="AS236" s="172"/>
      <c r="AT236" s="172"/>
      <c r="AU236" s="172"/>
    </row>
    <row r="237" spans="1:47" ht="14.25" customHeight="1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  <c r="AA237" s="172"/>
      <c r="AB237" s="172"/>
      <c r="AC237" s="172"/>
      <c r="AD237" s="172"/>
      <c r="AE237" s="172"/>
      <c r="AF237" s="172"/>
      <c r="AG237" s="172"/>
      <c r="AH237" s="172"/>
      <c r="AI237" s="172"/>
      <c r="AJ237" s="172"/>
      <c r="AK237" s="172"/>
      <c r="AL237" s="172"/>
      <c r="AM237" s="172"/>
      <c r="AN237" s="172"/>
      <c r="AO237" s="172"/>
      <c r="AP237" s="172"/>
      <c r="AQ237" s="172"/>
      <c r="AR237" s="172"/>
      <c r="AS237" s="172"/>
      <c r="AT237" s="172"/>
      <c r="AU237" s="172"/>
    </row>
    <row r="238" spans="1:47" ht="14.25" customHeight="1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  <c r="AA238" s="172"/>
      <c r="AB238" s="172"/>
      <c r="AC238" s="172"/>
      <c r="AD238" s="172"/>
      <c r="AE238" s="172"/>
      <c r="AF238" s="172"/>
      <c r="AG238" s="172"/>
      <c r="AH238" s="172"/>
      <c r="AI238" s="172"/>
      <c r="AJ238" s="172"/>
      <c r="AK238" s="172"/>
      <c r="AL238" s="172"/>
      <c r="AM238" s="172"/>
      <c r="AN238" s="172"/>
      <c r="AO238" s="172"/>
      <c r="AP238" s="172"/>
      <c r="AQ238" s="172"/>
      <c r="AR238" s="172"/>
      <c r="AS238" s="172"/>
      <c r="AT238" s="172"/>
      <c r="AU238" s="172"/>
    </row>
    <row r="239" spans="1:47" ht="14.25" customHeight="1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  <c r="AB239" s="172"/>
      <c r="AC239" s="172"/>
      <c r="AD239" s="172"/>
      <c r="AE239" s="172"/>
      <c r="AF239" s="172"/>
      <c r="AG239" s="172"/>
      <c r="AH239" s="172"/>
      <c r="AI239" s="172"/>
      <c r="AJ239" s="172"/>
      <c r="AK239" s="172"/>
      <c r="AL239" s="172"/>
      <c r="AM239" s="172"/>
      <c r="AN239" s="172"/>
      <c r="AO239" s="172"/>
      <c r="AP239" s="172"/>
      <c r="AQ239" s="172"/>
      <c r="AR239" s="172"/>
      <c r="AS239" s="172"/>
      <c r="AT239" s="172"/>
      <c r="AU239" s="172"/>
    </row>
    <row r="240" spans="1:47" ht="14.25" customHeight="1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  <c r="AB240" s="172"/>
      <c r="AC240" s="172"/>
      <c r="AD240" s="172"/>
      <c r="AE240" s="172"/>
      <c r="AF240" s="172"/>
      <c r="AG240" s="172"/>
      <c r="AH240" s="172"/>
      <c r="AI240" s="172"/>
      <c r="AJ240" s="172"/>
      <c r="AK240" s="172"/>
      <c r="AL240" s="172"/>
      <c r="AM240" s="172"/>
      <c r="AN240" s="172"/>
      <c r="AO240" s="172"/>
      <c r="AP240" s="172"/>
      <c r="AQ240" s="172"/>
      <c r="AR240" s="172"/>
      <c r="AS240" s="172"/>
      <c r="AT240" s="172"/>
      <c r="AU240" s="172"/>
    </row>
    <row r="241" spans="1:47" ht="14.25" customHeight="1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  <c r="AB241" s="172"/>
      <c r="AC241" s="172"/>
      <c r="AD241" s="172"/>
      <c r="AE241" s="172"/>
      <c r="AF241" s="172"/>
      <c r="AG241" s="172"/>
      <c r="AH241" s="172"/>
      <c r="AI241" s="172"/>
      <c r="AJ241" s="172"/>
      <c r="AK241" s="172"/>
      <c r="AL241" s="172"/>
      <c r="AM241" s="172"/>
      <c r="AN241" s="172"/>
      <c r="AO241" s="172"/>
      <c r="AP241" s="172"/>
      <c r="AQ241" s="172"/>
      <c r="AR241" s="172"/>
      <c r="AS241" s="172"/>
      <c r="AT241" s="172"/>
      <c r="AU241" s="172"/>
    </row>
    <row r="242" spans="1:47" ht="14.25" customHeight="1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  <c r="AB242" s="172"/>
      <c r="AC242" s="172"/>
      <c r="AD242" s="172"/>
      <c r="AE242" s="172"/>
      <c r="AF242" s="172"/>
      <c r="AG242" s="172"/>
      <c r="AH242" s="172"/>
      <c r="AI242" s="172"/>
      <c r="AJ242" s="172"/>
      <c r="AK242" s="172"/>
      <c r="AL242" s="172"/>
      <c r="AM242" s="172"/>
      <c r="AN242" s="172"/>
      <c r="AO242" s="172"/>
      <c r="AP242" s="172"/>
      <c r="AQ242" s="172"/>
      <c r="AR242" s="172"/>
      <c r="AS242" s="172"/>
      <c r="AT242" s="172"/>
      <c r="AU242" s="172"/>
    </row>
    <row r="243" spans="1:47" ht="14.25" customHeight="1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172"/>
      <c r="AC243" s="172"/>
      <c r="AD243" s="172"/>
      <c r="AE243" s="172"/>
      <c r="AF243" s="172"/>
      <c r="AG243" s="172"/>
      <c r="AH243" s="172"/>
      <c r="AI243" s="172"/>
      <c r="AJ243" s="172"/>
      <c r="AK243" s="172"/>
      <c r="AL243" s="172"/>
      <c r="AM243" s="172"/>
      <c r="AN243" s="172"/>
      <c r="AO243" s="172"/>
      <c r="AP243" s="172"/>
      <c r="AQ243" s="172"/>
      <c r="AR243" s="172"/>
      <c r="AS243" s="172"/>
      <c r="AT243" s="172"/>
      <c r="AU243" s="172"/>
    </row>
    <row r="244" spans="1:47" ht="14.25" customHeight="1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  <c r="AB244" s="172"/>
      <c r="AC244" s="172"/>
      <c r="AD244" s="172"/>
      <c r="AE244" s="172"/>
      <c r="AF244" s="172"/>
      <c r="AG244" s="172"/>
      <c r="AH244" s="172"/>
      <c r="AI244" s="172"/>
      <c r="AJ244" s="172"/>
      <c r="AK244" s="172"/>
      <c r="AL244" s="172"/>
      <c r="AM244" s="172"/>
      <c r="AN244" s="172"/>
      <c r="AO244" s="172"/>
      <c r="AP244" s="172"/>
      <c r="AQ244" s="172"/>
      <c r="AR244" s="172"/>
      <c r="AS244" s="172"/>
      <c r="AT244" s="172"/>
      <c r="AU244" s="172"/>
    </row>
    <row r="245" spans="1:47" ht="14.25" customHeight="1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2"/>
      <c r="AN245" s="172"/>
      <c r="AO245" s="172"/>
      <c r="AP245" s="172"/>
      <c r="AQ245" s="172"/>
      <c r="AR245" s="172"/>
      <c r="AS245" s="172"/>
      <c r="AT245" s="172"/>
      <c r="AU245" s="172"/>
    </row>
    <row r="246" spans="1:47" ht="14.25" customHeight="1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2"/>
      <c r="AN246" s="172"/>
      <c r="AO246" s="172"/>
      <c r="AP246" s="172"/>
      <c r="AQ246" s="172"/>
      <c r="AR246" s="172"/>
      <c r="AS246" s="172"/>
      <c r="AT246" s="172"/>
      <c r="AU246" s="172"/>
    </row>
    <row r="247" spans="1:47" ht="14.25" customHeight="1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2"/>
      <c r="AN247" s="172"/>
      <c r="AO247" s="172"/>
      <c r="AP247" s="172"/>
      <c r="AQ247" s="172"/>
      <c r="AR247" s="172"/>
      <c r="AS247" s="172"/>
      <c r="AT247" s="172"/>
      <c r="AU247" s="172"/>
    </row>
    <row r="248" spans="1:47" ht="14.25" customHeight="1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2"/>
      <c r="AN248" s="172"/>
      <c r="AO248" s="172"/>
      <c r="AP248" s="172"/>
      <c r="AQ248" s="172"/>
      <c r="AR248" s="172"/>
      <c r="AS248" s="172"/>
      <c r="AT248" s="172"/>
      <c r="AU248" s="172"/>
    </row>
    <row r="249" spans="1:47" ht="14.25" customHeight="1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172"/>
      <c r="AC249" s="172"/>
      <c r="AD249" s="172"/>
      <c r="AE249" s="172"/>
      <c r="AF249" s="172"/>
      <c r="AG249" s="172"/>
      <c r="AH249" s="172"/>
      <c r="AI249" s="172"/>
      <c r="AJ249" s="172"/>
      <c r="AK249" s="172"/>
      <c r="AL249" s="172"/>
      <c r="AM249" s="172"/>
      <c r="AN249" s="172"/>
      <c r="AO249" s="172"/>
      <c r="AP249" s="172"/>
      <c r="AQ249" s="172"/>
      <c r="AR249" s="172"/>
      <c r="AS249" s="172"/>
      <c r="AT249" s="172"/>
      <c r="AU249" s="172"/>
    </row>
    <row r="250" spans="1:47" ht="14.25" customHeight="1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172"/>
      <c r="AC250" s="172"/>
      <c r="AD250" s="172"/>
      <c r="AE250" s="172"/>
      <c r="AF250" s="172"/>
      <c r="AG250" s="172"/>
      <c r="AH250" s="172"/>
      <c r="AI250" s="172"/>
      <c r="AJ250" s="172"/>
      <c r="AK250" s="172"/>
      <c r="AL250" s="172"/>
      <c r="AM250" s="172"/>
      <c r="AN250" s="172"/>
      <c r="AO250" s="172"/>
      <c r="AP250" s="172"/>
      <c r="AQ250" s="172"/>
      <c r="AR250" s="172"/>
      <c r="AS250" s="172"/>
      <c r="AT250" s="172"/>
      <c r="AU250" s="172"/>
    </row>
    <row r="251" spans="1:47" ht="14.25" customHeight="1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  <c r="AB251" s="172"/>
      <c r="AC251" s="172"/>
      <c r="AD251" s="172"/>
      <c r="AE251" s="172"/>
      <c r="AF251" s="172"/>
      <c r="AG251" s="172"/>
      <c r="AH251" s="172"/>
      <c r="AI251" s="172"/>
      <c r="AJ251" s="172"/>
      <c r="AK251" s="172"/>
      <c r="AL251" s="172"/>
      <c r="AM251" s="172"/>
      <c r="AN251" s="172"/>
      <c r="AO251" s="172"/>
      <c r="AP251" s="172"/>
      <c r="AQ251" s="172"/>
      <c r="AR251" s="172"/>
      <c r="AS251" s="172"/>
      <c r="AT251" s="172"/>
      <c r="AU251" s="172"/>
    </row>
    <row r="252" spans="1:47" ht="14.25" customHeight="1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  <c r="AA252" s="172"/>
      <c r="AB252" s="172"/>
      <c r="AC252" s="172"/>
      <c r="AD252" s="172"/>
      <c r="AE252" s="172"/>
      <c r="AF252" s="172"/>
      <c r="AG252" s="172"/>
      <c r="AH252" s="172"/>
      <c r="AI252" s="172"/>
      <c r="AJ252" s="172"/>
      <c r="AK252" s="172"/>
      <c r="AL252" s="172"/>
      <c r="AM252" s="172"/>
      <c r="AN252" s="172"/>
      <c r="AO252" s="172"/>
      <c r="AP252" s="172"/>
      <c r="AQ252" s="172"/>
      <c r="AR252" s="172"/>
      <c r="AS252" s="172"/>
      <c r="AT252" s="172"/>
      <c r="AU252" s="172"/>
    </row>
    <row r="253" spans="1:47" ht="14.25" customHeight="1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  <c r="AA253" s="172"/>
      <c r="AB253" s="172"/>
      <c r="AC253" s="172"/>
      <c r="AD253" s="172"/>
      <c r="AE253" s="172"/>
      <c r="AF253" s="172"/>
      <c r="AG253" s="172"/>
      <c r="AH253" s="172"/>
      <c r="AI253" s="172"/>
      <c r="AJ253" s="172"/>
      <c r="AK253" s="172"/>
      <c r="AL253" s="172"/>
      <c r="AM253" s="172"/>
      <c r="AN253" s="172"/>
      <c r="AO253" s="172"/>
      <c r="AP253" s="172"/>
      <c r="AQ253" s="172"/>
      <c r="AR253" s="172"/>
      <c r="AS253" s="172"/>
      <c r="AT253" s="172"/>
      <c r="AU253" s="172"/>
    </row>
    <row r="254" spans="1:47" ht="14.25" customHeight="1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  <c r="AB254" s="172"/>
      <c r="AC254" s="172"/>
      <c r="AD254" s="172"/>
      <c r="AE254" s="172"/>
      <c r="AF254" s="172"/>
      <c r="AG254" s="172"/>
      <c r="AH254" s="172"/>
      <c r="AI254" s="172"/>
      <c r="AJ254" s="172"/>
      <c r="AK254" s="172"/>
      <c r="AL254" s="172"/>
      <c r="AM254" s="172"/>
      <c r="AN254" s="172"/>
      <c r="AO254" s="172"/>
      <c r="AP254" s="172"/>
      <c r="AQ254" s="172"/>
      <c r="AR254" s="172"/>
      <c r="AS254" s="172"/>
      <c r="AT254" s="172"/>
      <c r="AU254" s="172"/>
    </row>
    <row r="255" spans="1:47" ht="14.25" customHeight="1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  <c r="AB255" s="172"/>
      <c r="AC255" s="172"/>
      <c r="AD255" s="172"/>
      <c r="AE255" s="172"/>
      <c r="AF255" s="172"/>
      <c r="AG255" s="172"/>
      <c r="AH255" s="172"/>
      <c r="AI255" s="172"/>
      <c r="AJ255" s="172"/>
      <c r="AK255" s="172"/>
      <c r="AL255" s="172"/>
      <c r="AM255" s="172"/>
      <c r="AN255" s="172"/>
      <c r="AO255" s="172"/>
      <c r="AP255" s="172"/>
      <c r="AQ255" s="172"/>
      <c r="AR255" s="172"/>
      <c r="AS255" s="172"/>
      <c r="AT255" s="172"/>
      <c r="AU255" s="172"/>
    </row>
    <row r="256" spans="1:47" ht="14.25" customHeight="1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72"/>
      <c r="AK256" s="172"/>
      <c r="AL256" s="172"/>
      <c r="AM256" s="172"/>
      <c r="AN256" s="172"/>
      <c r="AO256" s="172"/>
      <c r="AP256" s="172"/>
      <c r="AQ256" s="172"/>
      <c r="AR256" s="172"/>
      <c r="AS256" s="172"/>
      <c r="AT256" s="172"/>
      <c r="AU256" s="172"/>
    </row>
    <row r="257" spans="1:47" ht="14.25" customHeight="1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  <c r="AB257" s="172"/>
      <c r="AC257" s="172"/>
      <c r="AD257" s="172"/>
      <c r="AE257" s="172"/>
      <c r="AF257" s="172"/>
      <c r="AG257" s="172"/>
      <c r="AH257" s="172"/>
      <c r="AI257" s="172"/>
      <c r="AJ257" s="172"/>
      <c r="AK257" s="172"/>
      <c r="AL257" s="172"/>
      <c r="AM257" s="172"/>
      <c r="AN257" s="172"/>
      <c r="AO257" s="172"/>
      <c r="AP257" s="172"/>
      <c r="AQ257" s="172"/>
      <c r="AR257" s="172"/>
      <c r="AS257" s="172"/>
      <c r="AT257" s="172"/>
      <c r="AU257" s="172"/>
    </row>
    <row r="258" spans="1:47" ht="14.25" customHeight="1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2"/>
      <c r="AN258" s="172"/>
      <c r="AO258" s="172"/>
      <c r="AP258" s="172"/>
      <c r="AQ258" s="172"/>
      <c r="AR258" s="172"/>
      <c r="AS258" s="172"/>
      <c r="AT258" s="172"/>
      <c r="AU258" s="172"/>
    </row>
    <row r="259" spans="1:47" ht="14.25" customHeight="1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2"/>
      <c r="AN259" s="172"/>
      <c r="AO259" s="172"/>
      <c r="AP259" s="172"/>
      <c r="AQ259" s="172"/>
      <c r="AR259" s="172"/>
      <c r="AS259" s="172"/>
      <c r="AT259" s="172"/>
      <c r="AU259" s="172"/>
    </row>
    <row r="260" spans="1:47" ht="14.25" customHeight="1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2"/>
      <c r="AN260" s="172"/>
      <c r="AO260" s="172"/>
      <c r="AP260" s="172"/>
      <c r="AQ260" s="172"/>
      <c r="AR260" s="172"/>
      <c r="AS260" s="172"/>
      <c r="AT260" s="172"/>
      <c r="AU260" s="172"/>
    </row>
    <row r="261" spans="1:47" ht="14.25" customHeight="1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2"/>
      <c r="AN261" s="172"/>
      <c r="AO261" s="172"/>
      <c r="AP261" s="172"/>
      <c r="AQ261" s="172"/>
      <c r="AR261" s="172"/>
      <c r="AS261" s="172"/>
      <c r="AT261" s="172"/>
      <c r="AU261" s="172"/>
    </row>
    <row r="262" spans="1:47" ht="14.25" customHeight="1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2"/>
      <c r="AN262" s="172"/>
      <c r="AO262" s="172"/>
      <c r="AP262" s="172"/>
      <c r="AQ262" s="172"/>
      <c r="AR262" s="172"/>
      <c r="AS262" s="172"/>
      <c r="AT262" s="172"/>
      <c r="AU262" s="172"/>
    </row>
    <row r="263" spans="1:47" ht="14.25" customHeight="1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2"/>
      <c r="AO263" s="172"/>
      <c r="AP263" s="172"/>
      <c r="AQ263" s="172"/>
      <c r="AR263" s="172"/>
      <c r="AS263" s="172"/>
      <c r="AT263" s="172"/>
      <c r="AU263" s="172"/>
    </row>
    <row r="264" spans="1:47" ht="14.25" customHeight="1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2"/>
      <c r="AN264" s="172"/>
      <c r="AO264" s="172"/>
      <c r="AP264" s="172"/>
      <c r="AQ264" s="172"/>
      <c r="AR264" s="172"/>
      <c r="AS264" s="172"/>
      <c r="AT264" s="172"/>
      <c r="AU264" s="172"/>
    </row>
    <row r="265" spans="1:47" ht="14.25" customHeight="1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2"/>
      <c r="AN265" s="172"/>
      <c r="AO265" s="172"/>
      <c r="AP265" s="172"/>
      <c r="AQ265" s="172"/>
      <c r="AR265" s="172"/>
      <c r="AS265" s="172"/>
      <c r="AT265" s="172"/>
      <c r="AU265" s="172"/>
    </row>
    <row r="266" spans="1:47" ht="14.25" customHeight="1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  <c r="AB266" s="172"/>
      <c r="AC266" s="172"/>
      <c r="AD266" s="172"/>
      <c r="AE266" s="172"/>
      <c r="AF266" s="172"/>
      <c r="AG266" s="172"/>
      <c r="AH266" s="172"/>
      <c r="AI266" s="172"/>
      <c r="AJ266" s="172"/>
      <c r="AK266" s="172"/>
      <c r="AL266" s="172"/>
      <c r="AM266" s="172"/>
      <c r="AN266" s="172"/>
      <c r="AO266" s="172"/>
      <c r="AP266" s="172"/>
      <c r="AQ266" s="172"/>
      <c r="AR266" s="172"/>
      <c r="AS266" s="172"/>
      <c r="AT266" s="172"/>
      <c r="AU266" s="172"/>
    </row>
    <row r="267" spans="1:47" ht="14.25" customHeight="1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  <c r="AB267" s="172"/>
      <c r="AC267" s="172"/>
      <c r="AD267" s="172"/>
      <c r="AE267" s="172"/>
      <c r="AF267" s="172"/>
      <c r="AG267" s="172"/>
      <c r="AH267" s="172"/>
      <c r="AI267" s="172"/>
      <c r="AJ267" s="172"/>
      <c r="AK267" s="172"/>
      <c r="AL267" s="172"/>
      <c r="AM267" s="172"/>
      <c r="AN267" s="172"/>
      <c r="AO267" s="172"/>
      <c r="AP267" s="172"/>
      <c r="AQ267" s="172"/>
      <c r="AR267" s="172"/>
      <c r="AS267" s="172"/>
      <c r="AT267" s="172"/>
      <c r="AU267" s="172"/>
    </row>
    <row r="268" spans="1:47" ht="14.25" customHeight="1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2"/>
      <c r="AN268" s="172"/>
      <c r="AO268" s="172"/>
      <c r="AP268" s="172"/>
      <c r="AQ268" s="172"/>
      <c r="AR268" s="172"/>
      <c r="AS268" s="172"/>
      <c r="AT268" s="172"/>
      <c r="AU268" s="172"/>
    </row>
    <row r="269" spans="1:47" ht="14.25" customHeight="1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172"/>
      <c r="AC269" s="172"/>
      <c r="AD269" s="172"/>
      <c r="AE269" s="172"/>
      <c r="AF269" s="172"/>
      <c r="AG269" s="172"/>
      <c r="AH269" s="172"/>
      <c r="AI269" s="172"/>
      <c r="AJ269" s="172"/>
      <c r="AK269" s="172"/>
      <c r="AL269" s="172"/>
      <c r="AM269" s="172"/>
      <c r="AN269" s="172"/>
      <c r="AO269" s="172"/>
      <c r="AP269" s="172"/>
      <c r="AQ269" s="172"/>
      <c r="AR269" s="172"/>
      <c r="AS269" s="172"/>
      <c r="AT269" s="172"/>
      <c r="AU269" s="172"/>
    </row>
    <row r="270" spans="1:47" ht="14.25" customHeight="1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  <c r="AA270" s="172"/>
      <c r="AB270" s="172"/>
      <c r="AC270" s="172"/>
      <c r="AD270" s="172"/>
      <c r="AE270" s="172"/>
      <c r="AF270" s="172"/>
      <c r="AG270" s="172"/>
      <c r="AH270" s="172"/>
      <c r="AI270" s="172"/>
      <c r="AJ270" s="172"/>
      <c r="AK270" s="172"/>
      <c r="AL270" s="172"/>
      <c r="AM270" s="172"/>
      <c r="AN270" s="172"/>
      <c r="AO270" s="172"/>
      <c r="AP270" s="172"/>
      <c r="AQ270" s="172"/>
      <c r="AR270" s="172"/>
      <c r="AS270" s="172"/>
      <c r="AT270" s="172"/>
      <c r="AU270" s="172"/>
    </row>
    <row r="271" spans="1:47" ht="14.25" customHeight="1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  <c r="AA271" s="172"/>
      <c r="AB271" s="172"/>
      <c r="AC271" s="172"/>
      <c r="AD271" s="172"/>
      <c r="AE271" s="172"/>
      <c r="AF271" s="172"/>
      <c r="AG271" s="172"/>
      <c r="AH271" s="172"/>
      <c r="AI271" s="172"/>
      <c r="AJ271" s="172"/>
      <c r="AK271" s="172"/>
      <c r="AL271" s="172"/>
      <c r="AM271" s="172"/>
      <c r="AN271" s="172"/>
      <c r="AO271" s="172"/>
      <c r="AP271" s="172"/>
      <c r="AQ271" s="172"/>
      <c r="AR271" s="172"/>
      <c r="AS271" s="172"/>
      <c r="AT271" s="172"/>
      <c r="AU271" s="172"/>
    </row>
    <row r="272" spans="1:47" ht="14.25" customHeight="1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  <c r="AB272" s="172"/>
      <c r="AC272" s="172"/>
      <c r="AD272" s="172"/>
      <c r="AE272" s="172"/>
      <c r="AF272" s="172"/>
      <c r="AG272" s="172"/>
      <c r="AH272" s="172"/>
      <c r="AI272" s="172"/>
      <c r="AJ272" s="172"/>
      <c r="AK272" s="172"/>
      <c r="AL272" s="172"/>
      <c r="AM272" s="172"/>
      <c r="AN272" s="172"/>
      <c r="AO272" s="172"/>
      <c r="AP272" s="172"/>
      <c r="AQ272" s="172"/>
      <c r="AR272" s="172"/>
      <c r="AS272" s="172"/>
      <c r="AT272" s="172"/>
      <c r="AU272" s="172"/>
    </row>
    <row r="273" spans="1:47" ht="14.25" customHeight="1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172"/>
      <c r="AC273" s="172"/>
      <c r="AD273" s="172"/>
      <c r="AE273" s="172"/>
      <c r="AF273" s="172"/>
      <c r="AG273" s="172"/>
      <c r="AH273" s="172"/>
      <c r="AI273" s="172"/>
      <c r="AJ273" s="172"/>
      <c r="AK273" s="172"/>
      <c r="AL273" s="172"/>
      <c r="AM273" s="172"/>
      <c r="AN273" s="172"/>
      <c r="AO273" s="172"/>
      <c r="AP273" s="172"/>
      <c r="AQ273" s="172"/>
      <c r="AR273" s="172"/>
      <c r="AS273" s="172"/>
      <c r="AT273" s="172"/>
      <c r="AU273" s="172"/>
    </row>
    <row r="274" spans="1:47" ht="14.25" customHeight="1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2"/>
      <c r="AF274" s="172"/>
      <c r="AG274" s="172"/>
      <c r="AH274" s="172"/>
      <c r="AI274" s="172"/>
      <c r="AJ274" s="172"/>
      <c r="AK274" s="172"/>
      <c r="AL274" s="172"/>
      <c r="AM274" s="172"/>
      <c r="AN274" s="172"/>
      <c r="AO274" s="172"/>
      <c r="AP274" s="172"/>
      <c r="AQ274" s="172"/>
      <c r="AR274" s="172"/>
      <c r="AS274" s="172"/>
      <c r="AT274" s="172"/>
      <c r="AU274" s="172"/>
    </row>
    <row r="275" spans="1:47" ht="14.25" customHeight="1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72"/>
      <c r="AI275" s="172"/>
      <c r="AJ275" s="172"/>
      <c r="AK275" s="172"/>
      <c r="AL275" s="172"/>
      <c r="AM275" s="172"/>
      <c r="AN275" s="172"/>
      <c r="AO275" s="172"/>
      <c r="AP275" s="172"/>
      <c r="AQ275" s="172"/>
      <c r="AR275" s="172"/>
      <c r="AS275" s="172"/>
      <c r="AT275" s="172"/>
      <c r="AU275" s="172"/>
    </row>
    <row r="276" spans="1:47" ht="14.25" customHeight="1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2"/>
      <c r="AN276" s="172"/>
      <c r="AO276" s="172"/>
      <c r="AP276" s="172"/>
      <c r="AQ276" s="172"/>
      <c r="AR276" s="172"/>
      <c r="AS276" s="172"/>
      <c r="AT276" s="172"/>
      <c r="AU276" s="172"/>
    </row>
    <row r="277" spans="1:47" ht="14.25" customHeight="1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  <c r="AG277" s="172"/>
      <c r="AH277" s="172"/>
      <c r="AI277" s="172"/>
      <c r="AJ277" s="172"/>
      <c r="AK277" s="172"/>
      <c r="AL277" s="172"/>
      <c r="AM277" s="172"/>
      <c r="AN277" s="172"/>
      <c r="AO277" s="172"/>
      <c r="AP277" s="172"/>
      <c r="AQ277" s="172"/>
      <c r="AR277" s="172"/>
      <c r="AS277" s="172"/>
      <c r="AT277" s="172"/>
      <c r="AU277" s="172"/>
    </row>
    <row r="278" spans="1:47" ht="14.25" customHeight="1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2"/>
      <c r="AN278" s="172"/>
      <c r="AO278" s="172"/>
      <c r="AP278" s="172"/>
      <c r="AQ278" s="172"/>
      <c r="AR278" s="172"/>
      <c r="AS278" s="172"/>
      <c r="AT278" s="172"/>
      <c r="AU278" s="172"/>
    </row>
    <row r="279" spans="1:47" ht="14.25" customHeight="1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2"/>
      <c r="AT279" s="172"/>
      <c r="AU279" s="172"/>
    </row>
    <row r="280" spans="1:47" ht="14.25" customHeight="1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2"/>
      <c r="AN280" s="172"/>
      <c r="AO280" s="172"/>
      <c r="AP280" s="172"/>
      <c r="AQ280" s="172"/>
      <c r="AR280" s="172"/>
      <c r="AS280" s="172"/>
      <c r="AT280" s="172"/>
      <c r="AU280" s="172"/>
    </row>
    <row r="281" spans="1:47" ht="14.25" customHeight="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2"/>
      <c r="AN281" s="172"/>
      <c r="AO281" s="172"/>
      <c r="AP281" s="172"/>
      <c r="AQ281" s="172"/>
      <c r="AR281" s="172"/>
      <c r="AS281" s="172"/>
      <c r="AT281" s="172"/>
      <c r="AU281" s="172"/>
    </row>
    <row r="282" spans="1:47" ht="14.25" customHeight="1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2"/>
      <c r="AN282" s="172"/>
      <c r="AO282" s="172"/>
      <c r="AP282" s="172"/>
      <c r="AQ282" s="172"/>
      <c r="AR282" s="172"/>
      <c r="AS282" s="172"/>
      <c r="AT282" s="172"/>
      <c r="AU282" s="172"/>
    </row>
    <row r="283" spans="1:47" ht="14.25" customHeight="1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2"/>
      <c r="AN283" s="172"/>
      <c r="AO283" s="172"/>
      <c r="AP283" s="172"/>
      <c r="AQ283" s="172"/>
      <c r="AR283" s="172"/>
      <c r="AS283" s="172"/>
      <c r="AT283" s="172"/>
      <c r="AU283" s="172"/>
    </row>
    <row r="284" spans="1:47" ht="14.25" customHeight="1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2"/>
      <c r="AN284" s="172"/>
      <c r="AO284" s="172"/>
      <c r="AP284" s="172"/>
      <c r="AQ284" s="172"/>
      <c r="AR284" s="172"/>
      <c r="AS284" s="172"/>
      <c r="AT284" s="172"/>
      <c r="AU284" s="172"/>
    </row>
    <row r="285" spans="1:47" ht="14.25" customHeight="1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2"/>
      <c r="AN285" s="172"/>
      <c r="AO285" s="172"/>
      <c r="AP285" s="172"/>
      <c r="AQ285" s="172"/>
      <c r="AR285" s="172"/>
      <c r="AS285" s="172"/>
      <c r="AT285" s="172"/>
      <c r="AU285" s="172"/>
    </row>
    <row r="286" spans="1:47" ht="14.25" customHeight="1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2"/>
      <c r="AN286" s="172"/>
      <c r="AO286" s="172"/>
      <c r="AP286" s="172"/>
      <c r="AQ286" s="172"/>
      <c r="AR286" s="172"/>
      <c r="AS286" s="172"/>
      <c r="AT286" s="172"/>
      <c r="AU286" s="172"/>
    </row>
    <row r="287" spans="1:47" ht="14.25" customHeight="1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  <c r="AB287" s="172"/>
      <c r="AC287" s="172"/>
      <c r="AD287" s="172"/>
      <c r="AE287" s="172"/>
      <c r="AF287" s="172"/>
      <c r="AG287" s="172"/>
      <c r="AH287" s="172"/>
      <c r="AI287" s="172"/>
      <c r="AJ287" s="172"/>
      <c r="AK287" s="172"/>
      <c r="AL287" s="172"/>
      <c r="AM287" s="172"/>
      <c r="AN287" s="172"/>
      <c r="AO287" s="172"/>
      <c r="AP287" s="172"/>
      <c r="AQ287" s="172"/>
      <c r="AR287" s="172"/>
      <c r="AS287" s="172"/>
      <c r="AT287" s="172"/>
      <c r="AU287" s="172"/>
    </row>
    <row r="288" spans="1:47" ht="14.25" customHeight="1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172"/>
      <c r="AH288" s="172"/>
      <c r="AI288" s="172"/>
      <c r="AJ288" s="172"/>
      <c r="AK288" s="172"/>
      <c r="AL288" s="172"/>
      <c r="AM288" s="172"/>
      <c r="AN288" s="172"/>
      <c r="AO288" s="172"/>
      <c r="AP288" s="172"/>
      <c r="AQ288" s="172"/>
      <c r="AR288" s="172"/>
      <c r="AS288" s="172"/>
      <c r="AT288" s="172"/>
      <c r="AU288" s="172"/>
    </row>
    <row r="289" spans="1:47" ht="14.25" customHeight="1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2"/>
      <c r="AN289" s="172"/>
      <c r="AO289" s="172"/>
      <c r="AP289" s="172"/>
      <c r="AQ289" s="172"/>
      <c r="AR289" s="172"/>
      <c r="AS289" s="172"/>
      <c r="AT289" s="172"/>
      <c r="AU289" s="172"/>
    </row>
    <row r="290" spans="1:47" ht="14.25" customHeight="1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  <c r="AR290" s="172"/>
      <c r="AS290" s="172"/>
      <c r="AT290" s="172"/>
      <c r="AU290" s="172"/>
    </row>
    <row r="291" spans="1:47" ht="14.25" customHeight="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  <c r="AB291" s="172"/>
      <c r="AC291" s="172"/>
      <c r="AD291" s="172"/>
      <c r="AE291" s="172"/>
      <c r="AF291" s="172"/>
      <c r="AG291" s="172"/>
      <c r="AH291" s="172"/>
      <c r="AI291" s="172"/>
      <c r="AJ291" s="172"/>
      <c r="AK291" s="172"/>
      <c r="AL291" s="172"/>
      <c r="AM291" s="172"/>
      <c r="AN291" s="172"/>
      <c r="AO291" s="172"/>
      <c r="AP291" s="172"/>
      <c r="AQ291" s="172"/>
      <c r="AR291" s="172"/>
      <c r="AS291" s="172"/>
      <c r="AT291" s="172"/>
      <c r="AU291" s="172"/>
    </row>
    <row r="292" spans="1:47" ht="14.25" customHeight="1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  <c r="AB292" s="172"/>
      <c r="AC292" s="172"/>
      <c r="AD292" s="172"/>
      <c r="AE292" s="172"/>
      <c r="AF292" s="172"/>
      <c r="AG292" s="172"/>
      <c r="AH292" s="172"/>
      <c r="AI292" s="172"/>
      <c r="AJ292" s="172"/>
      <c r="AK292" s="172"/>
      <c r="AL292" s="172"/>
      <c r="AM292" s="172"/>
      <c r="AN292" s="172"/>
      <c r="AO292" s="172"/>
      <c r="AP292" s="172"/>
      <c r="AQ292" s="172"/>
      <c r="AR292" s="172"/>
      <c r="AS292" s="172"/>
      <c r="AT292" s="172"/>
      <c r="AU292" s="172"/>
    </row>
    <row r="293" spans="1:47" ht="14.25" customHeight="1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  <c r="AB293" s="172"/>
      <c r="AC293" s="172"/>
      <c r="AD293" s="172"/>
      <c r="AE293" s="172"/>
      <c r="AF293" s="172"/>
      <c r="AG293" s="172"/>
      <c r="AH293" s="172"/>
      <c r="AI293" s="172"/>
      <c r="AJ293" s="172"/>
      <c r="AK293" s="172"/>
      <c r="AL293" s="172"/>
      <c r="AM293" s="172"/>
      <c r="AN293" s="172"/>
      <c r="AO293" s="172"/>
      <c r="AP293" s="172"/>
      <c r="AQ293" s="172"/>
      <c r="AR293" s="172"/>
      <c r="AS293" s="172"/>
      <c r="AT293" s="172"/>
      <c r="AU293" s="172"/>
    </row>
    <row r="294" spans="1:47" ht="14.25" customHeight="1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  <c r="AB294" s="172"/>
      <c r="AC294" s="172"/>
      <c r="AD294" s="172"/>
      <c r="AE294" s="172"/>
      <c r="AF294" s="172"/>
      <c r="AG294" s="172"/>
      <c r="AH294" s="172"/>
      <c r="AI294" s="172"/>
      <c r="AJ294" s="172"/>
      <c r="AK294" s="172"/>
      <c r="AL294" s="172"/>
      <c r="AM294" s="172"/>
      <c r="AN294" s="172"/>
      <c r="AO294" s="172"/>
      <c r="AP294" s="172"/>
      <c r="AQ294" s="172"/>
      <c r="AR294" s="172"/>
      <c r="AS294" s="172"/>
      <c r="AT294" s="172"/>
      <c r="AU294" s="172"/>
    </row>
    <row r="295" spans="1:47" ht="14.25" customHeight="1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  <c r="AB295" s="172"/>
      <c r="AC295" s="172"/>
      <c r="AD295" s="172"/>
      <c r="AE295" s="172"/>
      <c r="AF295" s="172"/>
      <c r="AG295" s="172"/>
      <c r="AH295" s="172"/>
      <c r="AI295" s="172"/>
      <c r="AJ295" s="172"/>
      <c r="AK295" s="172"/>
      <c r="AL295" s="172"/>
      <c r="AM295" s="172"/>
      <c r="AN295" s="172"/>
      <c r="AO295" s="172"/>
      <c r="AP295" s="172"/>
      <c r="AQ295" s="172"/>
      <c r="AR295" s="172"/>
      <c r="AS295" s="172"/>
      <c r="AT295" s="172"/>
      <c r="AU295" s="172"/>
    </row>
    <row r="296" spans="1:47" ht="14.25" customHeight="1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  <c r="AB296" s="172"/>
      <c r="AC296" s="172"/>
      <c r="AD296" s="172"/>
      <c r="AE296" s="172"/>
      <c r="AF296" s="172"/>
      <c r="AG296" s="172"/>
      <c r="AH296" s="172"/>
      <c r="AI296" s="172"/>
      <c r="AJ296" s="172"/>
      <c r="AK296" s="172"/>
      <c r="AL296" s="172"/>
      <c r="AM296" s="172"/>
      <c r="AN296" s="172"/>
      <c r="AO296" s="172"/>
      <c r="AP296" s="172"/>
      <c r="AQ296" s="172"/>
      <c r="AR296" s="172"/>
      <c r="AS296" s="172"/>
      <c r="AT296" s="172"/>
      <c r="AU296" s="172"/>
    </row>
    <row r="297" spans="1:47" ht="14.25" customHeight="1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  <c r="AB297" s="172"/>
      <c r="AC297" s="172"/>
      <c r="AD297" s="172"/>
      <c r="AE297" s="172"/>
      <c r="AF297" s="172"/>
      <c r="AG297" s="172"/>
      <c r="AH297" s="172"/>
      <c r="AI297" s="172"/>
      <c r="AJ297" s="172"/>
      <c r="AK297" s="172"/>
      <c r="AL297" s="172"/>
      <c r="AM297" s="172"/>
      <c r="AN297" s="172"/>
      <c r="AO297" s="172"/>
      <c r="AP297" s="172"/>
      <c r="AQ297" s="172"/>
      <c r="AR297" s="172"/>
      <c r="AS297" s="172"/>
      <c r="AT297" s="172"/>
      <c r="AU297" s="172"/>
    </row>
    <row r="298" spans="1:47" ht="14.25" customHeight="1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  <c r="AB298" s="172"/>
      <c r="AC298" s="172"/>
      <c r="AD298" s="172"/>
      <c r="AE298" s="172"/>
      <c r="AF298" s="172"/>
      <c r="AG298" s="172"/>
      <c r="AH298" s="172"/>
      <c r="AI298" s="172"/>
      <c r="AJ298" s="172"/>
      <c r="AK298" s="172"/>
      <c r="AL298" s="172"/>
      <c r="AM298" s="172"/>
      <c r="AN298" s="172"/>
      <c r="AO298" s="172"/>
      <c r="AP298" s="172"/>
      <c r="AQ298" s="172"/>
      <c r="AR298" s="172"/>
      <c r="AS298" s="172"/>
      <c r="AT298" s="172"/>
      <c r="AU298" s="172"/>
    </row>
    <row r="299" spans="1:47" ht="14.25" customHeight="1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2"/>
      <c r="AN299" s="172"/>
      <c r="AO299" s="172"/>
      <c r="AP299" s="172"/>
      <c r="AQ299" s="172"/>
      <c r="AR299" s="172"/>
      <c r="AS299" s="172"/>
      <c r="AT299" s="172"/>
      <c r="AU299" s="172"/>
    </row>
    <row r="300" spans="1:47" ht="14.25" customHeight="1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2"/>
      <c r="AN300" s="172"/>
      <c r="AO300" s="172"/>
      <c r="AP300" s="172"/>
      <c r="AQ300" s="172"/>
      <c r="AR300" s="172"/>
      <c r="AS300" s="172"/>
      <c r="AT300" s="172"/>
      <c r="AU300" s="172"/>
    </row>
    <row r="301" spans="1:47" ht="14.25" customHeight="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172"/>
      <c r="AH301" s="172"/>
      <c r="AI301" s="172"/>
      <c r="AJ301" s="172"/>
      <c r="AK301" s="172"/>
      <c r="AL301" s="172"/>
      <c r="AM301" s="172"/>
      <c r="AN301" s="172"/>
      <c r="AO301" s="172"/>
      <c r="AP301" s="172"/>
      <c r="AQ301" s="172"/>
      <c r="AR301" s="172"/>
      <c r="AS301" s="172"/>
      <c r="AT301" s="172"/>
      <c r="AU301" s="172"/>
    </row>
    <row r="302" spans="1:47" ht="14.25" customHeight="1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  <c r="AB302" s="172"/>
      <c r="AC302" s="172"/>
      <c r="AD302" s="172"/>
      <c r="AE302" s="172"/>
      <c r="AF302" s="172"/>
      <c r="AG302" s="172"/>
      <c r="AH302" s="172"/>
      <c r="AI302" s="172"/>
      <c r="AJ302" s="172"/>
      <c r="AK302" s="172"/>
      <c r="AL302" s="172"/>
      <c r="AM302" s="172"/>
      <c r="AN302" s="172"/>
      <c r="AO302" s="172"/>
      <c r="AP302" s="172"/>
      <c r="AQ302" s="172"/>
      <c r="AR302" s="172"/>
      <c r="AS302" s="172"/>
      <c r="AT302" s="172"/>
      <c r="AU302" s="172"/>
    </row>
    <row r="303" spans="1:47" ht="14.25" customHeight="1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  <c r="AB303" s="172"/>
      <c r="AC303" s="172"/>
      <c r="AD303" s="172"/>
      <c r="AE303" s="172"/>
      <c r="AF303" s="172"/>
      <c r="AG303" s="172"/>
      <c r="AH303" s="172"/>
      <c r="AI303" s="172"/>
      <c r="AJ303" s="172"/>
      <c r="AK303" s="172"/>
      <c r="AL303" s="172"/>
      <c r="AM303" s="172"/>
      <c r="AN303" s="172"/>
      <c r="AO303" s="172"/>
      <c r="AP303" s="172"/>
      <c r="AQ303" s="172"/>
      <c r="AR303" s="172"/>
      <c r="AS303" s="172"/>
      <c r="AT303" s="172"/>
      <c r="AU303" s="172"/>
    </row>
    <row r="304" spans="1:47" ht="14.25" customHeight="1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  <c r="AB304" s="172"/>
      <c r="AC304" s="172"/>
      <c r="AD304" s="172"/>
      <c r="AE304" s="172"/>
      <c r="AF304" s="172"/>
      <c r="AG304" s="172"/>
      <c r="AH304" s="172"/>
      <c r="AI304" s="172"/>
      <c r="AJ304" s="172"/>
      <c r="AK304" s="172"/>
      <c r="AL304" s="172"/>
      <c r="AM304" s="172"/>
      <c r="AN304" s="172"/>
      <c r="AO304" s="172"/>
      <c r="AP304" s="172"/>
      <c r="AQ304" s="172"/>
      <c r="AR304" s="172"/>
      <c r="AS304" s="172"/>
      <c r="AT304" s="172"/>
      <c r="AU304" s="172"/>
    </row>
    <row r="305" spans="1:47" ht="14.25" customHeight="1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  <c r="AB305" s="172"/>
      <c r="AC305" s="172"/>
      <c r="AD305" s="172"/>
      <c r="AE305" s="172"/>
      <c r="AF305" s="172"/>
      <c r="AG305" s="172"/>
      <c r="AH305" s="172"/>
      <c r="AI305" s="172"/>
      <c r="AJ305" s="172"/>
      <c r="AK305" s="172"/>
      <c r="AL305" s="172"/>
      <c r="AM305" s="172"/>
      <c r="AN305" s="172"/>
      <c r="AO305" s="172"/>
      <c r="AP305" s="172"/>
      <c r="AQ305" s="172"/>
      <c r="AR305" s="172"/>
      <c r="AS305" s="172"/>
      <c r="AT305" s="172"/>
      <c r="AU305" s="172"/>
    </row>
    <row r="306" spans="1:47" ht="14.25" customHeight="1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  <c r="AB306" s="172"/>
      <c r="AC306" s="172"/>
      <c r="AD306" s="172"/>
      <c r="AE306" s="172"/>
      <c r="AF306" s="172"/>
      <c r="AG306" s="172"/>
      <c r="AH306" s="172"/>
      <c r="AI306" s="172"/>
      <c r="AJ306" s="172"/>
      <c r="AK306" s="172"/>
      <c r="AL306" s="172"/>
      <c r="AM306" s="172"/>
      <c r="AN306" s="172"/>
      <c r="AO306" s="172"/>
      <c r="AP306" s="172"/>
      <c r="AQ306" s="172"/>
      <c r="AR306" s="172"/>
      <c r="AS306" s="172"/>
      <c r="AT306" s="172"/>
      <c r="AU306" s="172"/>
    </row>
    <row r="307" spans="1:47" ht="14.25" customHeight="1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  <c r="AB307" s="172"/>
      <c r="AC307" s="172"/>
      <c r="AD307" s="172"/>
      <c r="AE307" s="172"/>
      <c r="AF307" s="172"/>
      <c r="AG307" s="172"/>
      <c r="AH307" s="172"/>
      <c r="AI307" s="172"/>
      <c r="AJ307" s="172"/>
      <c r="AK307" s="172"/>
      <c r="AL307" s="172"/>
      <c r="AM307" s="172"/>
      <c r="AN307" s="172"/>
      <c r="AO307" s="172"/>
      <c r="AP307" s="172"/>
      <c r="AQ307" s="172"/>
      <c r="AR307" s="172"/>
      <c r="AS307" s="172"/>
      <c r="AT307" s="172"/>
      <c r="AU307" s="172"/>
    </row>
    <row r="308" spans="1:47" ht="14.25" customHeight="1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  <c r="AB308" s="172"/>
      <c r="AC308" s="172"/>
      <c r="AD308" s="172"/>
      <c r="AE308" s="172"/>
      <c r="AF308" s="172"/>
      <c r="AG308" s="172"/>
      <c r="AH308" s="172"/>
      <c r="AI308" s="172"/>
      <c r="AJ308" s="172"/>
      <c r="AK308" s="172"/>
      <c r="AL308" s="172"/>
      <c r="AM308" s="172"/>
      <c r="AN308" s="172"/>
      <c r="AO308" s="172"/>
      <c r="AP308" s="172"/>
      <c r="AQ308" s="172"/>
      <c r="AR308" s="172"/>
      <c r="AS308" s="172"/>
      <c r="AT308" s="172"/>
      <c r="AU308" s="172"/>
    </row>
    <row r="309" spans="1:47" ht="14.25" customHeight="1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  <c r="AB309" s="172"/>
      <c r="AC309" s="172"/>
      <c r="AD309" s="172"/>
      <c r="AE309" s="172"/>
      <c r="AF309" s="172"/>
      <c r="AG309" s="172"/>
      <c r="AH309" s="172"/>
      <c r="AI309" s="172"/>
      <c r="AJ309" s="172"/>
      <c r="AK309" s="172"/>
      <c r="AL309" s="172"/>
      <c r="AM309" s="172"/>
      <c r="AN309" s="172"/>
      <c r="AO309" s="172"/>
      <c r="AP309" s="172"/>
      <c r="AQ309" s="172"/>
      <c r="AR309" s="172"/>
      <c r="AS309" s="172"/>
      <c r="AT309" s="172"/>
      <c r="AU309" s="172"/>
    </row>
    <row r="310" spans="1:47" ht="14.25" customHeight="1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  <c r="AB310" s="172"/>
      <c r="AC310" s="172"/>
      <c r="AD310" s="172"/>
      <c r="AE310" s="172"/>
      <c r="AF310" s="172"/>
      <c r="AG310" s="172"/>
      <c r="AH310" s="172"/>
      <c r="AI310" s="172"/>
      <c r="AJ310" s="172"/>
      <c r="AK310" s="172"/>
      <c r="AL310" s="172"/>
      <c r="AM310" s="172"/>
      <c r="AN310" s="172"/>
      <c r="AO310" s="172"/>
      <c r="AP310" s="172"/>
      <c r="AQ310" s="172"/>
      <c r="AR310" s="172"/>
      <c r="AS310" s="172"/>
      <c r="AT310" s="172"/>
      <c r="AU310" s="172"/>
    </row>
    <row r="311" spans="1:47" ht="14.25" customHeight="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  <c r="AB311" s="172"/>
      <c r="AC311" s="172"/>
      <c r="AD311" s="172"/>
      <c r="AE311" s="172"/>
      <c r="AF311" s="172"/>
      <c r="AG311" s="172"/>
      <c r="AH311" s="172"/>
      <c r="AI311" s="172"/>
      <c r="AJ311" s="172"/>
      <c r="AK311" s="172"/>
      <c r="AL311" s="172"/>
      <c r="AM311" s="172"/>
      <c r="AN311" s="172"/>
      <c r="AO311" s="172"/>
      <c r="AP311" s="172"/>
      <c r="AQ311" s="172"/>
      <c r="AR311" s="172"/>
      <c r="AS311" s="172"/>
      <c r="AT311" s="172"/>
      <c r="AU311" s="172"/>
    </row>
    <row r="312" spans="1:47" ht="14.25" customHeight="1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172"/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172"/>
      <c r="AT312" s="172"/>
      <c r="AU312" s="172"/>
    </row>
    <row r="313" spans="1:47" ht="14.25" customHeight="1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172"/>
      <c r="AH313" s="172"/>
      <c r="AI313" s="172"/>
      <c r="AJ313" s="172"/>
      <c r="AK313" s="172"/>
      <c r="AL313" s="172"/>
      <c r="AM313" s="172"/>
      <c r="AN313" s="172"/>
      <c r="AO313" s="172"/>
      <c r="AP313" s="172"/>
      <c r="AQ313" s="172"/>
      <c r="AR313" s="172"/>
      <c r="AS313" s="172"/>
      <c r="AT313" s="172"/>
      <c r="AU313" s="172"/>
    </row>
    <row r="314" spans="1:47" ht="14.25" customHeight="1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172"/>
      <c r="AH314" s="172"/>
      <c r="AI314" s="172"/>
      <c r="AJ314" s="172"/>
      <c r="AK314" s="172"/>
      <c r="AL314" s="172"/>
      <c r="AM314" s="172"/>
      <c r="AN314" s="172"/>
      <c r="AO314" s="172"/>
      <c r="AP314" s="172"/>
      <c r="AQ314" s="172"/>
      <c r="AR314" s="172"/>
      <c r="AS314" s="172"/>
      <c r="AT314" s="172"/>
      <c r="AU314" s="172"/>
    </row>
    <row r="315" spans="1:47" ht="14.25" customHeight="1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172"/>
      <c r="AH315" s="172"/>
      <c r="AI315" s="172"/>
      <c r="AJ315" s="172"/>
      <c r="AK315" s="172"/>
      <c r="AL315" s="172"/>
      <c r="AM315" s="172"/>
      <c r="AN315" s="172"/>
      <c r="AO315" s="172"/>
      <c r="AP315" s="172"/>
      <c r="AQ315" s="172"/>
      <c r="AR315" s="172"/>
      <c r="AS315" s="172"/>
      <c r="AT315" s="172"/>
      <c r="AU315" s="172"/>
    </row>
    <row r="316" spans="1:47" ht="14.25" customHeight="1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172"/>
      <c r="AH316" s="172"/>
      <c r="AI316" s="172"/>
      <c r="AJ316" s="172"/>
      <c r="AK316" s="172"/>
      <c r="AL316" s="172"/>
      <c r="AM316" s="172"/>
      <c r="AN316" s="172"/>
      <c r="AO316" s="172"/>
      <c r="AP316" s="172"/>
      <c r="AQ316" s="172"/>
      <c r="AR316" s="172"/>
      <c r="AS316" s="172"/>
      <c r="AT316" s="172"/>
      <c r="AU316" s="172"/>
    </row>
    <row r="317" spans="1:47" ht="14.25" customHeight="1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172"/>
      <c r="AH317" s="172"/>
      <c r="AI317" s="172"/>
      <c r="AJ317" s="172"/>
      <c r="AK317" s="172"/>
      <c r="AL317" s="172"/>
      <c r="AM317" s="172"/>
      <c r="AN317" s="172"/>
      <c r="AO317" s="172"/>
      <c r="AP317" s="172"/>
      <c r="AQ317" s="172"/>
      <c r="AR317" s="172"/>
      <c r="AS317" s="172"/>
      <c r="AT317" s="172"/>
      <c r="AU317" s="172"/>
    </row>
    <row r="318" spans="1:47" ht="14.25" customHeight="1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172"/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172"/>
      <c r="AT318" s="172"/>
      <c r="AU318" s="172"/>
    </row>
    <row r="319" spans="1:47" ht="14.25" customHeight="1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172"/>
      <c r="AH319" s="172"/>
      <c r="AI319" s="172"/>
      <c r="AJ319" s="172"/>
      <c r="AK319" s="172"/>
      <c r="AL319" s="172"/>
      <c r="AM319" s="172"/>
      <c r="AN319" s="172"/>
      <c r="AO319" s="172"/>
      <c r="AP319" s="172"/>
      <c r="AQ319" s="172"/>
      <c r="AR319" s="172"/>
      <c r="AS319" s="172"/>
      <c r="AT319" s="172"/>
      <c r="AU319" s="172"/>
    </row>
    <row r="320" spans="1:47" ht="14.25" customHeight="1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72"/>
      <c r="AT320" s="172"/>
      <c r="AU320" s="172"/>
    </row>
    <row r="321" spans="1:47" ht="14.25" customHeight="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  <c r="AB321" s="172"/>
      <c r="AC321" s="172"/>
      <c r="AD321" s="172"/>
      <c r="AE321" s="172"/>
      <c r="AF321" s="172"/>
      <c r="AG321" s="172"/>
      <c r="AH321" s="172"/>
      <c r="AI321" s="172"/>
      <c r="AJ321" s="172"/>
      <c r="AK321" s="172"/>
      <c r="AL321" s="172"/>
      <c r="AM321" s="172"/>
      <c r="AN321" s="172"/>
      <c r="AO321" s="172"/>
      <c r="AP321" s="172"/>
      <c r="AQ321" s="172"/>
      <c r="AR321" s="172"/>
      <c r="AS321" s="172"/>
      <c r="AT321" s="172"/>
      <c r="AU321" s="172"/>
    </row>
    <row r="322" spans="1:47" ht="14.25" customHeight="1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  <c r="AB322" s="172"/>
      <c r="AC322" s="172"/>
      <c r="AD322" s="172"/>
      <c r="AE322" s="172"/>
      <c r="AF322" s="172"/>
      <c r="AG322" s="172"/>
      <c r="AH322" s="172"/>
      <c r="AI322" s="172"/>
      <c r="AJ322" s="172"/>
      <c r="AK322" s="172"/>
      <c r="AL322" s="172"/>
      <c r="AM322" s="172"/>
      <c r="AN322" s="172"/>
      <c r="AO322" s="172"/>
      <c r="AP322" s="172"/>
      <c r="AQ322" s="172"/>
      <c r="AR322" s="172"/>
      <c r="AS322" s="172"/>
      <c r="AT322" s="172"/>
      <c r="AU322" s="172"/>
    </row>
    <row r="323" spans="1:47" ht="14.25" customHeight="1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  <c r="AB323" s="172"/>
      <c r="AC323" s="172"/>
      <c r="AD323" s="172"/>
      <c r="AE323" s="172"/>
      <c r="AF323" s="172"/>
      <c r="AG323" s="172"/>
      <c r="AH323" s="172"/>
      <c r="AI323" s="172"/>
      <c r="AJ323" s="172"/>
      <c r="AK323" s="172"/>
      <c r="AL323" s="172"/>
      <c r="AM323" s="172"/>
      <c r="AN323" s="172"/>
      <c r="AO323" s="172"/>
      <c r="AP323" s="172"/>
      <c r="AQ323" s="172"/>
      <c r="AR323" s="172"/>
      <c r="AS323" s="172"/>
      <c r="AT323" s="172"/>
      <c r="AU323" s="172"/>
    </row>
    <row r="324" spans="1:47" ht="14.25" customHeight="1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  <c r="AB324" s="172"/>
      <c r="AC324" s="172"/>
      <c r="AD324" s="172"/>
      <c r="AE324" s="172"/>
      <c r="AF324" s="172"/>
      <c r="AG324" s="172"/>
      <c r="AH324" s="172"/>
      <c r="AI324" s="172"/>
      <c r="AJ324" s="172"/>
      <c r="AK324" s="172"/>
      <c r="AL324" s="172"/>
      <c r="AM324" s="172"/>
      <c r="AN324" s="172"/>
      <c r="AO324" s="172"/>
      <c r="AP324" s="172"/>
      <c r="AQ324" s="172"/>
      <c r="AR324" s="172"/>
      <c r="AS324" s="172"/>
      <c r="AT324" s="172"/>
      <c r="AU324" s="172"/>
    </row>
    <row r="325" spans="1:47" ht="14.25" customHeight="1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  <c r="AB325" s="172"/>
      <c r="AC325" s="172"/>
      <c r="AD325" s="172"/>
      <c r="AE325" s="172"/>
      <c r="AF325" s="172"/>
      <c r="AG325" s="172"/>
      <c r="AH325" s="172"/>
      <c r="AI325" s="172"/>
      <c r="AJ325" s="172"/>
      <c r="AK325" s="172"/>
      <c r="AL325" s="172"/>
      <c r="AM325" s="172"/>
      <c r="AN325" s="172"/>
      <c r="AO325" s="172"/>
      <c r="AP325" s="172"/>
      <c r="AQ325" s="172"/>
      <c r="AR325" s="172"/>
      <c r="AS325" s="172"/>
      <c r="AT325" s="172"/>
      <c r="AU325" s="172"/>
    </row>
    <row r="326" spans="1:47" ht="14.25" customHeight="1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  <c r="AB326" s="172"/>
      <c r="AC326" s="172"/>
      <c r="AD326" s="172"/>
      <c r="AE326" s="172"/>
      <c r="AF326" s="172"/>
      <c r="AG326" s="172"/>
      <c r="AH326" s="172"/>
      <c r="AI326" s="172"/>
      <c r="AJ326" s="172"/>
      <c r="AK326" s="172"/>
      <c r="AL326" s="172"/>
      <c r="AM326" s="172"/>
      <c r="AN326" s="172"/>
      <c r="AO326" s="172"/>
      <c r="AP326" s="172"/>
      <c r="AQ326" s="172"/>
      <c r="AR326" s="172"/>
      <c r="AS326" s="172"/>
      <c r="AT326" s="172"/>
      <c r="AU326" s="172"/>
    </row>
    <row r="327" spans="1:47" ht="14.25" customHeight="1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  <c r="AB327" s="172"/>
      <c r="AC327" s="172"/>
      <c r="AD327" s="172"/>
      <c r="AE327" s="172"/>
      <c r="AF327" s="172"/>
      <c r="AG327" s="172"/>
      <c r="AH327" s="172"/>
      <c r="AI327" s="172"/>
      <c r="AJ327" s="172"/>
      <c r="AK327" s="172"/>
      <c r="AL327" s="172"/>
      <c r="AM327" s="172"/>
      <c r="AN327" s="172"/>
      <c r="AO327" s="172"/>
      <c r="AP327" s="172"/>
      <c r="AQ327" s="172"/>
      <c r="AR327" s="172"/>
      <c r="AS327" s="172"/>
      <c r="AT327" s="172"/>
      <c r="AU327" s="172"/>
    </row>
    <row r="328" spans="1:47" ht="14.25" customHeight="1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  <c r="AB328" s="172"/>
      <c r="AC328" s="172"/>
      <c r="AD328" s="172"/>
      <c r="AE328" s="172"/>
      <c r="AF328" s="172"/>
      <c r="AG328" s="172"/>
      <c r="AH328" s="172"/>
      <c r="AI328" s="172"/>
      <c r="AJ328" s="172"/>
      <c r="AK328" s="172"/>
      <c r="AL328" s="172"/>
      <c r="AM328" s="172"/>
      <c r="AN328" s="172"/>
      <c r="AO328" s="172"/>
      <c r="AP328" s="172"/>
      <c r="AQ328" s="172"/>
      <c r="AR328" s="172"/>
      <c r="AS328" s="172"/>
      <c r="AT328" s="172"/>
      <c r="AU328" s="172"/>
    </row>
    <row r="329" spans="1:47" ht="14.25" customHeight="1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  <c r="AB329" s="172"/>
      <c r="AC329" s="172"/>
      <c r="AD329" s="172"/>
      <c r="AE329" s="172"/>
      <c r="AF329" s="172"/>
      <c r="AG329" s="172"/>
      <c r="AH329" s="172"/>
      <c r="AI329" s="172"/>
      <c r="AJ329" s="172"/>
      <c r="AK329" s="172"/>
      <c r="AL329" s="172"/>
      <c r="AM329" s="172"/>
      <c r="AN329" s="172"/>
      <c r="AO329" s="172"/>
      <c r="AP329" s="172"/>
      <c r="AQ329" s="172"/>
      <c r="AR329" s="172"/>
      <c r="AS329" s="172"/>
      <c r="AT329" s="172"/>
      <c r="AU329" s="172"/>
    </row>
    <row r="330" spans="1:47" ht="14.25" customHeight="1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  <c r="AB330" s="172"/>
      <c r="AC330" s="172"/>
      <c r="AD330" s="172"/>
      <c r="AE330" s="172"/>
      <c r="AF330" s="172"/>
      <c r="AG330" s="172"/>
      <c r="AH330" s="172"/>
      <c r="AI330" s="172"/>
      <c r="AJ330" s="172"/>
      <c r="AK330" s="172"/>
      <c r="AL330" s="172"/>
      <c r="AM330" s="172"/>
      <c r="AN330" s="172"/>
      <c r="AO330" s="172"/>
      <c r="AP330" s="172"/>
      <c r="AQ330" s="172"/>
      <c r="AR330" s="172"/>
      <c r="AS330" s="172"/>
      <c r="AT330" s="172"/>
      <c r="AU330" s="172"/>
    </row>
    <row r="331" spans="1:47" ht="14.25" customHeight="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  <c r="AB331" s="172"/>
      <c r="AC331" s="172"/>
      <c r="AD331" s="172"/>
      <c r="AE331" s="172"/>
      <c r="AF331" s="172"/>
      <c r="AG331" s="172"/>
      <c r="AH331" s="172"/>
      <c r="AI331" s="172"/>
      <c r="AJ331" s="172"/>
      <c r="AK331" s="172"/>
      <c r="AL331" s="172"/>
      <c r="AM331" s="172"/>
      <c r="AN331" s="172"/>
      <c r="AO331" s="172"/>
      <c r="AP331" s="172"/>
      <c r="AQ331" s="172"/>
      <c r="AR331" s="172"/>
      <c r="AS331" s="172"/>
      <c r="AT331" s="172"/>
      <c r="AU331" s="172"/>
    </row>
    <row r="332" spans="1:47" ht="14.25" customHeight="1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  <c r="AB332" s="172"/>
      <c r="AC332" s="172"/>
      <c r="AD332" s="172"/>
      <c r="AE332" s="172"/>
      <c r="AF332" s="172"/>
      <c r="AG332" s="172"/>
      <c r="AH332" s="172"/>
      <c r="AI332" s="172"/>
      <c r="AJ332" s="172"/>
      <c r="AK332" s="172"/>
      <c r="AL332" s="172"/>
      <c r="AM332" s="172"/>
      <c r="AN332" s="172"/>
      <c r="AO332" s="172"/>
      <c r="AP332" s="172"/>
      <c r="AQ332" s="172"/>
      <c r="AR332" s="172"/>
      <c r="AS332" s="172"/>
      <c r="AT332" s="172"/>
      <c r="AU332" s="172"/>
    </row>
    <row r="333" spans="1:47" ht="14.25" customHeight="1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  <c r="AB333" s="172"/>
      <c r="AC333" s="172"/>
      <c r="AD333" s="172"/>
      <c r="AE333" s="172"/>
      <c r="AF333" s="172"/>
      <c r="AG333" s="172"/>
      <c r="AH333" s="172"/>
      <c r="AI333" s="172"/>
      <c r="AJ333" s="172"/>
      <c r="AK333" s="172"/>
      <c r="AL333" s="172"/>
      <c r="AM333" s="172"/>
      <c r="AN333" s="172"/>
      <c r="AO333" s="172"/>
      <c r="AP333" s="172"/>
      <c r="AQ333" s="172"/>
      <c r="AR333" s="172"/>
      <c r="AS333" s="172"/>
      <c r="AT333" s="172"/>
      <c r="AU333" s="172"/>
    </row>
    <row r="334" spans="1:47" ht="14.25" customHeight="1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  <c r="AB334" s="172"/>
      <c r="AC334" s="172"/>
      <c r="AD334" s="172"/>
      <c r="AE334" s="172"/>
      <c r="AF334" s="172"/>
      <c r="AG334" s="172"/>
      <c r="AH334" s="172"/>
      <c r="AI334" s="172"/>
      <c r="AJ334" s="172"/>
      <c r="AK334" s="172"/>
      <c r="AL334" s="172"/>
      <c r="AM334" s="172"/>
      <c r="AN334" s="172"/>
      <c r="AO334" s="172"/>
      <c r="AP334" s="172"/>
      <c r="AQ334" s="172"/>
      <c r="AR334" s="172"/>
      <c r="AS334" s="172"/>
      <c r="AT334" s="172"/>
      <c r="AU334" s="172"/>
    </row>
    <row r="335" spans="1:47" ht="14.25" customHeight="1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  <c r="AB335" s="172"/>
      <c r="AC335" s="172"/>
      <c r="AD335" s="172"/>
      <c r="AE335" s="172"/>
      <c r="AF335" s="172"/>
      <c r="AG335" s="172"/>
      <c r="AH335" s="172"/>
      <c r="AI335" s="172"/>
      <c r="AJ335" s="172"/>
      <c r="AK335" s="172"/>
      <c r="AL335" s="172"/>
      <c r="AM335" s="172"/>
      <c r="AN335" s="172"/>
      <c r="AO335" s="172"/>
      <c r="AP335" s="172"/>
      <c r="AQ335" s="172"/>
      <c r="AR335" s="172"/>
      <c r="AS335" s="172"/>
      <c r="AT335" s="172"/>
      <c r="AU335" s="172"/>
    </row>
    <row r="336" spans="1:47" ht="14.25" customHeight="1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  <c r="AB336" s="172"/>
      <c r="AC336" s="172"/>
      <c r="AD336" s="172"/>
      <c r="AE336" s="172"/>
      <c r="AF336" s="172"/>
      <c r="AG336" s="172"/>
      <c r="AH336" s="172"/>
      <c r="AI336" s="172"/>
      <c r="AJ336" s="172"/>
      <c r="AK336" s="172"/>
      <c r="AL336" s="172"/>
      <c r="AM336" s="172"/>
      <c r="AN336" s="172"/>
      <c r="AO336" s="172"/>
      <c r="AP336" s="172"/>
      <c r="AQ336" s="172"/>
      <c r="AR336" s="172"/>
      <c r="AS336" s="172"/>
      <c r="AT336" s="172"/>
      <c r="AU336" s="172"/>
    </row>
    <row r="337" spans="1:47" ht="14.25" customHeight="1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  <c r="AB337" s="172"/>
      <c r="AC337" s="172"/>
      <c r="AD337" s="172"/>
      <c r="AE337" s="172"/>
      <c r="AF337" s="172"/>
      <c r="AG337" s="172"/>
      <c r="AH337" s="172"/>
      <c r="AI337" s="172"/>
      <c r="AJ337" s="172"/>
      <c r="AK337" s="172"/>
      <c r="AL337" s="172"/>
      <c r="AM337" s="172"/>
      <c r="AN337" s="172"/>
      <c r="AO337" s="172"/>
      <c r="AP337" s="172"/>
      <c r="AQ337" s="172"/>
      <c r="AR337" s="172"/>
      <c r="AS337" s="172"/>
      <c r="AT337" s="172"/>
      <c r="AU337" s="172"/>
    </row>
    <row r="338" spans="1:47" ht="14.25" customHeight="1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  <c r="AB338" s="172"/>
      <c r="AC338" s="172"/>
      <c r="AD338" s="172"/>
      <c r="AE338" s="172"/>
      <c r="AF338" s="172"/>
      <c r="AG338" s="172"/>
      <c r="AH338" s="172"/>
      <c r="AI338" s="172"/>
      <c r="AJ338" s="172"/>
      <c r="AK338" s="172"/>
      <c r="AL338" s="172"/>
      <c r="AM338" s="172"/>
      <c r="AN338" s="172"/>
      <c r="AO338" s="172"/>
      <c r="AP338" s="172"/>
      <c r="AQ338" s="172"/>
      <c r="AR338" s="172"/>
      <c r="AS338" s="172"/>
      <c r="AT338" s="172"/>
      <c r="AU338" s="172"/>
    </row>
    <row r="339" spans="1:47" ht="14.25" customHeight="1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  <c r="AB339" s="172"/>
      <c r="AC339" s="172"/>
      <c r="AD339" s="172"/>
      <c r="AE339" s="172"/>
      <c r="AF339" s="172"/>
      <c r="AG339" s="172"/>
      <c r="AH339" s="172"/>
      <c r="AI339" s="172"/>
      <c r="AJ339" s="172"/>
      <c r="AK339" s="172"/>
      <c r="AL339" s="172"/>
      <c r="AM339" s="172"/>
      <c r="AN339" s="172"/>
      <c r="AO339" s="172"/>
      <c r="AP339" s="172"/>
      <c r="AQ339" s="172"/>
      <c r="AR339" s="172"/>
      <c r="AS339" s="172"/>
      <c r="AT339" s="172"/>
      <c r="AU339" s="172"/>
    </row>
    <row r="340" spans="1:47" ht="14.25" customHeight="1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  <c r="AB340" s="172"/>
      <c r="AC340" s="172"/>
      <c r="AD340" s="172"/>
      <c r="AE340" s="172"/>
      <c r="AF340" s="172"/>
      <c r="AG340" s="172"/>
      <c r="AH340" s="172"/>
      <c r="AI340" s="172"/>
      <c r="AJ340" s="172"/>
      <c r="AK340" s="172"/>
      <c r="AL340" s="172"/>
      <c r="AM340" s="172"/>
      <c r="AN340" s="172"/>
      <c r="AO340" s="172"/>
      <c r="AP340" s="172"/>
      <c r="AQ340" s="172"/>
      <c r="AR340" s="172"/>
      <c r="AS340" s="172"/>
      <c r="AT340" s="172"/>
      <c r="AU340" s="172"/>
    </row>
    <row r="341" spans="1:47" ht="14.25" customHeight="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  <c r="AB341" s="172"/>
      <c r="AC341" s="172"/>
      <c r="AD341" s="172"/>
      <c r="AE341" s="172"/>
      <c r="AF341" s="172"/>
      <c r="AG341" s="172"/>
      <c r="AH341" s="172"/>
      <c r="AI341" s="172"/>
      <c r="AJ341" s="172"/>
      <c r="AK341" s="172"/>
      <c r="AL341" s="172"/>
      <c r="AM341" s="172"/>
      <c r="AN341" s="172"/>
      <c r="AO341" s="172"/>
      <c r="AP341" s="172"/>
      <c r="AQ341" s="172"/>
      <c r="AR341" s="172"/>
      <c r="AS341" s="172"/>
      <c r="AT341" s="172"/>
      <c r="AU341" s="172"/>
    </row>
    <row r="342" spans="1:47" ht="14.25" customHeight="1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  <c r="AB342" s="172"/>
      <c r="AC342" s="172"/>
      <c r="AD342" s="172"/>
      <c r="AE342" s="172"/>
      <c r="AF342" s="172"/>
      <c r="AG342" s="172"/>
      <c r="AH342" s="172"/>
      <c r="AI342" s="172"/>
      <c r="AJ342" s="172"/>
      <c r="AK342" s="172"/>
      <c r="AL342" s="172"/>
      <c r="AM342" s="172"/>
      <c r="AN342" s="172"/>
      <c r="AO342" s="172"/>
      <c r="AP342" s="172"/>
      <c r="AQ342" s="172"/>
      <c r="AR342" s="172"/>
      <c r="AS342" s="172"/>
      <c r="AT342" s="172"/>
      <c r="AU342" s="172"/>
    </row>
    <row r="343" spans="1:47" ht="14.25" customHeight="1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172"/>
      <c r="AH343" s="172"/>
      <c r="AI343" s="172"/>
      <c r="AJ343" s="172"/>
      <c r="AK343" s="172"/>
      <c r="AL343" s="172"/>
      <c r="AM343" s="172"/>
      <c r="AN343" s="172"/>
      <c r="AO343" s="172"/>
      <c r="AP343" s="172"/>
      <c r="AQ343" s="172"/>
      <c r="AR343" s="172"/>
      <c r="AS343" s="172"/>
      <c r="AT343" s="172"/>
      <c r="AU343" s="172"/>
    </row>
    <row r="344" spans="1:47" ht="14.25" customHeight="1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  <c r="AB344" s="172"/>
      <c r="AC344" s="172"/>
      <c r="AD344" s="172"/>
      <c r="AE344" s="172"/>
      <c r="AF344" s="172"/>
      <c r="AG344" s="172"/>
      <c r="AH344" s="172"/>
      <c r="AI344" s="172"/>
      <c r="AJ344" s="172"/>
      <c r="AK344" s="172"/>
      <c r="AL344" s="172"/>
      <c r="AM344" s="172"/>
      <c r="AN344" s="172"/>
      <c r="AO344" s="172"/>
      <c r="AP344" s="172"/>
      <c r="AQ344" s="172"/>
      <c r="AR344" s="172"/>
      <c r="AS344" s="172"/>
      <c r="AT344" s="172"/>
      <c r="AU344" s="172"/>
    </row>
    <row r="345" spans="1:47" ht="14.25" customHeight="1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  <c r="AB345" s="172"/>
      <c r="AC345" s="172"/>
      <c r="AD345" s="172"/>
      <c r="AE345" s="172"/>
      <c r="AF345" s="172"/>
      <c r="AG345" s="172"/>
      <c r="AH345" s="172"/>
      <c r="AI345" s="172"/>
      <c r="AJ345" s="172"/>
      <c r="AK345" s="172"/>
      <c r="AL345" s="172"/>
      <c r="AM345" s="172"/>
      <c r="AN345" s="172"/>
      <c r="AO345" s="172"/>
      <c r="AP345" s="172"/>
      <c r="AQ345" s="172"/>
      <c r="AR345" s="172"/>
      <c r="AS345" s="172"/>
      <c r="AT345" s="172"/>
      <c r="AU345" s="172"/>
    </row>
    <row r="346" spans="1:47" ht="14.25" customHeight="1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  <c r="AB346" s="172"/>
      <c r="AC346" s="172"/>
      <c r="AD346" s="172"/>
      <c r="AE346" s="172"/>
      <c r="AF346" s="172"/>
      <c r="AG346" s="172"/>
      <c r="AH346" s="172"/>
      <c r="AI346" s="172"/>
      <c r="AJ346" s="172"/>
      <c r="AK346" s="172"/>
      <c r="AL346" s="172"/>
      <c r="AM346" s="172"/>
      <c r="AN346" s="172"/>
      <c r="AO346" s="172"/>
      <c r="AP346" s="172"/>
      <c r="AQ346" s="172"/>
      <c r="AR346" s="172"/>
      <c r="AS346" s="172"/>
      <c r="AT346" s="172"/>
      <c r="AU346" s="172"/>
    </row>
    <row r="347" spans="1:47" ht="14.25" customHeight="1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</row>
    <row r="348" spans="1:47" ht="14.25" customHeight="1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  <c r="AB348" s="172"/>
      <c r="AC348" s="172"/>
      <c r="AD348" s="172"/>
      <c r="AE348" s="172"/>
      <c r="AF348" s="172"/>
      <c r="AG348" s="172"/>
      <c r="AH348" s="172"/>
      <c r="AI348" s="172"/>
      <c r="AJ348" s="172"/>
      <c r="AK348" s="172"/>
      <c r="AL348" s="172"/>
      <c r="AM348" s="172"/>
      <c r="AN348" s="172"/>
      <c r="AO348" s="172"/>
      <c r="AP348" s="172"/>
      <c r="AQ348" s="172"/>
      <c r="AR348" s="172"/>
      <c r="AS348" s="172"/>
      <c r="AT348" s="172"/>
      <c r="AU348" s="172"/>
    </row>
    <row r="349" spans="1:47" ht="14.25" customHeight="1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  <c r="AB349" s="172"/>
      <c r="AC349" s="172"/>
      <c r="AD349" s="172"/>
      <c r="AE349" s="172"/>
      <c r="AF349" s="172"/>
      <c r="AG349" s="172"/>
      <c r="AH349" s="172"/>
      <c r="AI349" s="172"/>
      <c r="AJ349" s="172"/>
      <c r="AK349" s="172"/>
      <c r="AL349" s="172"/>
      <c r="AM349" s="172"/>
      <c r="AN349" s="172"/>
      <c r="AO349" s="172"/>
      <c r="AP349" s="172"/>
      <c r="AQ349" s="172"/>
      <c r="AR349" s="172"/>
      <c r="AS349" s="172"/>
      <c r="AT349" s="172"/>
      <c r="AU349" s="172"/>
    </row>
    <row r="350" spans="1:47" ht="14.25" customHeight="1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  <c r="AB350" s="172"/>
      <c r="AC350" s="172"/>
      <c r="AD350" s="172"/>
      <c r="AE350" s="172"/>
      <c r="AF350" s="172"/>
      <c r="AG350" s="172"/>
      <c r="AH350" s="172"/>
      <c r="AI350" s="172"/>
      <c r="AJ350" s="172"/>
      <c r="AK350" s="172"/>
      <c r="AL350" s="172"/>
      <c r="AM350" s="172"/>
      <c r="AN350" s="172"/>
      <c r="AO350" s="172"/>
      <c r="AP350" s="172"/>
      <c r="AQ350" s="172"/>
      <c r="AR350" s="172"/>
      <c r="AS350" s="172"/>
      <c r="AT350" s="172"/>
      <c r="AU350" s="172"/>
    </row>
    <row r="351" spans="1:47" ht="14.25" customHeight="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  <c r="AB351" s="172"/>
      <c r="AC351" s="172"/>
      <c r="AD351" s="172"/>
      <c r="AE351" s="172"/>
      <c r="AF351" s="172"/>
      <c r="AG351" s="172"/>
      <c r="AH351" s="172"/>
      <c r="AI351" s="172"/>
      <c r="AJ351" s="172"/>
      <c r="AK351" s="172"/>
      <c r="AL351" s="172"/>
      <c r="AM351" s="172"/>
      <c r="AN351" s="172"/>
      <c r="AO351" s="172"/>
      <c r="AP351" s="172"/>
      <c r="AQ351" s="172"/>
      <c r="AR351" s="172"/>
      <c r="AS351" s="172"/>
      <c r="AT351" s="172"/>
      <c r="AU351" s="172"/>
    </row>
    <row r="352" spans="1:47" ht="14.25" customHeight="1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  <c r="AB352" s="172"/>
      <c r="AC352" s="172"/>
      <c r="AD352" s="172"/>
      <c r="AE352" s="172"/>
      <c r="AF352" s="172"/>
      <c r="AG352" s="172"/>
      <c r="AH352" s="172"/>
      <c r="AI352" s="172"/>
      <c r="AJ352" s="172"/>
      <c r="AK352" s="172"/>
      <c r="AL352" s="172"/>
      <c r="AM352" s="172"/>
      <c r="AN352" s="172"/>
      <c r="AO352" s="172"/>
      <c r="AP352" s="172"/>
      <c r="AQ352" s="172"/>
      <c r="AR352" s="172"/>
      <c r="AS352" s="172"/>
      <c r="AT352" s="172"/>
      <c r="AU352" s="172"/>
    </row>
    <row r="353" spans="1:47" ht="14.25" customHeight="1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  <c r="AB353" s="172"/>
      <c r="AC353" s="172"/>
      <c r="AD353" s="172"/>
      <c r="AE353" s="172"/>
      <c r="AF353" s="172"/>
      <c r="AG353" s="172"/>
      <c r="AH353" s="172"/>
      <c r="AI353" s="172"/>
      <c r="AJ353" s="172"/>
      <c r="AK353" s="172"/>
      <c r="AL353" s="172"/>
      <c r="AM353" s="172"/>
      <c r="AN353" s="172"/>
      <c r="AO353" s="172"/>
      <c r="AP353" s="172"/>
      <c r="AQ353" s="172"/>
      <c r="AR353" s="172"/>
      <c r="AS353" s="172"/>
      <c r="AT353" s="172"/>
      <c r="AU353" s="172"/>
    </row>
    <row r="354" spans="1:47" ht="14.25" customHeight="1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  <c r="AB354" s="172"/>
      <c r="AC354" s="172"/>
      <c r="AD354" s="172"/>
      <c r="AE354" s="172"/>
      <c r="AF354" s="172"/>
      <c r="AG354" s="172"/>
      <c r="AH354" s="172"/>
      <c r="AI354" s="172"/>
      <c r="AJ354" s="172"/>
      <c r="AK354" s="172"/>
      <c r="AL354" s="172"/>
      <c r="AM354" s="172"/>
      <c r="AN354" s="172"/>
      <c r="AO354" s="172"/>
      <c r="AP354" s="172"/>
      <c r="AQ354" s="172"/>
      <c r="AR354" s="172"/>
      <c r="AS354" s="172"/>
      <c r="AT354" s="172"/>
      <c r="AU354" s="172"/>
    </row>
    <row r="355" spans="1:47" ht="14.25" customHeight="1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  <c r="AB355" s="172"/>
      <c r="AC355" s="172"/>
      <c r="AD355" s="172"/>
      <c r="AE355" s="172"/>
      <c r="AF355" s="172"/>
      <c r="AG355" s="172"/>
      <c r="AH355" s="172"/>
      <c r="AI355" s="172"/>
      <c r="AJ355" s="172"/>
      <c r="AK355" s="172"/>
      <c r="AL355" s="172"/>
      <c r="AM355" s="172"/>
      <c r="AN355" s="172"/>
      <c r="AO355" s="172"/>
      <c r="AP355" s="172"/>
      <c r="AQ355" s="172"/>
      <c r="AR355" s="172"/>
      <c r="AS355" s="172"/>
      <c r="AT355" s="172"/>
      <c r="AU355" s="172"/>
    </row>
    <row r="356" spans="1:47" ht="14.25" customHeight="1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  <c r="AB356" s="172"/>
      <c r="AC356" s="172"/>
      <c r="AD356" s="172"/>
      <c r="AE356" s="172"/>
      <c r="AF356" s="172"/>
      <c r="AG356" s="172"/>
      <c r="AH356" s="172"/>
      <c r="AI356" s="172"/>
      <c r="AJ356" s="172"/>
      <c r="AK356" s="172"/>
      <c r="AL356" s="172"/>
      <c r="AM356" s="172"/>
      <c r="AN356" s="172"/>
      <c r="AO356" s="172"/>
      <c r="AP356" s="172"/>
      <c r="AQ356" s="172"/>
      <c r="AR356" s="172"/>
      <c r="AS356" s="172"/>
      <c r="AT356" s="172"/>
      <c r="AU356" s="172"/>
    </row>
    <row r="357" spans="1:47" ht="14.25" customHeight="1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  <c r="AB357" s="172"/>
      <c r="AC357" s="172"/>
      <c r="AD357" s="172"/>
      <c r="AE357" s="172"/>
      <c r="AF357" s="172"/>
      <c r="AG357" s="172"/>
      <c r="AH357" s="172"/>
      <c r="AI357" s="172"/>
      <c r="AJ357" s="172"/>
      <c r="AK357" s="172"/>
      <c r="AL357" s="172"/>
      <c r="AM357" s="172"/>
      <c r="AN357" s="172"/>
      <c r="AO357" s="172"/>
      <c r="AP357" s="172"/>
      <c r="AQ357" s="172"/>
      <c r="AR357" s="172"/>
      <c r="AS357" s="172"/>
      <c r="AT357" s="172"/>
      <c r="AU357" s="172"/>
    </row>
    <row r="358" spans="1:47" ht="14.25" customHeight="1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  <c r="AB358" s="172"/>
      <c r="AC358" s="172"/>
      <c r="AD358" s="172"/>
      <c r="AE358" s="172"/>
      <c r="AF358" s="172"/>
      <c r="AG358" s="172"/>
      <c r="AH358" s="172"/>
      <c r="AI358" s="172"/>
      <c r="AJ358" s="172"/>
      <c r="AK358" s="172"/>
      <c r="AL358" s="172"/>
      <c r="AM358" s="172"/>
      <c r="AN358" s="172"/>
      <c r="AO358" s="172"/>
      <c r="AP358" s="172"/>
      <c r="AQ358" s="172"/>
      <c r="AR358" s="172"/>
      <c r="AS358" s="172"/>
      <c r="AT358" s="172"/>
      <c r="AU358" s="172"/>
    </row>
    <row r="359" spans="1:47" ht="14.25" customHeight="1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  <c r="AB359" s="172"/>
      <c r="AC359" s="172"/>
      <c r="AD359" s="172"/>
      <c r="AE359" s="172"/>
      <c r="AF359" s="172"/>
      <c r="AG359" s="172"/>
      <c r="AH359" s="172"/>
      <c r="AI359" s="172"/>
      <c r="AJ359" s="172"/>
      <c r="AK359" s="172"/>
      <c r="AL359" s="172"/>
      <c r="AM359" s="172"/>
      <c r="AN359" s="172"/>
      <c r="AO359" s="172"/>
      <c r="AP359" s="172"/>
      <c r="AQ359" s="172"/>
      <c r="AR359" s="172"/>
      <c r="AS359" s="172"/>
      <c r="AT359" s="172"/>
      <c r="AU359" s="172"/>
    </row>
    <row r="360" spans="1:47" ht="14.25" customHeight="1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  <c r="AB360" s="172"/>
      <c r="AC360" s="172"/>
      <c r="AD360" s="172"/>
      <c r="AE360" s="172"/>
      <c r="AF360" s="172"/>
      <c r="AG360" s="172"/>
      <c r="AH360" s="172"/>
      <c r="AI360" s="172"/>
      <c r="AJ360" s="172"/>
      <c r="AK360" s="172"/>
      <c r="AL360" s="172"/>
      <c r="AM360" s="172"/>
      <c r="AN360" s="172"/>
      <c r="AO360" s="172"/>
      <c r="AP360" s="172"/>
      <c r="AQ360" s="172"/>
      <c r="AR360" s="172"/>
      <c r="AS360" s="172"/>
      <c r="AT360" s="172"/>
      <c r="AU360" s="172"/>
    </row>
    <row r="361" spans="1:47" ht="14.25" customHeight="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  <c r="AB361" s="172"/>
      <c r="AC361" s="172"/>
      <c r="AD361" s="172"/>
      <c r="AE361" s="172"/>
      <c r="AF361" s="172"/>
      <c r="AG361" s="172"/>
      <c r="AH361" s="172"/>
      <c r="AI361" s="172"/>
      <c r="AJ361" s="172"/>
      <c r="AK361" s="172"/>
      <c r="AL361" s="172"/>
      <c r="AM361" s="172"/>
      <c r="AN361" s="172"/>
      <c r="AO361" s="172"/>
      <c r="AP361" s="172"/>
      <c r="AQ361" s="172"/>
      <c r="AR361" s="172"/>
      <c r="AS361" s="172"/>
      <c r="AT361" s="172"/>
      <c r="AU361" s="172"/>
    </row>
    <row r="362" spans="1:47" ht="14.25" customHeight="1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  <c r="AB362" s="172"/>
      <c r="AC362" s="172"/>
      <c r="AD362" s="172"/>
      <c r="AE362" s="172"/>
      <c r="AF362" s="172"/>
      <c r="AG362" s="172"/>
      <c r="AH362" s="172"/>
      <c r="AI362" s="172"/>
      <c r="AJ362" s="172"/>
      <c r="AK362" s="172"/>
      <c r="AL362" s="172"/>
      <c r="AM362" s="172"/>
      <c r="AN362" s="172"/>
      <c r="AO362" s="172"/>
      <c r="AP362" s="172"/>
      <c r="AQ362" s="172"/>
      <c r="AR362" s="172"/>
      <c r="AS362" s="172"/>
      <c r="AT362" s="172"/>
      <c r="AU362" s="172"/>
    </row>
    <row r="363" spans="1:47" ht="14.25" customHeight="1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2"/>
      <c r="AL363" s="172"/>
      <c r="AM363" s="172"/>
      <c r="AN363" s="172"/>
      <c r="AO363" s="172"/>
      <c r="AP363" s="172"/>
      <c r="AQ363" s="172"/>
      <c r="AR363" s="172"/>
      <c r="AS363" s="172"/>
      <c r="AT363" s="172"/>
      <c r="AU363" s="172"/>
    </row>
    <row r="364" spans="1:47" ht="14.25" customHeight="1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2"/>
      <c r="AL364" s="172"/>
      <c r="AM364" s="172"/>
      <c r="AN364" s="172"/>
      <c r="AO364" s="172"/>
      <c r="AP364" s="172"/>
      <c r="AQ364" s="172"/>
      <c r="AR364" s="172"/>
      <c r="AS364" s="172"/>
      <c r="AT364" s="172"/>
      <c r="AU364" s="172"/>
    </row>
    <row r="365" spans="1:47" ht="14.25" customHeight="1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2"/>
      <c r="AL365" s="172"/>
      <c r="AM365" s="172"/>
      <c r="AN365" s="172"/>
      <c r="AO365" s="172"/>
      <c r="AP365" s="172"/>
      <c r="AQ365" s="172"/>
      <c r="AR365" s="172"/>
      <c r="AS365" s="172"/>
      <c r="AT365" s="172"/>
      <c r="AU365" s="172"/>
    </row>
    <row r="366" spans="1:47" ht="14.25" customHeight="1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2"/>
      <c r="AL366" s="172"/>
      <c r="AM366" s="172"/>
      <c r="AN366" s="172"/>
      <c r="AO366" s="172"/>
      <c r="AP366" s="172"/>
      <c r="AQ366" s="172"/>
      <c r="AR366" s="172"/>
      <c r="AS366" s="172"/>
      <c r="AT366" s="172"/>
      <c r="AU366" s="172"/>
    </row>
    <row r="367" spans="1:47" ht="14.25" customHeight="1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2"/>
      <c r="AL367" s="172"/>
      <c r="AM367" s="172"/>
      <c r="AN367" s="172"/>
      <c r="AO367" s="172"/>
      <c r="AP367" s="172"/>
      <c r="AQ367" s="172"/>
      <c r="AR367" s="172"/>
      <c r="AS367" s="172"/>
      <c r="AT367" s="172"/>
      <c r="AU367" s="172"/>
    </row>
    <row r="368" spans="1:47" ht="14.25" customHeight="1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2"/>
      <c r="AL368" s="172"/>
      <c r="AM368" s="172"/>
      <c r="AN368" s="172"/>
      <c r="AO368" s="172"/>
      <c r="AP368" s="172"/>
      <c r="AQ368" s="172"/>
      <c r="AR368" s="172"/>
      <c r="AS368" s="172"/>
      <c r="AT368" s="172"/>
      <c r="AU368" s="172"/>
    </row>
    <row r="369" spans="1:47" ht="14.25" customHeight="1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2"/>
      <c r="AL369" s="172"/>
      <c r="AM369" s="172"/>
      <c r="AN369" s="172"/>
      <c r="AO369" s="172"/>
      <c r="AP369" s="172"/>
      <c r="AQ369" s="172"/>
      <c r="AR369" s="172"/>
      <c r="AS369" s="172"/>
      <c r="AT369" s="172"/>
      <c r="AU369" s="172"/>
    </row>
    <row r="370" spans="1:47" ht="14.25" customHeight="1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2"/>
      <c r="AL370" s="172"/>
      <c r="AM370" s="172"/>
      <c r="AN370" s="172"/>
      <c r="AO370" s="172"/>
      <c r="AP370" s="172"/>
      <c r="AQ370" s="172"/>
      <c r="AR370" s="172"/>
      <c r="AS370" s="172"/>
      <c r="AT370" s="172"/>
      <c r="AU370" s="172"/>
    </row>
    <row r="371" spans="1:47" ht="14.25" customHeight="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2"/>
      <c r="AL371" s="172"/>
      <c r="AM371" s="172"/>
      <c r="AN371" s="172"/>
      <c r="AO371" s="172"/>
      <c r="AP371" s="172"/>
      <c r="AQ371" s="172"/>
      <c r="AR371" s="172"/>
      <c r="AS371" s="172"/>
      <c r="AT371" s="172"/>
      <c r="AU371" s="172"/>
    </row>
    <row r="372" spans="1:47" ht="14.25" customHeight="1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2"/>
      <c r="AL372" s="172"/>
      <c r="AM372" s="172"/>
      <c r="AN372" s="172"/>
      <c r="AO372" s="172"/>
      <c r="AP372" s="172"/>
      <c r="AQ372" s="172"/>
      <c r="AR372" s="172"/>
      <c r="AS372" s="172"/>
      <c r="AT372" s="172"/>
      <c r="AU372" s="172"/>
    </row>
    <row r="373" spans="1:47" ht="14.25" customHeight="1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2"/>
      <c r="AL373" s="172"/>
      <c r="AM373" s="172"/>
      <c r="AN373" s="172"/>
      <c r="AO373" s="172"/>
      <c r="AP373" s="172"/>
      <c r="AQ373" s="172"/>
      <c r="AR373" s="172"/>
      <c r="AS373" s="172"/>
      <c r="AT373" s="172"/>
      <c r="AU373" s="172"/>
    </row>
    <row r="374" spans="1:47" ht="14.25" customHeight="1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2"/>
      <c r="AL374" s="172"/>
      <c r="AM374" s="172"/>
      <c r="AN374" s="172"/>
      <c r="AO374" s="172"/>
      <c r="AP374" s="172"/>
      <c r="AQ374" s="172"/>
      <c r="AR374" s="172"/>
      <c r="AS374" s="172"/>
      <c r="AT374" s="172"/>
      <c r="AU374" s="172"/>
    </row>
    <row r="375" spans="1:47" ht="14.25" customHeight="1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2"/>
      <c r="AL375" s="172"/>
      <c r="AM375" s="172"/>
      <c r="AN375" s="172"/>
      <c r="AO375" s="172"/>
      <c r="AP375" s="172"/>
      <c r="AQ375" s="172"/>
      <c r="AR375" s="172"/>
      <c r="AS375" s="172"/>
      <c r="AT375" s="172"/>
      <c r="AU375" s="172"/>
    </row>
    <row r="376" spans="1:47" ht="14.25" customHeight="1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2"/>
      <c r="AL376" s="172"/>
      <c r="AM376" s="172"/>
      <c r="AN376" s="172"/>
      <c r="AO376" s="172"/>
      <c r="AP376" s="172"/>
      <c r="AQ376" s="172"/>
      <c r="AR376" s="172"/>
      <c r="AS376" s="172"/>
      <c r="AT376" s="172"/>
      <c r="AU376" s="172"/>
    </row>
    <row r="377" spans="1:47" ht="14.25" customHeight="1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2"/>
      <c r="AL377" s="172"/>
      <c r="AM377" s="172"/>
      <c r="AN377" s="172"/>
      <c r="AO377" s="172"/>
      <c r="AP377" s="172"/>
      <c r="AQ377" s="172"/>
      <c r="AR377" s="172"/>
      <c r="AS377" s="172"/>
      <c r="AT377" s="172"/>
      <c r="AU377" s="172"/>
    </row>
    <row r="378" spans="1:47" ht="14.25" customHeight="1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2"/>
      <c r="AL378" s="172"/>
      <c r="AM378" s="172"/>
      <c r="AN378" s="172"/>
      <c r="AO378" s="172"/>
      <c r="AP378" s="172"/>
      <c r="AQ378" s="172"/>
      <c r="AR378" s="172"/>
      <c r="AS378" s="172"/>
      <c r="AT378" s="172"/>
      <c r="AU378" s="172"/>
    </row>
    <row r="379" spans="1:47" ht="14.25" customHeight="1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  <c r="AB379" s="172"/>
      <c r="AC379" s="172"/>
      <c r="AD379" s="172"/>
      <c r="AE379" s="172"/>
      <c r="AF379" s="172"/>
      <c r="AG379" s="172"/>
      <c r="AH379" s="172"/>
      <c r="AI379" s="172"/>
      <c r="AJ379" s="172"/>
      <c r="AK379" s="172"/>
      <c r="AL379" s="172"/>
      <c r="AM379" s="172"/>
      <c r="AN379" s="172"/>
      <c r="AO379" s="172"/>
      <c r="AP379" s="172"/>
      <c r="AQ379" s="172"/>
      <c r="AR379" s="172"/>
      <c r="AS379" s="172"/>
      <c r="AT379" s="172"/>
      <c r="AU379" s="172"/>
    </row>
    <row r="380" spans="1:47" ht="14.25" customHeight="1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2"/>
      <c r="AL380" s="172"/>
      <c r="AM380" s="172"/>
      <c r="AN380" s="172"/>
      <c r="AO380" s="172"/>
      <c r="AP380" s="172"/>
      <c r="AQ380" s="172"/>
      <c r="AR380" s="172"/>
      <c r="AS380" s="172"/>
      <c r="AT380" s="172"/>
      <c r="AU380" s="172"/>
    </row>
    <row r="381" spans="1:47" ht="14.25" customHeight="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2"/>
      <c r="AL381" s="172"/>
      <c r="AM381" s="172"/>
      <c r="AN381" s="172"/>
      <c r="AO381" s="172"/>
      <c r="AP381" s="172"/>
      <c r="AQ381" s="172"/>
      <c r="AR381" s="172"/>
      <c r="AS381" s="172"/>
      <c r="AT381" s="172"/>
      <c r="AU381" s="172"/>
    </row>
    <row r="382" spans="1:47" ht="14.25" customHeight="1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2"/>
      <c r="AL382" s="172"/>
      <c r="AM382" s="172"/>
      <c r="AN382" s="172"/>
      <c r="AO382" s="172"/>
      <c r="AP382" s="172"/>
      <c r="AQ382" s="172"/>
      <c r="AR382" s="172"/>
      <c r="AS382" s="172"/>
      <c r="AT382" s="172"/>
      <c r="AU382" s="172"/>
    </row>
    <row r="383" spans="1:47" ht="14.25" customHeight="1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2"/>
      <c r="AL383" s="172"/>
      <c r="AM383" s="172"/>
      <c r="AN383" s="172"/>
      <c r="AO383" s="172"/>
      <c r="AP383" s="172"/>
      <c r="AQ383" s="172"/>
      <c r="AR383" s="172"/>
      <c r="AS383" s="172"/>
      <c r="AT383" s="172"/>
      <c r="AU383" s="172"/>
    </row>
    <row r="384" spans="1:47" ht="14.25" customHeight="1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2"/>
      <c r="AL384" s="172"/>
      <c r="AM384" s="172"/>
      <c r="AN384" s="172"/>
      <c r="AO384" s="172"/>
      <c r="AP384" s="172"/>
      <c r="AQ384" s="172"/>
      <c r="AR384" s="172"/>
      <c r="AS384" s="172"/>
      <c r="AT384" s="172"/>
      <c r="AU384" s="172"/>
    </row>
    <row r="385" spans="1:47" ht="14.25" customHeight="1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2"/>
      <c r="AL385" s="172"/>
      <c r="AM385" s="172"/>
      <c r="AN385" s="172"/>
      <c r="AO385" s="172"/>
      <c r="AP385" s="172"/>
      <c r="AQ385" s="172"/>
      <c r="AR385" s="172"/>
      <c r="AS385" s="172"/>
      <c r="AT385" s="172"/>
      <c r="AU385" s="172"/>
    </row>
    <row r="386" spans="1:47" ht="14.25" customHeight="1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2"/>
      <c r="AL386" s="172"/>
      <c r="AM386" s="172"/>
      <c r="AN386" s="172"/>
      <c r="AO386" s="172"/>
      <c r="AP386" s="172"/>
      <c r="AQ386" s="172"/>
      <c r="AR386" s="172"/>
      <c r="AS386" s="172"/>
      <c r="AT386" s="172"/>
      <c r="AU386" s="172"/>
    </row>
    <row r="387" spans="1:47" ht="14.25" customHeight="1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2"/>
      <c r="AL387" s="172"/>
      <c r="AM387" s="172"/>
      <c r="AN387" s="172"/>
      <c r="AO387" s="172"/>
      <c r="AP387" s="172"/>
      <c r="AQ387" s="172"/>
      <c r="AR387" s="172"/>
      <c r="AS387" s="172"/>
      <c r="AT387" s="172"/>
      <c r="AU387" s="172"/>
    </row>
    <row r="388" spans="1:47" ht="14.25" customHeight="1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2"/>
      <c r="AL388" s="172"/>
      <c r="AM388" s="172"/>
      <c r="AN388" s="172"/>
      <c r="AO388" s="172"/>
      <c r="AP388" s="172"/>
      <c r="AQ388" s="172"/>
      <c r="AR388" s="172"/>
      <c r="AS388" s="172"/>
      <c r="AT388" s="172"/>
      <c r="AU388" s="172"/>
    </row>
    <row r="389" spans="1:47" ht="14.25" customHeight="1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  <c r="AB389" s="172"/>
      <c r="AC389" s="172"/>
      <c r="AD389" s="172"/>
      <c r="AE389" s="172"/>
      <c r="AF389" s="172"/>
      <c r="AG389" s="172"/>
      <c r="AH389" s="172"/>
      <c r="AI389" s="172"/>
      <c r="AJ389" s="172"/>
      <c r="AK389" s="172"/>
      <c r="AL389" s="172"/>
      <c r="AM389" s="172"/>
      <c r="AN389" s="172"/>
      <c r="AO389" s="172"/>
      <c r="AP389" s="172"/>
      <c r="AQ389" s="172"/>
      <c r="AR389" s="172"/>
      <c r="AS389" s="172"/>
      <c r="AT389" s="172"/>
      <c r="AU389" s="172"/>
    </row>
    <row r="390" spans="1:47" ht="14.25" customHeight="1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2"/>
      <c r="AL390" s="172"/>
      <c r="AM390" s="172"/>
      <c r="AN390" s="172"/>
      <c r="AO390" s="172"/>
      <c r="AP390" s="172"/>
      <c r="AQ390" s="172"/>
      <c r="AR390" s="172"/>
      <c r="AS390" s="172"/>
      <c r="AT390" s="172"/>
      <c r="AU390" s="172"/>
    </row>
    <row r="391" spans="1:47" ht="14.25" customHeight="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  <c r="AB391" s="172"/>
      <c r="AC391" s="172"/>
      <c r="AD391" s="172"/>
      <c r="AE391" s="172"/>
      <c r="AF391" s="172"/>
      <c r="AG391" s="172"/>
      <c r="AH391" s="172"/>
      <c r="AI391" s="172"/>
      <c r="AJ391" s="172"/>
      <c r="AK391" s="172"/>
      <c r="AL391" s="172"/>
      <c r="AM391" s="172"/>
      <c r="AN391" s="172"/>
      <c r="AO391" s="172"/>
      <c r="AP391" s="172"/>
      <c r="AQ391" s="172"/>
      <c r="AR391" s="172"/>
      <c r="AS391" s="172"/>
      <c r="AT391" s="172"/>
      <c r="AU391" s="172"/>
    </row>
    <row r="392" spans="1:47" ht="14.25" customHeight="1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2"/>
      <c r="AL392" s="172"/>
      <c r="AM392" s="172"/>
      <c r="AN392" s="172"/>
      <c r="AO392" s="172"/>
      <c r="AP392" s="172"/>
      <c r="AQ392" s="172"/>
      <c r="AR392" s="172"/>
      <c r="AS392" s="172"/>
      <c r="AT392" s="172"/>
      <c r="AU392" s="172"/>
    </row>
    <row r="393" spans="1:47" ht="14.25" customHeight="1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2"/>
      <c r="AL393" s="172"/>
      <c r="AM393" s="172"/>
      <c r="AN393" s="172"/>
      <c r="AO393" s="172"/>
      <c r="AP393" s="172"/>
      <c r="AQ393" s="172"/>
      <c r="AR393" s="172"/>
      <c r="AS393" s="172"/>
      <c r="AT393" s="172"/>
      <c r="AU393" s="172"/>
    </row>
    <row r="394" spans="1:47" ht="14.25" customHeight="1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  <c r="AA394" s="172"/>
      <c r="AB394" s="172"/>
      <c r="AC394" s="172"/>
      <c r="AD394" s="172"/>
      <c r="AE394" s="172"/>
      <c r="AF394" s="172"/>
      <c r="AG394" s="172"/>
      <c r="AH394" s="172"/>
      <c r="AI394" s="172"/>
      <c r="AJ394" s="172"/>
      <c r="AK394" s="172"/>
      <c r="AL394" s="172"/>
      <c r="AM394" s="172"/>
      <c r="AN394" s="172"/>
      <c r="AO394" s="172"/>
      <c r="AP394" s="172"/>
      <c r="AQ394" s="172"/>
      <c r="AR394" s="172"/>
      <c r="AS394" s="172"/>
      <c r="AT394" s="172"/>
      <c r="AU394" s="172"/>
    </row>
    <row r="395" spans="1:47" ht="14.25" customHeight="1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  <c r="AB395" s="172"/>
      <c r="AC395" s="172"/>
      <c r="AD395" s="172"/>
      <c r="AE395" s="172"/>
      <c r="AF395" s="172"/>
      <c r="AG395" s="172"/>
      <c r="AH395" s="172"/>
      <c r="AI395" s="172"/>
      <c r="AJ395" s="172"/>
      <c r="AK395" s="172"/>
      <c r="AL395" s="172"/>
      <c r="AM395" s="172"/>
      <c r="AN395" s="172"/>
      <c r="AO395" s="172"/>
      <c r="AP395" s="172"/>
      <c r="AQ395" s="172"/>
      <c r="AR395" s="172"/>
      <c r="AS395" s="172"/>
      <c r="AT395" s="172"/>
      <c r="AU395" s="172"/>
    </row>
    <row r="396" spans="1:47" ht="14.25" customHeight="1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  <c r="AB396" s="172"/>
      <c r="AC396" s="172"/>
      <c r="AD396" s="172"/>
      <c r="AE396" s="172"/>
      <c r="AF396" s="172"/>
      <c r="AG396" s="172"/>
      <c r="AH396" s="172"/>
      <c r="AI396" s="172"/>
      <c r="AJ396" s="172"/>
      <c r="AK396" s="172"/>
      <c r="AL396" s="172"/>
      <c r="AM396" s="172"/>
      <c r="AN396" s="172"/>
      <c r="AO396" s="172"/>
      <c r="AP396" s="172"/>
      <c r="AQ396" s="172"/>
      <c r="AR396" s="172"/>
      <c r="AS396" s="172"/>
      <c r="AT396" s="172"/>
      <c r="AU396" s="172"/>
    </row>
    <row r="397" spans="1:47" ht="14.25" customHeight="1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2"/>
      <c r="AL397" s="172"/>
      <c r="AM397" s="172"/>
      <c r="AN397" s="172"/>
      <c r="AO397" s="172"/>
      <c r="AP397" s="172"/>
      <c r="AQ397" s="172"/>
      <c r="AR397" s="172"/>
      <c r="AS397" s="172"/>
      <c r="AT397" s="172"/>
      <c r="AU397" s="172"/>
    </row>
    <row r="398" spans="1:47" ht="14.25" customHeight="1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2"/>
      <c r="AL398" s="172"/>
      <c r="AM398" s="172"/>
      <c r="AN398" s="172"/>
      <c r="AO398" s="172"/>
      <c r="AP398" s="172"/>
      <c r="AQ398" s="172"/>
      <c r="AR398" s="172"/>
      <c r="AS398" s="172"/>
      <c r="AT398" s="172"/>
      <c r="AU398" s="172"/>
    </row>
    <row r="399" spans="1:47" ht="14.25" customHeight="1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2"/>
      <c r="AL399" s="172"/>
      <c r="AM399" s="172"/>
      <c r="AN399" s="172"/>
      <c r="AO399" s="172"/>
      <c r="AP399" s="172"/>
      <c r="AQ399" s="172"/>
      <c r="AR399" s="172"/>
      <c r="AS399" s="172"/>
      <c r="AT399" s="172"/>
      <c r="AU399" s="172"/>
    </row>
    <row r="400" spans="1:47" ht="14.25" customHeight="1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2"/>
      <c r="AL400" s="172"/>
      <c r="AM400" s="172"/>
      <c r="AN400" s="172"/>
      <c r="AO400" s="172"/>
      <c r="AP400" s="172"/>
      <c r="AQ400" s="172"/>
      <c r="AR400" s="172"/>
      <c r="AS400" s="172"/>
      <c r="AT400" s="172"/>
      <c r="AU400" s="172"/>
    </row>
    <row r="401" spans="1:47" ht="14.25" customHeight="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2"/>
      <c r="AL401" s="172"/>
      <c r="AM401" s="172"/>
      <c r="AN401" s="172"/>
      <c r="AO401" s="172"/>
      <c r="AP401" s="172"/>
      <c r="AQ401" s="172"/>
      <c r="AR401" s="172"/>
      <c r="AS401" s="172"/>
      <c r="AT401" s="172"/>
      <c r="AU401" s="172"/>
    </row>
    <row r="402" spans="1:47" ht="14.25" customHeight="1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  <c r="AB402" s="172"/>
      <c r="AC402" s="172"/>
      <c r="AD402" s="172"/>
      <c r="AE402" s="172"/>
      <c r="AF402" s="172"/>
      <c r="AG402" s="172"/>
      <c r="AH402" s="172"/>
      <c r="AI402" s="172"/>
      <c r="AJ402" s="172"/>
      <c r="AK402" s="172"/>
      <c r="AL402" s="172"/>
      <c r="AM402" s="172"/>
      <c r="AN402" s="172"/>
      <c r="AO402" s="172"/>
      <c r="AP402" s="172"/>
      <c r="AQ402" s="172"/>
      <c r="AR402" s="172"/>
      <c r="AS402" s="172"/>
      <c r="AT402" s="172"/>
      <c r="AU402" s="172"/>
    </row>
    <row r="403" spans="1:47" ht="14.25" customHeight="1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  <c r="AB403" s="172"/>
      <c r="AC403" s="172"/>
      <c r="AD403" s="172"/>
      <c r="AE403" s="172"/>
      <c r="AF403" s="172"/>
      <c r="AG403" s="172"/>
      <c r="AH403" s="172"/>
      <c r="AI403" s="172"/>
      <c r="AJ403" s="172"/>
      <c r="AK403" s="172"/>
      <c r="AL403" s="172"/>
      <c r="AM403" s="172"/>
      <c r="AN403" s="172"/>
      <c r="AO403" s="172"/>
      <c r="AP403" s="172"/>
      <c r="AQ403" s="172"/>
      <c r="AR403" s="172"/>
      <c r="AS403" s="172"/>
      <c r="AT403" s="172"/>
      <c r="AU403" s="172"/>
    </row>
    <row r="404" spans="1:47" ht="14.25" customHeight="1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  <c r="AB404" s="172"/>
      <c r="AC404" s="172"/>
      <c r="AD404" s="172"/>
      <c r="AE404" s="172"/>
      <c r="AF404" s="172"/>
      <c r="AG404" s="172"/>
      <c r="AH404" s="172"/>
      <c r="AI404" s="172"/>
      <c r="AJ404" s="172"/>
      <c r="AK404" s="172"/>
      <c r="AL404" s="172"/>
      <c r="AM404" s="172"/>
      <c r="AN404" s="172"/>
      <c r="AO404" s="172"/>
      <c r="AP404" s="172"/>
      <c r="AQ404" s="172"/>
      <c r="AR404" s="172"/>
      <c r="AS404" s="172"/>
      <c r="AT404" s="172"/>
      <c r="AU404" s="172"/>
    </row>
    <row r="405" spans="1:47" ht="14.25" customHeight="1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  <c r="AB405" s="172"/>
      <c r="AC405" s="172"/>
      <c r="AD405" s="172"/>
      <c r="AE405" s="172"/>
      <c r="AF405" s="172"/>
      <c r="AG405" s="172"/>
      <c r="AH405" s="172"/>
      <c r="AI405" s="172"/>
      <c r="AJ405" s="172"/>
      <c r="AK405" s="172"/>
      <c r="AL405" s="172"/>
      <c r="AM405" s="172"/>
      <c r="AN405" s="172"/>
      <c r="AO405" s="172"/>
      <c r="AP405" s="172"/>
      <c r="AQ405" s="172"/>
      <c r="AR405" s="172"/>
      <c r="AS405" s="172"/>
      <c r="AT405" s="172"/>
      <c r="AU405" s="172"/>
    </row>
    <row r="406" spans="1:47" ht="14.25" customHeight="1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  <c r="AB406" s="172"/>
      <c r="AC406" s="172"/>
      <c r="AD406" s="172"/>
      <c r="AE406" s="172"/>
      <c r="AF406" s="172"/>
      <c r="AG406" s="172"/>
      <c r="AH406" s="172"/>
      <c r="AI406" s="172"/>
      <c r="AJ406" s="172"/>
      <c r="AK406" s="172"/>
      <c r="AL406" s="172"/>
      <c r="AM406" s="172"/>
      <c r="AN406" s="172"/>
      <c r="AO406" s="172"/>
      <c r="AP406" s="172"/>
      <c r="AQ406" s="172"/>
      <c r="AR406" s="172"/>
      <c r="AS406" s="172"/>
      <c r="AT406" s="172"/>
      <c r="AU406" s="172"/>
    </row>
    <row r="407" spans="1:47" ht="14.25" customHeight="1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  <c r="AB407" s="172"/>
      <c r="AC407" s="172"/>
      <c r="AD407" s="172"/>
      <c r="AE407" s="172"/>
      <c r="AF407" s="172"/>
      <c r="AG407" s="172"/>
      <c r="AH407" s="172"/>
      <c r="AI407" s="172"/>
      <c r="AJ407" s="172"/>
      <c r="AK407" s="172"/>
      <c r="AL407" s="172"/>
      <c r="AM407" s="172"/>
      <c r="AN407" s="172"/>
      <c r="AO407" s="172"/>
      <c r="AP407" s="172"/>
      <c r="AQ407" s="172"/>
      <c r="AR407" s="172"/>
      <c r="AS407" s="172"/>
      <c r="AT407" s="172"/>
      <c r="AU407" s="172"/>
    </row>
    <row r="408" spans="1:47" ht="14.25" customHeight="1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  <c r="AB408" s="172"/>
      <c r="AC408" s="172"/>
      <c r="AD408" s="172"/>
      <c r="AE408" s="172"/>
      <c r="AF408" s="172"/>
      <c r="AG408" s="172"/>
      <c r="AH408" s="172"/>
      <c r="AI408" s="172"/>
      <c r="AJ408" s="172"/>
      <c r="AK408" s="172"/>
      <c r="AL408" s="172"/>
      <c r="AM408" s="172"/>
      <c r="AN408" s="172"/>
      <c r="AO408" s="172"/>
      <c r="AP408" s="172"/>
      <c r="AQ408" s="172"/>
      <c r="AR408" s="172"/>
      <c r="AS408" s="172"/>
      <c r="AT408" s="172"/>
      <c r="AU408" s="172"/>
    </row>
    <row r="409" spans="1:47" ht="14.25" customHeight="1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  <c r="AB409" s="172"/>
      <c r="AC409" s="172"/>
      <c r="AD409" s="172"/>
      <c r="AE409" s="172"/>
      <c r="AF409" s="172"/>
      <c r="AG409" s="172"/>
      <c r="AH409" s="172"/>
      <c r="AI409" s="172"/>
      <c r="AJ409" s="172"/>
      <c r="AK409" s="172"/>
      <c r="AL409" s="172"/>
      <c r="AM409" s="172"/>
      <c r="AN409" s="172"/>
      <c r="AO409" s="172"/>
      <c r="AP409" s="172"/>
      <c r="AQ409" s="172"/>
      <c r="AR409" s="172"/>
      <c r="AS409" s="172"/>
      <c r="AT409" s="172"/>
      <c r="AU409" s="172"/>
    </row>
    <row r="410" spans="1:47" ht="14.25" customHeight="1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  <c r="AB410" s="172"/>
      <c r="AC410" s="172"/>
      <c r="AD410" s="172"/>
      <c r="AE410" s="172"/>
      <c r="AF410" s="172"/>
      <c r="AG410" s="172"/>
      <c r="AH410" s="172"/>
      <c r="AI410" s="172"/>
      <c r="AJ410" s="172"/>
      <c r="AK410" s="172"/>
      <c r="AL410" s="172"/>
      <c r="AM410" s="172"/>
      <c r="AN410" s="172"/>
      <c r="AO410" s="172"/>
      <c r="AP410" s="172"/>
      <c r="AQ410" s="172"/>
      <c r="AR410" s="172"/>
      <c r="AS410" s="172"/>
      <c r="AT410" s="172"/>
      <c r="AU410" s="172"/>
    </row>
    <row r="411" spans="1:47" ht="14.25" customHeight="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  <c r="AB411" s="172"/>
      <c r="AC411" s="172"/>
      <c r="AD411" s="172"/>
      <c r="AE411" s="172"/>
      <c r="AF411" s="172"/>
      <c r="AG411" s="172"/>
      <c r="AH411" s="172"/>
      <c r="AI411" s="172"/>
      <c r="AJ411" s="172"/>
      <c r="AK411" s="172"/>
      <c r="AL411" s="172"/>
      <c r="AM411" s="172"/>
      <c r="AN411" s="172"/>
      <c r="AO411" s="172"/>
      <c r="AP411" s="172"/>
      <c r="AQ411" s="172"/>
      <c r="AR411" s="172"/>
      <c r="AS411" s="172"/>
      <c r="AT411" s="172"/>
      <c r="AU411" s="172"/>
    </row>
    <row r="412" spans="1:47" ht="14.25" customHeight="1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  <c r="AB412" s="172"/>
      <c r="AC412" s="172"/>
      <c r="AD412" s="172"/>
      <c r="AE412" s="172"/>
      <c r="AF412" s="172"/>
      <c r="AG412" s="172"/>
      <c r="AH412" s="172"/>
      <c r="AI412" s="172"/>
      <c r="AJ412" s="172"/>
      <c r="AK412" s="172"/>
      <c r="AL412" s="172"/>
      <c r="AM412" s="172"/>
      <c r="AN412" s="172"/>
      <c r="AO412" s="172"/>
      <c r="AP412" s="172"/>
      <c r="AQ412" s="172"/>
      <c r="AR412" s="172"/>
      <c r="AS412" s="172"/>
      <c r="AT412" s="172"/>
      <c r="AU412" s="172"/>
    </row>
    <row r="413" spans="1:47" ht="14.25" customHeight="1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  <c r="AB413" s="172"/>
      <c r="AC413" s="172"/>
      <c r="AD413" s="172"/>
      <c r="AE413" s="172"/>
      <c r="AF413" s="172"/>
      <c r="AG413" s="172"/>
      <c r="AH413" s="172"/>
      <c r="AI413" s="172"/>
      <c r="AJ413" s="172"/>
      <c r="AK413" s="172"/>
      <c r="AL413" s="172"/>
      <c r="AM413" s="172"/>
      <c r="AN413" s="172"/>
      <c r="AO413" s="172"/>
      <c r="AP413" s="172"/>
      <c r="AQ413" s="172"/>
      <c r="AR413" s="172"/>
      <c r="AS413" s="172"/>
      <c r="AT413" s="172"/>
      <c r="AU413" s="172"/>
    </row>
    <row r="414" spans="1:47" ht="14.25" customHeight="1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  <c r="AB414" s="172"/>
      <c r="AC414" s="172"/>
      <c r="AD414" s="172"/>
      <c r="AE414" s="172"/>
      <c r="AF414" s="172"/>
      <c r="AG414" s="172"/>
      <c r="AH414" s="172"/>
      <c r="AI414" s="172"/>
      <c r="AJ414" s="172"/>
      <c r="AK414" s="172"/>
      <c r="AL414" s="172"/>
      <c r="AM414" s="172"/>
      <c r="AN414" s="172"/>
      <c r="AO414" s="172"/>
      <c r="AP414" s="172"/>
      <c r="AQ414" s="172"/>
      <c r="AR414" s="172"/>
      <c r="AS414" s="172"/>
      <c r="AT414" s="172"/>
      <c r="AU414" s="172"/>
    </row>
    <row r="415" spans="1:47" ht="14.25" customHeight="1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  <c r="AB415" s="172"/>
      <c r="AC415" s="172"/>
      <c r="AD415" s="172"/>
      <c r="AE415" s="172"/>
      <c r="AF415" s="172"/>
      <c r="AG415" s="172"/>
      <c r="AH415" s="172"/>
      <c r="AI415" s="172"/>
      <c r="AJ415" s="172"/>
      <c r="AK415" s="172"/>
      <c r="AL415" s="172"/>
      <c r="AM415" s="172"/>
      <c r="AN415" s="172"/>
      <c r="AO415" s="172"/>
      <c r="AP415" s="172"/>
      <c r="AQ415" s="172"/>
      <c r="AR415" s="172"/>
      <c r="AS415" s="172"/>
      <c r="AT415" s="172"/>
      <c r="AU415" s="172"/>
    </row>
    <row r="416" spans="1:47" ht="14.25" customHeight="1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  <c r="AB416" s="172"/>
      <c r="AC416" s="172"/>
      <c r="AD416" s="172"/>
      <c r="AE416" s="172"/>
      <c r="AF416" s="172"/>
      <c r="AG416" s="172"/>
      <c r="AH416" s="172"/>
      <c r="AI416" s="172"/>
      <c r="AJ416" s="172"/>
      <c r="AK416" s="172"/>
      <c r="AL416" s="172"/>
      <c r="AM416" s="172"/>
      <c r="AN416" s="172"/>
      <c r="AO416" s="172"/>
      <c r="AP416" s="172"/>
      <c r="AQ416" s="172"/>
      <c r="AR416" s="172"/>
      <c r="AS416" s="172"/>
      <c r="AT416" s="172"/>
      <c r="AU416" s="172"/>
    </row>
    <row r="417" spans="1:47" ht="14.25" customHeight="1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  <c r="AB417" s="172"/>
      <c r="AC417" s="172"/>
      <c r="AD417" s="172"/>
      <c r="AE417" s="172"/>
      <c r="AF417" s="172"/>
      <c r="AG417" s="172"/>
      <c r="AH417" s="172"/>
      <c r="AI417" s="172"/>
      <c r="AJ417" s="172"/>
      <c r="AK417" s="172"/>
      <c r="AL417" s="172"/>
      <c r="AM417" s="172"/>
      <c r="AN417" s="172"/>
      <c r="AO417" s="172"/>
      <c r="AP417" s="172"/>
      <c r="AQ417" s="172"/>
      <c r="AR417" s="172"/>
      <c r="AS417" s="172"/>
      <c r="AT417" s="172"/>
      <c r="AU417" s="172"/>
    </row>
    <row r="418" spans="1:47" ht="14.25" customHeight="1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  <c r="AB418" s="172"/>
      <c r="AC418" s="172"/>
      <c r="AD418" s="172"/>
      <c r="AE418" s="172"/>
      <c r="AF418" s="172"/>
      <c r="AG418" s="172"/>
      <c r="AH418" s="172"/>
      <c r="AI418" s="172"/>
      <c r="AJ418" s="172"/>
      <c r="AK418" s="172"/>
      <c r="AL418" s="172"/>
      <c r="AM418" s="172"/>
      <c r="AN418" s="172"/>
      <c r="AO418" s="172"/>
      <c r="AP418" s="172"/>
      <c r="AQ418" s="172"/>
      <c r="AR418" s="172"/>
      <c r="AS418" s="172"/>
      <c r="AT418" s="172"/>
      <c r="AU418" s="172"/>
    </row>
    <row r="419" spans="1:47" ht="14.25" customHeight="1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  <c r="AB419" s="172"/>
      <c r="AC419" s="172"/>
      <c r="AD419" s="172"/>
      <c r="AE419" s="172"/>
      <c r="AF419" s="172"/>
      <c r="AG419" s="172"/>
      <c r="AH419" s="172"/>
      <c r="AI419" s="172"/>
      <c r="AJ419" s="172"/>
      <c r="AK419" s="172"/>
      <c r="AL419" s="172"/>
      <c r="AM419" s="172"/>
      <c r="AN419" s="172"/>
      <c r="AO419" s="172"/>
      <c r="AP419" s="172"/>
      <c r="AQ419" s="172"/>
      <c r="AR419" s="172"/>
      <c r="AS419" s="172"/>
      <c r="AT419" s="172"/>
      <c r="AU419" s="172"/>
    </row>
    <row r="420" spans="1:47" ht="14.25" customHeight="1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2"/>
      <c r="AT420" s="172"/>
      <c r="AU420" s="172"/>
    </row>
    <row r="421" spans="1:47" ht="14.25" customHeight="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2"/>
      <c r="AL421" s="172"/>
      <c r="AM421" s="172"/>
      <c r="AN421" s="172"/>
      <c r="AO421" s="172"/>
      <c r="AP421" s="172"/>
      <c r="AQ421" s="172"/>
      <c r="AR421" s="172"/>
      <c r="AS421" s="172"/>
      <c r="AT421" s="172"/>
      <c r="AU421" s="172"/>
    </row>
    <row r="422" spans="1:47" ht="14.25" customHeight="1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172"/>
      <c r="AH422" s="172"/>
      <c r="AI422" s="172"/>
      <c r="AJ422" s="172"/>
      <c r="AK422" s="172"/>
      <c r="AL422" s="172"/>
      <c r="AM422" s="172"/>
      <c r="AN422" s="172"/>
      <c r="AO422" s="172"/>
      <c r="AP422" s="172"/>
      <c r="AQ422" s="172"/>
      <c r="AR422" s="172"/>
      <c r="AS422" s="172"/>
      <c r="AT422" s="172"/>
      <c r="AU422" s="172"/>
    </row>
    <row r="423" spans="1:47" ht="14.25" customHeight="1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172"/>
      <c r="AH423" s="172"/>
      <c r="AI423" s="172"/>
      <c r="AJ423" s="172"/>
      <c r="AK423" s="172"/>
      <c r="AL423" s="172"/>
      <c r="AM423" s="172"/>
      <c r="AN423" s="172"/>
      <c r="AO423" s="172"/>
      <c r="AP423" s="172"/>
      <c r="AQ423" s="172"/>
      <c r="AR423" s="172"/>
      <c r="AS423" s="172"/>
      <c r="AT423" s="172"/>
      <c r="AU423" s="172"/>
    </row>
    <row r="424" spans="1:47" ht="14.25" customHeight="1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172"/>
      <c r="AH424" s="172"/>
      <c r="AI424" s="172"/>
      <c r="AJ424" s="172"/>
      <c r="AK424" s="172"/>
      <c r="AL424" s="172"/>
      <c r="AM424" s="172"/>
      <c r="AN424" s="172"/>
      <c r="AO424" s="172"/>
      <c r="AP424" s="172"/>
      <c r="AQ424" s="172"/>
      <c r="AR424" s="172"/>
      <c r="AS424" s="172"/>
      <c r="AT424" s="172"/>
      <c r="AU424" s="172"/>
    </row>
    <row r="425" spans="1:47" ht="14.25" customHeight="1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172"/>
      <c r="AH425" s="172"/>
      <c r="AI425" s="172"/>
      <c r="AJ425" s="172"/>
      <c r="AK425" s="172"/>
      <c r="AL425" s="172"/>
      <c r="AM425" s="172"/>
      <c r="AN425" s="172"/>
      <c r="AO425" s="172"/>
      <c r="AP425" s="172"/>
      <c r="AQ425" s="172"/>
      <c r="AR425" s="172"/>
      <c r="AS425" s="172"/>
      <c r="AT425" s="172"/>
      <c r="AU425" s="172"/>
    </row>
    <row r="426" spans="1:47" ht="14.25" customHeight="1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2"/>
      <c r="AT426" s="172"/>
      <c r="AU426" s="172"/>
    </row>
    <row r="427" spans="1:47" ht="14.25" customHeight="1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2"/>
      <c r="AT427" s="172"/>
      <c r="AU427" s="172"/>
    </row>
    <row r="428" spans="1:47" ht="14.25" customHeight="1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2"/>
      <c r="AT428" s="172"/>
      <c r="AU428" s="172"/>
    </row>
    <row r="429" spans="1:47" ht="14.25" customHeight="1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  <c r="AB429" s="172"/>
      <c r="AC429" s="172"/>
      <c r="AD429" s="172"/>
      <c r="AE429" s="172"/>
      <c r="AF429" s="172"/>
      <c r="AG429" s="172"/>
      <c r="AH429" s="172"/>
      <c r="AI429" s="172"/>
      <c r="AJ429" s="172"/>
      <c r="AK429" s="172"/>
      <c r="AL429" s="172"/>
      <c r="AM429" s="172"/>
      <c r="AN429" s="172"/>
      <c r="AO429" s="172"/>
      <c r="AP429" s="172"/>
      <c r="AQ429" s="172"/>
      <c r="AR429" s="172"/>
      <c r="AS429" s="172"/>
      <c r="AT429" s="172"/>
      <c r="AU429" s="172"/>
    </row>
    <row r="430" spans="1:47" ht="14.25" customHeight="1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  <c r="AB430" s="172"/>
      <c r="AC430" s="172"/>
      <c r="AD430" s="172"/>
      <c r="AE430" s="172"/>
      <c r="AF430" s="172"/>
      <c r="AG430" s="172"/>
      <c r="AH430" s="172"/>
      <c r="AI430" s="172"/>
      <c r="AJ430" s="172"/>
      <c r="AK430" s="172"/>
      <c r="AL430" s="172"/>
      <c r="AM430" s="172"/>
      <c r="AN430" s="172"/>
      <c r="AO430" s="172"/>
      <c r="AP430" s="172"/>
      <c r="AQ430" s="172"/>
      <c r="AR430" s="172"/>
      <c r="AS430" s="172"/>
      <c r="AT430" s="172"/>
      <c r="AU430" s="172"/>
    </row>
    <row r="431" spans="1:47" ht="14.25" customHeight="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  <c r="AB431" s="172"/>
      <c r="AC431" s="172"/>
      <c r="AD431" s="172"/>
      <c r="AE431" s="172"/>
      <c r="AF431" s="172"/>
      <c r="AG431" s="172"/>
      <c r="AH431" s="172"/>
      <c r="AI431" s="172"/>
      <c r="AJ431" s="172"/>
      <c r="AK431" s="172"/>
      <c r="AL431" s="172"/>
      <c r="AM431" s="172"/>
      <c r="AN431" s="172"/>
      <c r="AO431" s="172"/>
      <c r="AP431" s="172"/>
      <c r="AQ431" s="172"/>
      <c r="AR431" s="172"/>
      <c r="AS431" s="172"/>
      <c r="AT431" s="172"/>
      <c r="AU431" s="172"/>
    </row>
    <row r="432" spans="1:47" ht="14.25" customHeight="1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  <c r="AB432" s="172"/>
      <c r="AC432" s="172"/>
      <c r="AD432" s="172"/>
      <c r="AE432" s="172"/>
      <c r="AF432" s="172"/>
      <c r="AG432" s="172"/>
      <c r="AH432" s="172"/>
      <c r="AI432" s="172"/>
      <c r="AJ432" s="172"/>
      <c r="AK432" s="172"/>
      <c r="AL432" s="172"/>
      <c r="AM432" s="172"/>
      <c r="AN432" s="172"/>
      <c r="AO432" s="172"/>
      <c r="AP432" s="172"/>
      <c r="AQ432" s="172"/>
      <c r="AR432" s="172"/>
      <c r="AS432" s="172"/>
      <c r="AT432" s="172"/>
      <c r="AU432" s="172"/>
    </row>
    <row r="433" spans="1:47" ht="14.25" customHeight="1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  <c r="AB433" s="172"/>
      <c r="AC433" s="172"/>
      <c r="AD433" s="172"/>
      <c r="AE433" s="172"/>
      <c r="AF433" s="172"/>
      <c r="AG433" s="172"/>
      <c r="AH433" s="172"/>
      <c r="AI433" s="172"/>
      <c r="AJ433" s="172"/>
      <c r="AK433" s="172"/>
      <c r="AL433" s="172"/>
      <c r="AM433" s="172"/>
      <c r="AN433" s="172"/>
      <c r="AO433" s="172"/>
      <c r="AP433" s="172"/>
      <c r="AQ433" s="172"/>
      <c r="AR433" s="172"/>
      <c r="AS433" s="172"/>
      <c r="AT433" s="172"/>
      <c r="AU433" s="172"/>
    </row>
    <row r="434" spans="1:47" ht="14.25" customHeight="1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  <c r="AB434" s="172"/>
      <c r="AC434" s="172"/>
      <c r="AD434" s="172"/>
      <c r="AE434" s="172"/>
      <c r="AF434" s="172"/>
      <c r="AG434" s="172"/>
      <c r="AH434" s="172"/>
      <c r="AI434" s="172"/>
      <c r="AJ434" s="172"/>
      <c r="AK434" s="172"/>
      <c r="AL434" s="172"/>
      <c r="AM434" s="172"/>
      <c r="AN434" s="172"/>
      <c r="AO434" s="172"/>
      <c r="AP434" s="172"/>
      <c r="AQ434" s="172"/>
      <c r="AR434" s="172"/>
      <c r="AS434" s="172"/>
      <c r="AT434" s="172"/>
      <c r="AU434" s="172"/>
    </row>
    <row r="435" spans="1:47" ht="14.25" customHeight="1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  <c r="AB435" s="172"/>
      <c r="AC435" s="172"/>
      <c r="AD435" s="172"/>
      <c r="AE435" s="172"/>
      <c r="AF435" s="172"/>
      <c r="AG435" s="172"/>
      <c r="AH435" s="172"/>
      <c r="AI435" s="172"/>
      <c r="AJ435" s="172"/>
      <c r="AK435" s="172"/>
      <c r="AL435" s="172"/>
      <c r="AM435" s="172"/>
      <c r="AN435" s="172"/>
      <c r="AO435" s="172"/>
      <c r="AP435" s="172"/>
      <c r="AQ435" s="172"/>
      <c r="AR435" s="172"/>
      <c r="AS435" s="172"/>
      <c r="AT435" s="172"/>
      <c r="AU435" s="172"/>
    </row>
    <row r="436" spans="1:47" ht="14.25" customHeight="1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  <c r="AB436" s="172"/>
      <c r="AC436" s="172"/>
      <c r="AD436" s="172"/>
      <c r="AE436" s="172"/>
      <c r="AF436" s="172"/>
      <c r="AG436" s="172"/>
      <c r="AH436" s="172"/>
      <c r="AI436" s="172"/>
      <c r="AJ436" s="172"/>
      <c r="AK436" s="172"/>
      <c r="AL436" s="172"/>
      <c r="AM436" s="172"/>
      <c r="AN436" s="172"/>
      <c r="AO436" s="172"/>
      <c r="AP436" s="172"/>
      <c r="AQ436" s="172"/>
      <c r="AR436" s="172"/>
      <c r="AS436" s="172"/>
      <c r="AT436" s="172"/>
      <c r="AU436" s="172"/>
    </row>
    <row r="437" spans="1:47" ht="14.25" customHeight="1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  <c r="AB437" s="172"/>
      <c r="AC437" s="172"/>
      <c r="AD437" s="172"/>
      <c r="AE437" s="172"/>
      <c r="AF437" s="172"/>
      <c r="AG437" s="172"/>
      <c r="AH437" s="172"/>
      <c r="AI437" s="172"/>
      <c r="AJ437" s="172"/>
      <c r="AK437" s="172"/>
      <c r="AL437" s="172"/>
      <c r="AM437" s="172"/>
      <c r="AN437" s="172"/>
      <c r="AO437" s="172"/>
      <c r="AP437" s="172"/>
      <c r="AQ437" s="172"/>
      <c r="AR437" s="172"/>
      <c r="AS437" s="172"/>
      <c r="AT437" s="172"/>
      <c r="AU437" s="172"/>
    </row>
    <row r="438" spans="1:47" ht="14.25" customHeight="1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  <c r="AB438" s="172"/>
      <c r="AC438" s="172"/>
      <c r="AD438" s="172"/>
      <c r="AE438" s="172"/>
      <c r="AF438" s="172"/>
      <c r="AG438" s="172"/>
      <c r="AH438" s="172"/>
      <c r="AI438" s="172"/>
      <c r="AJ438" s="172"/>
      <c r="AK438" s="172"/>
      <c r="AL438" s="172"/>
      <c r="AM438" s="172"/>
      <c r="AN438" s="172"/>
      <c r="AO438" s="172"/>
      <c r="AP438" s="172"/>
      <c r="AQ438" s="172"/>
      <c r="AR438" s="172"/>
      <c r="AS438" s="172"/>
      <c r="AT438" s="172"/>
      <c r="AU438" s="172"/>
    </row>
    <row r="439" spans="1:47" ht="14.25" customHeight="1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  <c r="AB439" s="172"/>
      <c r="AC439" s="172"/>
      <c r="AD439" s="172"/>
      <c r="AE439" s="172"/>
      <c r="AF439" s="172"/>
      <c r="AG439" s="172"/>
      <c r="AH439" s="172"/>
      <c r="AI439" s="172"/>
      <c r="AJ439" s="172"/>
      <c r="AK439" s="172"/>
      <c r="AL439" s="172"/>
      <c r="AM439" s="172"/>
      <c r="AN439" s="172"/>
      <c r="AO439" s="172"/>
      <c r="AP439" s="172"/>
      <c r="AQ439" s="172"/>
      <c r="AR439" s="172"/>
      <c r="AS439" s="172"/>
      <c r="AT439" s="172"/>
      <c r="AU439" s="172"/>
    </row>
    <row r="440" spans="1:47" ht="14.25" customHeight="1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  <c r="AB440" s="172"/>
      <c r="AC440" s="172"/>
      <c r="AD440" s="172"/>
      <c r="AE440" s="172"/>
      <c r="AF440" s="172"/>
      <c r="AG440" s="172"/>
      <c r="AH440" s="172"/>
      <c r="AI440" s="172"/>
      <c r="AJ440" s="172"/>
      <c r="AK440" s="172"/>
      <c r="AL440" s="172"/>
      <c r="AM440" s="172"/>
      <c r="AN440" s="172"/>
      <c r="AO440" s="172"/>
      <c r="AP440" s="172"/>
      <c r="AQ440" s="172"/>
      <c r="AR440" s="172"/>
      <c r="AS440" s="172"/>
      <c r="AT440" s="172"/>
      <c r="AU440" s="172"/>
    </row>
    <row r="441" spans="1:47" ht="14.25" customHeight="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  <c r="AB441" s="172"/>
      <c r="AC441" s="172"/>
      <c r="AD441" s="172"/>
      <c r="AE441" s="172"/>
      <c r="AF441" s="172"/>
      <c r="AG441" s="172"/>
      <c r="AH441" s="172"/>
      <c r="AI441" s="172"/>
      <c r="AJ441" s="172"/>
      <c r="AK441" s="172"/>
      <c r="AL441" s="172"/>
      <c r="AM441" s="172"/>
      <c r="AN441" s="172"/>
      <c r="AO441" s="172"/>
      <c r="AP441" s="172"/>
      <c r="AQ441" s="172"/>
      <c r="AR441" s="172"/>
      <c r="AS441" s="172"/>
      <c r="AT441" s="172"/>
      <c r="AU441" s="172"/>
    </row>
    <row r="442" spans="1:47" ht="14.25" customHeight="1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  <c r="AB442" s="172"/>
      <c r="AC442" s="172"/>
      <c r="AD442" s="172"/>
      <c r="AE442" s="172"/>
      <c r="AF442" s="172"/>
      <c r="AG442" s="172"/>
      <c r="AH442" s="172"/>
      <c r="AI442" s="172"/>
      <c r="AJ442" s="172"/>
      <c r="AK442" s="172"/>
      <c r="AL442" s="172"/>
      <c r="AM442" s="172"/>
      <c r="AN442" s="172"/>
      <c r="AO442" s="172"/>
      <c r="AP442" s="172"/>
      <c r="AQ442" s="172"/>
      <c r="AR442" s="172"/>
      <c r="AS442" s="172"/>
      <c r="AT442" s="172"/>
      <c r="AU442" s="172"/>
    </row>
    <row r="443" spans="1:47" ht="14.25" customHeight="1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  <c r="AB443" s="172"/>
      <c r="AC443" s="172"/>
      <c r="AD443" s="172"/>
      <c r="AE443" s="172"/>
      <c r="AF443" s="172"/>
      <c r="AG443" s="172"/>
      <c r="AH443" s="172"/>
      <c r="AI443" s="172"/>
      <c r="AJ443" s="172"/>
      <c r="AK443" s="172"/>
      <c r="AL443" s="172"/>
      <c r="AM443" s="172"/>
      <c r="AN443" s="172"/>
      <c r="AO443" s="172"/>
      <c r="AP443" s="172"/>
      <c r="AQ443" s="172"/>
      <c r="AR443" s="172"/>
      <c r="AS443" s="172"/>
      <c r="AT443" s="172"/>
      <c r="AU443" s="172"/>
    </row>
    <row r="444" spans="1:47" ht="14.25" customHeight="1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  <c r="AB444" s="172"/>
      <c r="AC444" s="172"/>
      <c r="AD444" s="172"/>
      <c r="AE444" s="172"/>
      <c r="AF444" s="172"/>
      <c r="AG444" s="172"/>
      <c r="AH444" s="172"/>
      <c r="AI444" s="172"/>
      <c r="AJ444" s="172"/>
      <c r="AK444" s="172"/>
      <c r="AL444" s="172"/>
      <c r="AM444" s="172"/>
      <c r="AN444" s="172"/>
      <c r="AO444" s="172"/>
      <c r="AP444" s="172"/>
      <c r="AQ444" s="172"/>
      <c r="AR444" s="172"/>
      <c r="AS444" s="172"/>
      <c r="AT444" s="172"/>
      <c r="AU444" s="172"/>
    </row>
    <row r="445" spans="1:47" ht="14.25" customHeight="1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  <c r="AB445" s="172"/>
      <c r="AC445" s="172"/>
      <c r="AD445" s="172"/>
      <c r="AE445" s="172"/>
      <c r="AF445" s="172"/>
      <c r="AG445" s="172"/>
      <c r="AH445" s="172"/>
      <c r="AI445" s="172"/>
      <c r="AJ445" s="172"/>
      <c r="AK445" s="172"/>
      <c r="AL445" s="172"/>
      <c r="AM445" s="172"/>
      <c r="AN445" s="172"/>
      <c r="AO445" s="172"/>
      <c r="AP445" s="172"/>
      <c r="AQ445" s="172"/>
      <c r="AR445" s="172"/>
      <c r="AS445" s="172"/>
      <c r="AT445" s="172"/>
      <c r="AU445" s="172"/>
    </row>
    <row r="446" spans="1:47" ht="14.25" customHeight="1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  <c r="AB446" s="172"/>
      <c r="AC446" s="172"/>
      <c r="AD446" s="172"/>
      <c r="AE446" s="172"/>
      <c r="AF446" s="172"/>
      <c r="AG446" s="172"/>
      <c r="AH446" s="172"/>
      <c r="AI446" s="172"/>
      <c r="AJ446" s="172"/>
      <c r="AK446" s="172"/>
      <c r="AL446" s="172"/>
      <c r="AM446" s="172"/>
      <c r="AN446" s="172"/>
      <c r="AO446" s="172"/>
      <c r="AP446" s="172"/>
      <c r="AQ446" s="172"/>
      <c r="AR446" s="172"/>
      <c r="AS446" s="172"/>
      <c r="AT446" s="172"/>
      <c r="AU446" s="172"/>
    </row>
    <row r="447" spans="1:47" ht="14.25" customHeight="1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  <c r="AB447" s="172"/>
      <c r="AC447" s="172"/>
      <c r="AD447" s="172"/>
      <c r="AE447" s="172"/>
      <c r="AF447" s="172"/>
      <c r="AG447" s="172"/>
      <c r="AH447" s="172"/>
      <c r="AI447" s="172"/>
      <c r="AJ447" s="172"/>
      <c r="AK447" s="172"/>
      <c r="AL447" s="172"/>
      <c r="AM447" s="172"/>
      <c r="AN447" s="172"/>
      <c r="AO447" s="172"/>
      <c r="AP447" s="172"/>
      <c r="AQ447" s="172"/>
      <c r="AR447" s="172"/>
      <c r="AS447" s="172"/>
      <c r="AT447" s="172"/>
      <c r="AU447" s="172"/>
    </row>
    <row r="448" spans="1:47" ht="14.25" customHeight="1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  <c r="AB448" s="172"/>
      <c r="AC448" s="172"/>
      <c r="AD448" s="172"/>
      <c r="AE448" s="172"/>
      <c r="AF448" s="172"/>
      <c r="AG448" s="172"/>
      <c r="AH448" s="172"/>
      <c r="AI448" s="172"/>
      <c r="AJ448" s="172"/>
      <c r="AK448" s="172"/>
      <c r="AL448" s="172"/>
      <c r="AM448" s="172"/>
      <c r="AN448" s="172"/>
      <c r="AO448" s="172"/>
      <c r="AP448" s="172"/>
      <c r="AQ448" s="172"/>
      <c r="AR448" s="172"/>
      <c r="AS448" s="172"/>
      <c r="AT448" s="172"/>
      <c r="AU448" s="172"/>
    </row>
    <row r="449" spans="1:47" ht="14.25" customHeight="1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  <c r="AB449" s="172"/>
      <c r="AC449" s="172"/>
      <c r="AD449" s="172"/>
      <c r="AE449" s="172"/>
      <c r="AF449" s="172"/>
      <c r="AG449" s="172"/>
      <c r="AH449" s="172"/>
      <c r="AI449" s="172"/>
      <c r="AJ449" s="172"/>
      <c r="AK449" s="172"/>
      <c r="AL449" s="172"/>
      <c r="AM449" s="172"/>
      <c r="AN449" s="172"/>
      <c r="AO449" s="172"/>
      <c r="AP449" s="172"/>
      <c r="AQ449" s="172"/>
      <c r="AR449" s="172"/>
      <c r="AS449" s="172"/>
      <c r="AT449" s="172"/>
      <c r="AU449" s="172"/>
    </row>
    <row r="450" spans="1:47" ht="14.25" customHeight="1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  <c r="AB450" s="172"/>
      <c r="AC450" s="172"/>
      <c r="AD450" s="172"/>
      <c r="AE450" s="172"/>
      <c r="AF450" s="172"/>
      <c r="AG450" s="172"/>
      <c r="AH450" s="172"/>
      <c r="AI450" s="172"/>
      <c r="AJ450" s="172"/>
      <c r="AK450" s="172"/>
      <c r="AL450" s="172"/>
      <c r="AM450" s="172"/>
      <c r="AN450" s="172"/>
      <c r="AO450" s="172"/>
      <c r="AP450" s="172"/>
      <c r="AQ450" s="172"/>
      <c r="AR450" s="172"/>
      <c r="AS450" s="172"/>
      <c r="AT450" s="172"/>
      <c r="AU450" s="172"/>
    </row>
    <row r="451" spans="1:47" ht="14.25" customHeight="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  <c r="AB451" s="172"/>
      <c r="AC451" s="172"/>
      <c r="AD451" s="172"/>
      <c r="AE451" s="172"/>
      <c r="AF451" s="172"/>
      <c r="AG451" s="172"/>
      <c r="AH451" s="172"/>
      <c r="AI451" s="172"/>
      <c r="AJ451" s="172"/>
      <c r="AK451" s="172"/>
      <c r="AL451" s="172"/>
      <c r="AM451" s="172"/>
      <c r="AN451" s="172"/>
      <c r="AO451" s="172"/>
      <c r="AP451" s="172"/>
      <c r="AQ451" s="172"/>
      <c r="AR451" s="172"/>
      <c r="AS451" s="172"/>
      <c r="AT451" s="172"/>
      <c r="AU451" s="172"/>
    </row>
    <row r="452" spans="1:47" ht="14.25" customHeight="1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  <c r="AB452" s="172"/>
      <c r="AC452" s="172"/>
      <c r="AD452" s="172"/>
      <c r="AE452" s="172"/>
      <c r="AF452" s="172"/>
      <c r="AG452" s="172"/>
      <c r="AH452" s="172"/>
      <c r="AI452" s="172"/>
      <c r="AJ452" s="172"/>
      <c r="AK452" s="172"/>
      <c r="AL452" s="172"/>
      <c r="AM452" s="172"/>
      <c r="AN452" s="172"/>
      <c r="AO452" s="172"/>
      <c r="AP452" s="172"/>
      <c r="AQ452" s="172"/>
      <c r="AR452" s="172"/>
      <c r="AS452" s="172"/>
      <c r="AT452" s="172"/>
      <c r="AU452" s="172"/>
    </row>
    <row r="453" spans="1:47" ht="14.25" customHeight="1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  <c r="AA453" s="172"/>
      <c r="AB453" s="172"/>
      <c r="AC453" s="172"/>
      <c r="AD453" s="172"/>
      <c r="AE453" s="172"/>
      <c r="AF453" s="172"/>
      <c r="AG453" s="172"/>
      <c r="AH453" s="172"/>
      <c r="AI453" s="172"/>
      <c r="AJ453" s="172"/>
      <c r="AK453" s="172"/>
      <c r="AL453" s="172"/>
      <c r="AM453" s="172"/>
      <c r="AN453" s="172"/>
      <c r="AO453" s="172"/>
      <c r="AP453" s="172"/>
      <c r="AQ453" s="172"/>
      <c r="AR453" s="172"/>
      <c r="AS453" s="172"/>
      <c r="AT453" s="172"/>
      <c r="AU453" s="172"/>
    </row>
    <row r="454" spans="1:47" ht="14.25" customHeight="1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  <c r="AB454" s="172"/>
      <c r="AC454" s="172"/>
      <c r="AD454" s="172"/>
      <c r="AE454" s="172"/>
      <c r="AF454" s="172"/>
      <c r="AG454" s="172"/>
      <c r="AH454" s="172"/>
      <c r="AI454" s="172"/>
      <c r="AJ454" s="172"/>
      <c r="AK454" s="172"/>
      <c r="AL454" s="172"/>
      <c r="AM454" s="172"/>
      <c r="AN454" s="172"/>
      <c r="AO454" s="172"/>
      <c r="AP454" s="172"/>
      <c r="AQ454" s="172"/>
      <c r="AR454" s="172"/>
      <c r="AS454" s="172"/>
      <c r="AT454" s="172"/>
      <c r="AU454" s="172"/>
    </row>
    <row r="455" spans="1:47" ht="14.25" customHeight="1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  <c r="AA455" s="172"/>
      <c r="AB455" s="172"/>
      <c r="AC455" s="172"/>
      <c r="AD455" s="172"/>
      <c r="AE455" s="172"/>
      <c r="AF455" s="172"/>
      <c r="AG455" s="172"/>
      <c r="AH455" s="172"/>
      <c r="AI455" s="172"/>
      <c r="AJ455" s="172"/>
      <c r="AK455" s="172"/>
      <c r="AL455" s="172"/>
      <c r="AM455" s="172"/>
      <c r="AN455" s="172"/>
      <c r="AO455" s="172"/>
      <c r="AP455" s="172"/>
      <c r="AQ455" s="172"/>
      <c r="AR455" s="172"/>
      <c r="AS455" s="172"/>
      <c r="AT455" s="172"/>
      <c r="AU455" s="172"/>
    </row>
    <row r="456" spans="1:47" ht="14.25" customHeight="1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  <c r="AA456" s="172"/>
      <c r="AB456" s="172"/>
      <c r="AC456" s="172"/>
      <c r="AD456" s="172"/>
      <c r="AE456" s="172"/>
      <c r="AF456" s="172"/>
      <c r="AG456" s="172"/>
      <c r="AH456" s="172"/>
      <c r="AI456" s="172"/>
      <c r="AJ456" s="172"/>
      <c r="AK456" s="172"/>
      <c r="AL456" s="172"/>
      <c r="AM456" s="172"/>
      <c r="AN456" s="172"/>
      <c r="AO456" s="172"/>
      <c r="AP456" s="172"/>
      <c r="AQ456" s="172"/>
      <c r="AR456" s="172"/>
      <c r="AS456" s="172"/>
      <c r="AT456" s="172"/>
      <c r="AU456" s="172"/>
    </row>
    <row r="457" spans="1:47" ht="14.25" customHeight="1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  <c r="AA457" s="172"/>
      <c r="AB457" s="172"/>
      <c r="AC457" s="172"/>
      <c r="AD457" s="172"/>
      <c r="AE457" s="172"/>
      <c r="AF457" s="172"/>
      <c r="AG457" s="172"/>
      <c r="AH457" s="172"/>
      <c r="AI457" s="172"/>
      <c r="AJ457" s="172"/>
      <c r="AK457" s="172"/>
      <c r="AL457" s="172"/>
      <c r="AM457" s="172"/>
      <c r="AN457" s="172"/>
      <c r="AO457" s="172"/>
      <c r="AP457" s="172"/>
      <c r="AQ457" s="172"/>
      <c r="AR457" s="172"/>
      <c r="AS457" s="172"/>
      <c r="AT457" s="172"/>
      <c r="AU457" s="172"/>
    </row>
    <row r="458" spans="1:47" ht="14.25" customHeight="1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  <c r="AA458" s="172"/>
      <c r="AB458" s="172"/>
      <c r="AC458" s="172"/>
      <c r="AD458" s="172"/>
      <c r="AE458" s="172"/>
      <c r="AF458" s="172"/>
      <c r="AG458" s="172"/>
      <c r="AH458" s="172"/>
      <c r="AI458" s="172"/>
      <c r="AJ458" s="172"/>
      <c r="AK458" s="172"/>
      <c r="AL458" s="172"/>
      <c r="AM458" s="172"/>
      <c r="AN458" s="172"/>
      <c r="AO458" s="172"/>
      <c r="AP458" s="172"/>
      <c r="AQ458" s="172"/>
      <c r="AR458" s="172"/>
      <c r="AS458" s="172"/>
      <c r="AT458" s="172"/>
      <c r="AU458" s="172"/>
    </row>
    <row r="459" spans="1:47" ht="14.25" customHeight="1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  <c r="AA459" s="172"/>
      <c r="AB459" s="172"/>
      <c r="AC459" s="172"/>
      <c r="AD459" s="172"/>
      <c r="AE459" s="172"/>
      <c r="AF459" s="172"/>
      <c r="AG459" s="172"/>
      <c r="AH459" s="172"/>
      <c r="AI459" s="172"/>
      <c r="AJ459" s="172"/>
      <c r="AK459" s="172"/>
      <c r="AL459" s="172"/>
      <c r="AM459" s="172"/>
      <c r="AN459" s="172"/>
      <c r="AO459" s="172"/>
      <c r="AP459" s="172"/>
      <c r="AQ459" s="172"/>
      <c r="AR459" s="172"/>
      <c r="AS459" s="172"/>
      <c r="AT459" s="172"/>
      <c r="AU459" s="172"/>
    </row>
    <row r="460" spans="1:47" ht="14.25" customHeight="1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  <c r="AA460" s="172"/>
      <c r="AB460" s="172"/>
      <c r="AC460" s="172"/>
      <c r="AD460" s="172"/>
      <c r="AE460" s="172"/>
      <c r="AF460" s="172"/>
      <c r="AG460" s="172"/>
      <c r="AH460" s="172"/>
      <c r="AI460" s="172"/>
      <c r="AJ460" s="172"/>
      <c r="AK460" s="172"/>
      <c r="AL460" s="172"/>
      <c r="AM460" s="172"/>
      <c r="AN460" s="172"/>
      <c r="AO460" s="172"/>
      <c r="AP460" s="172"/>
      <c r="AQ460" s="172"/>
      <c r="AR460" s="172"/>
      <c r="AS460" s="172"/>
      <c r="AT460" s="172"/>
      <c r="AU460" s="172"/>
    </row>
    <row r="461" spans="1:47" ht="14.25" customHeight="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  <c r="AA461" s="172"/>
      <c r="AB461" s="172"/>
      <c r="AC461" s="172"/>
      <c r="AD461" s="172"/>
      <c r="AE461" s="172"/>
      <c r="AF461" s="172"/>
      <c r="AG461" s="172"/>
      <c r="AH461" s="172"/>
      <c r="AI461" s="172"/>
      <c r="AJ461" s="172"/>
      <c r="AK461" s="172"/>
      <c r="AL461" s="172"/>
      <c r="AM461" s="172"/>
      <c r="AN461" s="172"/>
      <c r="AO461" s="172"/>
      <c r="AP461" s="172"/>
      <c r="AQ461" s="172"/>
      <c r="AR461" s="172"/>
      <c r="AS461" s="172"/>
      <c r="AT461" s="172"/>
      <c r="AU461" s="172"/>
    </row>
    <row r="462" spans="1:47" ht="14.25" customHeight="1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  <c r="AA462" s="172"/>
      <c r="AB462" s="172"/>
      <c r="AC462" s="172"/>
      <c r="AD462" s="172"/>
      <c r="AE462" s="172"/>
      <c r="AF462" s="172"/>
      <c r="AG462" s="172"/>
      <c r="AH462" s="172"/>
      <c r="AI462" s="172"/>
      <c r="AJ462" s="172"/>
      <c r="AK462" s="172"/>
      <c r="AL462" s="172"/>
      <c r="AM462" s="172"/>
      <c r="AN462" s="172"/>
      <c r="AO462" s="172"/>
      <c r="AP462" s="172"/>
      <c r="AQ462" s="172"/>
      <c r="AR462" s="172"/>
      <c r="AS462" s="172"/>
      <c r="AT462" s="172"/>
      <c r="AU462" s="172"/>
    </row>
    <row r="463" spans="1:47" ht="14.25" customHeight="1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  <c r="AA463" s="172"/>
      <c r="AB463" s="172"/>
      <c r="AC463" s="172"/>
      <c r="AD463" s="172"/>
      <c r="AE463" s="172"/>
      <c r="AF463" s="172"/>
      <c r="AG463" s="172"/>
      <c r="AH463" s="172"/>
      <c r="AI463" s="172"/>
      <c r="AJ463" s="172"/>
      <c r="AK463" s="172"/>
      <c r="AL463" s="172"/>
      <c r="AM463" s="172"/>
      <c r="AN463" s="172"/>
      <c r="AO463" s="172"/>
      <c r="AP463" s="172"/>
      <c r="AQ463" s="172"/>
      <c r="AR463" s="172"/>
      <c r="AS463" s="172"/>
      <c r="AT463" s="172"/>
      <c r="AU463" s="172"/>
    </row>
    <row r="464" spans="1:47" ht="14.25" customHeight="1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  <c r="AB464" s="172"/>
      <c r="AC464" s="172"/>
      <c r="AD464" s="172"/>
      <c r="AE464" s="172"/>
      <c r="AF464" s="172"/>
      <c r="AG464" s="172"/>
      <c r="AH464" s="172"/>
      <c r="AI464" s="172"/>
      <c r="AJ464" s="172"/>
      <c r="AK464" s="172"/>
      <c r="AL464" s="172"/>
      <c r="AM464" s="172"/>
      <c r="AN464" s="172"/>
      <c r="AO464" s="172"/>
      <c r="AP464" s="172"/>
      <c r="AQ464" s="172"/>
      <c r="AR464" s="172"/>
      <c r="AS464" s="172"/>
      <c r="AT464" s="172"/>
      <c r="AU464" s="172"/>
    </row>
    <row r="465" spans="1:47" ht="14.25" customHeight="1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  <c r="AB465" s="172"/>
      <c r="AC465" s="172"/>
      <c r="AD465" s="172"/>
      <c r="AE465" s="172"/>
      <c r="AF465" s="172"/>
      <c r="AG465" s="172"/>
      <c r="AH465" s="172"/>
      <c r="AI465" s="172"/>
      <c r="AJ465" s="172"/>
      <c r="AK465" s="172"/>
      <c r="AL465" s="172"/>
      <c r="AM465" s="172"/>
      <c r="AN465" s="172"/>
      <c r="AO465" s="172"/>
      <c r="AP465" s="172"/>
      <c r="AQ465" s="172"/>
      <c r="AR465" s="172"/>
      <c r="AS465" s="172"/>
      <c r="AT465" s="172"/>
      <c r="AU465" s="172"/>
    </row>
    <row r="466" spans="1:47" ht="14.25" customHeight="1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  <c r="AB466" s="172"/>
      <c r="AC466" s="172"/>
      <c r="AD466" s="172"/>
      <c r="AE466" s="172"/>
      <c r="AF466" s="172"/>
      <c r="AG466" s="172"/>
      <c r="AH466" s="172"/>
      <c r="AI466" s="172"/>
      <c r="AJ466" s="172"/>
      <c r="AK466" s="172"/>
      <c r="AL466" s="172"/>
      <c r="AM466" s="172"/>
      <c r="AN466" s="172"/>
      <c r="AO466" s="172"/>
      <c r="AP466" s="172"/>
      <c r="AQ466" s="172"/>
      <c r="AR466" s="172"/>
      <c r="AS466" s="172"/>
      <c r="AT466" s="172"/>
      <c r="AU466" s="172"/>
    </row>
    <row r="467" spans="1:47" ht="14.25" customHeight="1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  <c r="AB467" s="172"/>
      <c r="AC467" s="172"/>
      <c r="AD467" s="172"/>
      <c r="AE467" s="172"/>
      <c r="AF467" s="172"/>
      <c r="AG467" s="172"/>
      <c r="AH467" s="172"/>
      <c r="AI467" s="172"/>
      <c r="AJ467" s="172"/>
      <c r="AK467" s="172"/>
      <c r="AL467" s="172"/>
      <c r="AM467" s="172"/>
      <c r="AN467" s="172"/>
      <c r="AO467" s="172"/>
      <c r="AP467" s="172"/>
      <c r="AQ467" s="172"/>
      <c r="AR467" s="172"/>
      <c r="AS467" s="172"/>
      <c r="AT467" s="172"/>
      <c r="AU467" s="172"/>
    </row>
    <row r="468" spans="1:47" ht="14.25" customHeight="1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  <c r="AB468" s="172"/>
      <c r="AC468" s="172"/>
      <c r="AD468" s="172"/>
      <c r="AE468" s="172"/>
      <c r="AF468" s="172"/>
      <c r="AG468" s="172"/>
      <c r="AH468" s="172"/>
      <c r="AI468" s="172"/>
      <c r="AJ468" s="172"/>
      <c r="AK468" s="172"/>
      <c r="AL468" s="172"/>
      <c r="AM468" s="172"/>
      <c r="AN468" s="172"/>
      <c r="AO468" s="172"/>
      <c r="AP468" s="172"/>
      <c r="AQ468" s="172"/>
      <c r="AR468" s="172"/>
      <c r="AS468" s="172"/>
      <c r="AT468" s="172"/>
      <c r="AU468" s="172"/>
    </row>
    <row r="469" spans="1:47" ht="14.25" customHeight="1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  <c r="AB469" s="172"/>
      <c r="AC469" s="172"/>
      <c r="AD469" s="172"/>
      <c r="AE469" s="172"/>
      <c r="AF469" s="172"/>
      <c r="AG469" s="172"/>
      <c r="AH469" s="172"/>
      <c r="AI469" s="172"/>
      <c r="AJ469" s="172"/>
      <c r="AK469" s="172"/>
      <c r="AL469" s="172"/>
      <c r="AM469" s="172"/>
      <c r="AN469" s="172"/>
      <c r="AO469" s="172"/>
      <c r="AP469" s="172"/>
      <c r="AQ469" s="172"/>
      <c r="AR469" s="172"/>
      <c r="AS469" s="172"/>
      <c r="AT469" s="172"/>
      <c r="AU469" s="172"/>
    </row>
    <row r="470" spans="1:47" ht="14.25" customHeight="1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  <c r="AB470" s="172"/>
      <c r="AC470" s="172"/>
      <c r="AD470" s="172"/>
      <c r="AE470" s="172"/>
      <c r="AF470" s="172"/>
      <c r="AG470" s="172"/>
      <c r="AH470" s="172"/>
      <c r="AI470" s="172"/>
      <c r="AJ470" s="172"/>
      <c r="AK470" s="172"/>
      <c r="AL470" s="172"/>
      <c r="AM470" s="172"/>
      <c r="AN470" s="172"/>
      <c r="AO470" s="172"/>
      <c r="AP470" s="172"/>
      <c r="AQ470" s="172"/>
      <c r="AR470" s="172"/>
      <c r="AS470" s="172"/>
      <c r="AT470" s="172"/>
      <c r="AU470" s="172"/>
    </row>
    <row r="471" spans="1:47" ht="14.25" customHeight="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  <c r="AB471" s="172"/>
      <c r="AC471" s="172"/>
      <c r="AD471" s="172"/>
      <c r="AE471" s="172"/>
      <c r="AF471" s="172"/>
      <c r="AG471" s="172"/>
      <c r="AH471" s="172"/>
      <c r="AI471" s="172"/>
      <c r="AJ471" s="172"/>
      <c r="AK471" s="172"/>
      <c r="AL471" s="172"/>
      <c r="AM471" s="172"/>
      <c r="AN471" s="172"/>
      <c r="AO471" s="172"/>
      <c r="AP471" s="172"/>
      <c r="AQ471" s="172"/>
      <c r="AR471" s="172"/>
      <c r="AS471" s="172"/>
      <c r="AT471" s="172"/>
      <c r="AU471" s="172"/>
    </row>
    <row r="472" spans="1:47" ht="14.2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  <c r="AE472" s="172"/>
      <c r="AF472" s="172"/>
      <c r="AG472" s="172"/>
      <c r="AH472" s="172"/>
      <c r="AI472" s="172"/>
      <c r="AJ472" s="172"/>
      <c r="AK472" s="172"/>
      <c r="AL472" s="172"/>
      <c r="AM472" s="172"/>
      <c r="AN472" s="172"/>
      <c r="AO472" s="172"/>
      <c r="AP472" s="172"/>
      <c r="AQ472" s="172"/>
      <c r="AR472" s="172"/>
      <c r="AS472" s="172"/>
      <c r="AT472" s="172"/>
      <c r="AU472" s="172"/>
    </row>
    <row r="473" spans="1:47" ht="14.25" customHeight="1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  <c r="AB473" s="172"/>
      <c r="AC473" s="172"/>
      <c r="AD473" s="172"/>
      <c r="AE473" s="172"/>
      <c r="AF473" s="172"/>
      <c r="AG473" s="172"/>
      <c r="AH473" s="172"/>
      <c r="AI473" s="172"/>
      <c r="AJ473" s="172"/>
      <c r="AK473" s="172"/>
      <c r="AL473" s="172"/>
      <c r="AM473" s="172"/>
      <c r="AN473" s="172"/>
      <c r="AO473" s="172"/>
      <c r="AP473" s="172"/>
      <c r="AQ473" s="172"/>
      <c r="AR473" s="172"/>
      <c r="AS473" s="172"/>
      <c r="AT473" s="172"/>
      <c r="AU473" s="172"/>
    </row>
    <row r="474" spans="1:47" ht="14.25" customHeight="1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172"/>
      <c r="AH474" s="172"/>
      <c r="AI474" s="172"/>
      <c r="AJ474" s="172"/>
      <c r="AK474" s="172"/>
      <c r="AL474" s="172"/>
      <c r="AM474" s="172"/>
      <c r="AN474" s="172"/>
      <c r="AO474" s="172"/>
      <c r="AP474" s="172"/>
      <c r="AQ474" s="172"/>
      <c r="AR474" s="172"/>
      <c r="AS474" s="172"/>
      <c r="AT474" s="172"/>
      <c r="AU474" s="172"/>
    </row>
    <row r="475" spans="1:47" ht="14.25" customHeight="1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172"/>
      <c r="AH475" s="172"/>
      <c r="AI475" s="172"/>
      <c r="AJ475" s="172"/>
      <c r="AK475" s="172"/>
      <c r="AL475" s="172"/>
      <c r="AM475" s="172"/>
      <c r="AN475" s="172"/>
      <c r="AO475" s="172"/>
      <c r="AP475" s="172"/>
      <c r="AQ475" s="172"/>
      <c r="AR475" s="172"/>
      <c r="AS475" s="172"/>
      <c r="AT475" s="172"/>
      <c r="AU475" s="172"/>
    </row>
    <row r="476" spans="1:47" ht="14.25" customHeight="1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172"/>
      <c r="AH476" s="172"/>
      <c r="AI476" s="172"/>
      <c r="AJ476" s="172"/>
      <c r="AK476" s="172"/>
      <c r="AL476" s="172"/>
      <c r="AM476" s="172"/>
      <c r="AN476" s="172"/>
      <c r="AO476" s="172"/>
      <c r="AP476" s="172"/>
      <c r="AQ476" s="172"/>
      <c r="AR476" s="172"/>
      <c r="AS476" s="172"/>
      <c r="AT476" s="172"/>
      <c r="AU476" s="172"/>
    </row>
    <row r="477" spans="1:47" ht="14.25" customHeight="1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172"/>
      <c r="AH477" s="172"/>
      <c r="AI477" s="172"/>
      <c r="AJ477" s="172"/>
      <c r="AK477" s="172"/>
      <c r="AL477" s="172"/>
      <c r="AM477" s="172"/>
      <c r="AN477" s="172"/>
      <c r="AO477" s="172"/>
      <c r="AP477" s="172"/>
      <c r="AQ477" s="172"/>
      <c r="AR477" s="172"/>
      <c r="AS477" s="172"/>
      <c r="AT477" s="172"/>
      <c r="AU477" s="172"/>
    </row>
    <row r="478" spans="1:47" ht="14.25" customHeight="1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172"/>
      <c r="AH478" s="172"/>
      <c r="AI478" s="172"/>
      <c r="AJ478" s="172"/>
      <c r="AK478" s="172"/>
      <c r="AL478" s="172"/>
      <c r="AM478" s="172"/>
      <c r="AN478" s="172"/>
      <c r="AO478" s="172"/>
      <c r="AP478" s="172"/>
      <c r="AQ478" s="172"/>
      <c r="AR478" s="172"/>
      <c r="AS478" s="172"/>
      <c r="AT478" s="172"/>
      <c r="AU478" s="172"/>
    </row>
    <row r="479" spans="1:47" ht="14.25" customHeight="1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  <c r="AB479" s="172"/>
      <c r="AC479" s="172"/>
      <c r="AD479" s="172"/>
      <c r="AE479" s="172"/>
      <c r="AF479" s="172"/>
      <c r="AG479" s="172"/>
      <c r="AH479" s="172"/>
      <c r="AI479" s="172"/>
      <c r="AJ479" s="172"/>
      <c r="AK479" s="172"/>
      <c r="AL479" s="172"/>
      <c r="AM479" s="172"/>
      <c r="AN479" s="172"/>
      <c r="AO479" s="172"/>
      <c r="AP479" s="172"/>
      <c r="AQ479" s="172"/>
      <c r="AR479" s="172"/>
      <c r="AS479" s="172"/>
      <c r="AT479" s="172"/>
      <c r="AU479" s="172"/>
    </row>
    <row r="480" spans="1:47" ht="14.25" customHeight="1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  <c r="AB480" s="172"/>
      <c r="AC480" s="172"/>
      <c r="AD480" s="172"/>
      <c r="AE480" s="172"/>
      <c r="AF480" s="172"/>
      <c r="AG480" s="172"/>
      <c r="AH480" s="172"/>
      <c r="AI480" s="172"/>
      <c r="AJ480" s="172"/>
      <c r="AK480" s="172"/>
      <c r="AL480" s="172"/>
      <c r="AM480" s="172"/>
      <c r="AN480" s="172"/>
      <c r="AO480" s="172"/>
      <c r="AP480" s="172"/>
      <c r="AQ480" s="172"/>
      <c r="AR480" s="172"/>
      <c r="AS480" s="172"/>
      <c r="AT480" s="172"/>
      <c r="AU480" s="172"/>
    </row>
    <row r="481" spans="1:47" ht="14.25" customHeight="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  <c r="AB481" s="172"/>
      <c r="AC481" s="172"/>
      <c r="AD481" s="172"/>
      <c r="AE481" s="172"/>
      <c r="AF481" s="172"/>
      <c r="AG481" s="172"/>
      <c r="AH481" s="172"/>
      <c r="AI481" s="172"/>
      <c r="AJ481" s="172"/>
      <c r="AK481" s="172"/>
      <c r="AL481" s="172"/>
      <c r="AM481" s="172"/>
      <c r="AN481" s="172"/>
      <c r="AO481" s="172"/>
      <c r="AP481" s="172"/>
      <c r="AQ481" s="172"/>
      <c r="AR481" s="172"/>
      <c r="AS481" s="172"/>
      <c r="AT481" s="172"/>
      <c r="AU481" s="172"/>
    </row>
    <row r="482" spans="1:47" ht="14.25" customHeight="1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  <c r="AB482" s="172"/>
      <c r="AC482" s="172"/>
      <c r="AD482" s="172"/>
      <c r="AE482" s="172"/>
      <c r="AF482" s="172"/>
      <c r="AG482" s="172"/>
      <c r="AH482" s="172"/>
      <c r="AI482" s="172"/>
      <c r="AJ482" s="172"/>
      <c r="AK482" s="172"/>
      <c r="AL482" s="172"/>
      <c r="AM482" s="172"/>
      <c r="AN482" s="172"/>
      <c r="AO482" s="172"/>
      <c r="AP482" s="172"/>
      <c r="AQ482" s="172"/>
      <c r="AR482" s="172"/>
      <c r="AS482" s="172"/>
      <c r="AT482" s="172"/>
      <c r="AU482" s="172"/>
    </row>
    <row r="483" spans="1:47" ht="14.25" customHeight="1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  <c r="AB483" s="172"/>
      <c r="AC483" s="172"/>
      <c r="AD483" s="172"/>
      <c r="AE483" s="172"/>
      <c r="AF483" s="172"/>
      <c r="AG483" s="172"/>
      <c r="AH483" s="172"/>
      <c r="AI483" s="172"/>
      <c r="AJ483" s="172"/>
      <c r="AK483" s="172"/>
      <c r="AL483" s="172"/>
      <c r="AM483" s="172"/>
      <c r="AN483" s="172"/>
      <c r="AO483" s="172"/>
      <c r="AP483" s="172"/>
      <c r="AQ483" s="172"/>
      <c r="AR483" s="172"/>
      <c r="AS483" s="172"/>
      <c r="AT483" s="172"/>
      <c r="AU483" s="172"/>
    </row>
    <row r="484" spans="1:47" ht="14.25" customHeight="1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  <c r="AB484" s="172"/>
      <c r="AC484" s="172"/>
      <c r="AD484" s="172"/>
      <c r="AE484" s="172"/>
      <c r="AF484" s="172"/>
      <c r="AG484" s="172"/>
      <c r="AH484" s="172"/>
      <c r="AI484" s="172"/>
      <c r="AJ484" s="172"/>
      <c r="AK484" s="172"/>
      <c r="AL484" s="172"/>
      <c r="AM484" s="172"/>
      <c r="AN484" s="172"/>
      <c r="AO484" s="172"/>
      <c r="AP484" s="172"/>
      <c r="AQ484" s="172"/>
      <c r="AR484" s="172"/>
      <c r="AS484" s="172"/>
      <c r="AT484" s="172"/>
      <c r="AU484" s="172"/>
    </row>
    <row r="485" spans="1:47" ht="14.25" customHeight="1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  <c r="AB485" s="172"/>
      <c r="AC485" s="172"/>
      <c r="AD485" s="172"/>
      <c r="AE485" s="172"/>
      <c r="AF485" s="172"/>
      <c r="AG485" s="172"/>
      <c r="AH485" s="172"/>
      <c r="AI485" s="172"/>
      <c r="AJ485" s="172"/>
      <c r="AK485" s="172"/>
      <c r="AL485" s="172"/>
      <c r="AM485" s="172"/>
      <c r="AN485" s="172"/>
      <c r="AO485" s="172"/>
      <c r="AP485" s="172"/>
      <c r="AQ485" s="172"/>
      <c r="AR485" s="172"/>
      <c r="AS485" s="172"/>
      <c r="AT485" s="172"/>
      <c r="AU485" s="172"/>
    </row>
    <row r="486" spans="1:47" ht="14.25" customHeight="1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  <c r="AB486" s="172"/>
      <c r="AC486" s="172"/>
      <c r="AD486" s="172"/>
      <c r="AE486" s="172"/>
      <c r="AF486" s="172"/>
      <c r="AG486" s="172"/>
      <c r="AH486" s="172"/>
      <c r="AI486" s="172"/>
      <c r="AJ486" s="172"/>
      <c r="AK486" s="172"/>
      <c r="AL486" s="172"/>
      <c r="AM486" s="172"/>
      <c r="AN486" s="172"/>
      <c r="AO486" s="172"/>
      <c r="AP486" s="172"/>
      <c r="AQ486" s="172"/>
      <c r="AR486" s="172"/>
      <c r="AS486" s="172"/>
      <c r="AT486" s="172"/>
      <c r="AU486" s="172"/>
    </row>
    <row r="487" spans="1:47" ht="14.25" customHeight="1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  <c r="AB487" s="172"/>
      <c r="AC487" s="172"/>
      <c r="AD487" s="172"/>
      <c r="AE487" s="172"/>
      <c r="AF487" s="172"/>
      <c r="AG487" s="172"/>
      <c r="AH487" s="172"/>
      <c r="AI487" s="172"/>
      <c r="AJ487" s="172"/>
      <c r="AK487" s="172"/>
      <c r="AL487" s="172"/>
      <c r="AM487" s="172"/>
      <c r="AN487" s="172"/>
      <c r="AO487" s="172"/>
      <c r="AP487" s="172"/>
      <c r="AQ487" s="172"/>
      <c r="AR487" s="172"/>
      <c r="AS487" s="172"/>
      <c r="AT487" s="172"/>
      <c r="AU487" s="172"/>
    </row>
    <row r="488" spans="1:47" ht="14.25" customHeight="1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  <c r="AB488" s="172"/>
      <c r="AC488" s="172"/>
      <c r="AD488" s="172"/>
      <c r="AE488" s="172"/>
      <c r="AF488" s="172"/>
      <c r="AG488" s="172"/>
      <c r="AH488" s="172"/>
      <c r="AI488" s="172"/>
      <c r="AJ488" s="172"/>
      <c r="AK488" s="172"/>
      <c r="AL488" s="172"/>
      <c r="AM488" s="172"/>
      <c r="AN488" s="172"/>
      <c r="AO488" s="172"/>
      <c r="AP488" s="172"/>
      <c r="AQ488" s="172"/>
      <c r="AR488" s="172"/>
      <c r="AS488" s="172"/>
      <c r="AT488" s="172"/>
      <c r="AU488" s="172"/>
    </row>
    <row r="489" spans="1:47" ht="14.25" customHeight="1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  <c r="AB489" s="172"/>
      <c r="AC489" s="172"/>
      <c r="AD489" s="172"/>
      <c r="AE489" s="172"/>
      <c r="AF489" s="172"/>
      <c r="AG489" s="172"/>
      <c r="AH489" s="172"/>
      <c r="AI489" s="172"/>
      <c r="AJ489" s="172"/>
      <c r="AK489" s="172"/>
      <c r="AL489" s="172"/>
      <c r="AM489" s="172"/>
      <c r="AN489" s="172"/>
      <c r="AO489" s="172"/>
      <c r="AP489" s="172"/>
      <c r="AQ489" s="172"/>
      <c r="AR489" s="172"/>
      <c r="AS489" s="172"/>
      <c r="AT489" s="172"/>
      <c r="AU489" s="172"/>
    </row>
    <row r="490" spans="1:47" ht="14.25" customHeight="1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  <c r="AB490" s="172"/>
      <c r="AC490" s="172"/>
      <c r="AD490" s="172"/>
      <c r="AE490" s="172"/>
      <c r="AF490" s="172"/>
      <c r="AG490" s="172"/>
      <c r="AH490" s="172"/>
      <c r="AI490" s="172"/>
      <c r="AJ490" s="172"/>
      <c r="AK490" s="172"/>
      <c r="AL490" s="172"/>
      <c r="AM490" s="172"/>
      <c r="AN490" s="172"/>
      <c r="AO490" s="172"/>
      <c r="AP490" s="172"/>
      <c r="AQ490" s="172"/>
      <c r="AR490" s="172"/>
      <c r="AS490" s="172"/>
      <c r="AT490" s="172"/>
      <c r="AU490" s="172"/>
    </row>
    <row r="491" spans="1:47" ht="14.25" customHeight="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  <c r="AB491" s="172"/>
      <c r="AC491" s="172"/>
      <c r="AD491" s="172"/>
      <c r="AE491" s="172"/>
      <c r="AF491" s="172"/>
      <c r="AG491" s="172"/>
      <c r="AH491" s="172"/>
      <c r="AI491" s="172"/>
      <c r="AJ491" s="172"/>
      <c r="AK491" s="172"/>
      <c r="AL491" s="172"/>
      <c r="AM491" s="172"/>
      <c r="AN491" s="172"/>
      <c r="AO491" s="172"/>
      <c r="AP491" s="172"/>
      <c r="AQ491" s="172"/>
      <c r="AR491" s="172"/>
      <c r="AS491" s="172"/>
      <c r="AT491" s="172"/>
      <c r="AU491" s="172"/>
    </row>
    <row r="492" spans="1:47" ht="14.25" customHeight="1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172"/>
      <c r="AH492" s="172"/>
      <c r="AI492" s="172"/>
      <c r="AJ492" s="172"/>
      <c r="AK492" s="172"/>
      <c r="AL492" s="172"/>
      <c r="AM492" s="172"/>
      <c r="AN492" s="172"/>
      <c r="AO492" s="172"/>
      <c r="AP492" s="172"/>
      <c r="AQ492" s="172"/>
      <c r="AR492" s="172"/>
      <c r="AS492" s="172"/>
      <c r="AT492" s="172"/>
      <c r="AU492" s="172"/>
    </row>
    <row r="493" spans="1:47" ht="14.25" customHeight="1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172"/>
      <c r="AH493" s="172"/>
      <c r="AI493" s="172"/>
      <c r="AJ493" s="172"/>
      <c r="AK493" s="172"/>
      <c r="AL493" s="172"/>
      <c r="AM493" s="172"/>
      <c r="AN493" s="172"/>
      <c r="AO493" s="172"/>
      <c r="AP493" s="172"/>
      <c r="AQ493" s="172"/>
      <c r="AR493" s="172"/>
      <c r="AS493" s="172"/>
      <c r="AT493" s="172"/>
      <c r="AU493" s="172"/>
    </row>
    <row r="494" spans="1:47" ht="14.25" customHeight="1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172"/>
      <c r="AH494" s="172"/>
      <c r="AI494" s="172"/>
      <c r="AJ494" s="172"/>
      <c r="AK494" s="172"/>
      <c r="AL494" s="172"/>
      <c r="AM494" s="172"/>
      <c r="AN494" s="172"/>
      <c r="AO494" s="172"/>
      <c r="AP494" s="172"/>
      <c r="AQ494" s="172"/>
      <c r="AR494" s="172"/>
      <c r="AS494" s="172"/>
      <c r="AT494" s="172"/>
      <c r="AU494" s="172"/>
    </row>
    <row r="495" spans="1:47" ht="14.25" customHeight="1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172"/>
      <c r="AH495" s="172"/>
      <c r="AI495" s="172"/>
      <c r="AJ495" s="172"/>
      <c r="AK495" s="172"/>
      <c r="AL495" s="172"/>
      <c r="AM495" s="172"/>
      <c r="AN495" s="172"/>
      <c r="AO495" s="172"/>
      <c r="AP495" s="172"/>
      <c r="AQ495" s="172"/>
      <c r="AR495" s="172"/>
      <c r="AS495" s="172"/>
      <c r="AT495" s="172"/>
      <c r="AU495" s="172"/>
    </row>
    <row r="496" spans="1:47" ht="14.25" customHeight="1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2"/>
      <c r="AT496" s="172"/>
      <c r="AU496" s="172"/>
    </row>
    <row r="497" spans="1:47" ht="14.25" customHeight="1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172"/>
      <c r="AT497" s="172"/>
      <c r="AU497" s="172"/>
    </row>
    <row r="498" spans="1:47" ht="14.25" customHeight="1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172"/>
      <c r="AT498" s="172"/>
      <c r="AU498" s="172"/>
    </row>
    <row r="499" spans="1:47" ht="14.25" customHeight="1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2"/>
      <c r="AT499" s="172"/>
      <c r="AU499" s="172"/>
    </row>
    <row r="500" spans="1:47" ht="14.25" customHeight="1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  <c r="AB500" s="172"/>
      <c r="AC500" s="172"/>
      <c r="AD500" s="172"/>
      <c r="AE500" s="172"/>
      <c r="AF500" s="172"/>
      <c r="AG500" s="172"/>
      <c r="AH500" s="172"/>
      <c r="AI500" s="172"/>
      <c r="AJ500" s="172"/>
      <c r="AK500" s="172"/>
      <c r="AL500" s="172"/>
      <c r="AM500" s="172"/>
      <c r="AN500" s="172"/>
      <c r="AO500" s="172"/>
      <c r="AP500" s="172"/>
      <c r="AQ500" s="172"/>
      <c r="AR500" s="172"/>
      <c r="AS500" s="172"/>
      <c r="AT500" s="172"/>
      <c r="AU500" s="172"/>
    </row>
  </sheetData>
  <mergeCells count="33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J34:AM37"/>
    <mergeCell ref="AN34:AQ37"/>
    <mergeCell ref="AR34:AU37"/>
    <mergeCell ref="A12:AU13"/>
    <mergeCell ref="A14:AU16"/>
    <mergeCell ref="A23:AU24"/>
    <mergeCell ref="A26:AU27"/>
    <mergeCell ref="A28:AU29"/>
    <mergeCell ref="AJ32:AM33"/>
    <mergeCell ref="AN32:AQ33"/>
    <mergeCell ref="AR32:AU33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67"/>
  <sheetViews>
    <sheetView showGridLines="0" view="pageBreakPreview" zoomScaleNormal="100" zoomScaleSheetLayoutView="100" workbookViewId="0">
      <selection activeCell="AM22" sqref="AM2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305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130_LBのstatus確認</v>
      </c>
      <c r="F2" s="284"/>
      <c r="G2" s="284"/>
      <c r="H2" s="284"/>
      <c r="I2" s="284"/>
      <c r="J2" s="284"/>
      <c r="K2" s="284"/>
      <c r="L2" s="285" t="s">
        <v>290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43146</v>
      </c>
      <c r="AW2" s="283"/>
      <c r="AX2" s="283"/>
      <c r="AY2" s="283"/>
      <c r="AZ2" s="281" t="s">
        <v>55</v>
      </c>
      <c r="BA2" s="281"/>
      <c r="BB2" s="281"/>
      <c r="BC2" s="282" t="s">
        <v>291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3"/>
      <c r="AE5" s="331" t="s">
        <v>186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3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306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177</v>
      </c>
      <c r="Z6" s="332"/>
      <c r="AA6" s="332"/>
      <c r="AB6" s="332"/>
      <c r="AC6" s="332"/>
      <c r="AD6" s="333"/>
      <c r="AE6" s="331" t="s">
        <v>175</v>
      </c>
      <c r="AF6" s="332"/>
      <c r="AG6" s="332"/>
      <c r="AH6" s="332"/>
      <c r="AI6" s="332"/>
      <c r="AJ6" s="333"/>
      <c r="AK6" s="331" t="s">
        <v>177</v>
      </c>
      <c r="AL6" s="332"/>
      <c r="AM6" s="332"/>
      <c r="AN6" s="332"/>
      <c r="AO6" s="332"/>
      <c r="AP6" s="333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[1]定義!B35</f>
        <v>２面</v>
      </c>
      <c r="T7" s="339"/>
      <c r="U7" s="339"/>
      <c r="V7" s="339"/>
      <c r="W7" s="339"/>
      <c r="X7" s="339"/>
      <c r="Y7" s="330" t="str">
        <f>[1]定義!B50</f>
        <v>atdaap2a</v>
      </c>
      <c r="Z7" s="330"/>
      <c r="AA7" s="330"/>
      <c r="AB7" s="330"/>
      <c r="AC7" s="330"/>
      <c r="AD7" s="330"/>
      <c r="AE7" s="339" t="str">
        <f>[1]定義!E35</f>
        <v>１面</v>
      </c>
      <c r="AF7" s="339"/>
      <c r="AG7" s="339"/>
      <c r="AH7" s="339"/>
      <c r="AI7" s="339"/>
      <c r="AJ7" s="339"/>
      <c r="AK7" s="330" t="str">
        <f>[1]定義!E50</f>
        <v>atdaap1a</v>
      </c>
      <c r="AL7" s="330"/>
      <c r="AM7" s="330"/>
      <c r="AN7" s="330"/>
      <c r="AO7" s="330"/>
      <c r="AP7" s="33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0"/>
      <c r="Z8" s="330"/>
      <c r="AA8" s="330"/>
      <c r="AB8" s="330"/>
      <c r="AC8" s="330"/>
      <c r="AD8" s="330"/>
      <c r="AE8" s="339"/>
      <c r="AF8" s="339"/>
      <c r="AG8" s="339"/>
      <c r="AH8" s="339"/>
      <c r="AI8" s="339"/>
      <c r="AJ8" s="339"/>
      <c r="AK8" s="330"/>
      <c r="AL8" s="330"/>
      <c r="AM8" s="330"/>
      <c r="AN8" s="330"/>
      <c r="AO8" s="330"/>
      <c r="AP8" s="33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94" t="s">
        <v>307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58" t="str">
        <f>[1]定義!B51</f>
        <v>atdaap2b</v>
      </c>
      <c r="Z9" s="358"/>
      <c r="AA9" s="358"/>
      <c r="AB9" s="358"/>
      <c r="AC9" s="358"/>
      <c r="AD9" s="358"/>
      <c r="AE9" s="339"/>
      <c r="AF9" s="339"/>
      <c r="AG9" s="339"/>
      <c r="AH9" s="339"/>
      <c r="AI9" s="339"/>
      <c r="AJ9" s="339"/>
      <c r="AK9" s="330" t="str">
        <f>[1]定義!E51</f>
        <v>atdaap1b</v>
      </c>
      <c r="AL9" s="330"/>
      <c r="AM9" s="330"/>
      <c r="AN9" s="330"/>
      <c r="AO9" s="330"/>
      <c r="AP9" s="33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58"/>
      <c r="Z10" s="358"/>
      <c r="AA10" s="358"/>
      <c r="AB10" s="358"/>
      <c r="AC10" s="358"/>
      <c r="AD10" s="358"/>
      <c r="AE10" s="339"/>
      <c r="AF10" s="339"/>
      <c r="AG10" s="339"/>
      <c r="AH10" s="339"/>
      <c r="AI10" s="339"/>
      <c r="AJ10" s="339"/>
      <c r="AK10" s="330"/>
      <c r="AL10" s="330"/>
      <c r="AM10" s="330"/>
      <c r="AN10" s="330"/>
      <c r="AO10" s="330"/>
      <c r="AP10" s="33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308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62</v>
      </c>
      <c r="BJ14" s="323"/>
      <c r="BK14" s="323"/>
    </row>
    <row r="15" spans="1:63" s="16" customFormat="1" ht="14.25" customHeight="1">
      <c r="A15" s="15"/>
      <c r="B15" s="308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08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08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99" t="s">
        <v>264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08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99" t="s">
        <v>260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08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08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08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08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08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08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08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188"/>
      <c r="BJ25" s="189"/>
      <c r="BK25" s="190"/>
    </row>
    <row r="26" spans="1:63" s="16" customFormat="1" ht="14.25" customHeight="1">
      <c r="A26" s="15"/>
      <c r="B26" s="308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188"/>
      <c r="BJ26" s="189"/>
      <c r="BK26" s="190"/>
    </row>
    <row r="27" spans="1:63" s="16" customFormat="1" ht="14.25" customHeight="1">
      <c r="A27" s="15"/>
      <c r="B27" s="308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88"/>
      <c r="BJ27" s="189"/>
      <c r="BK27" s="190"/>
    </row>
    <row r="28" spans="1:63" s="16" customFormat="1" ht="14.25" customHeight="1">
      <c r="A28" s="15"/>
      <c r="B28" s="308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88"/>
      <c r="BJ28" s="189"/>
      <c r="BK28" s="190"/>
    </row>
    <row r="29" spans="1:63" s="16" customFormat="1" ht="14.25" customHeight="1">
      <c r="A29" s="15"/>
      <c r="B29" s="308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310"/>
      <c r="BJ29" s="311"/>
      <c r="BK29" s="312"/>
    </row>
    <row r="30" spans="1:63" s="16" customFormat="1" ht="14.25" customHeight="1">
      <c r="A30" s="15"/>
      <c r="B30" s="308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08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08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310"/>
      <c r="BJ32" s="311"/>
      <c r="BK32" s="312"/>
    </row>
    <row r="33" spans="1:63" s="16" customFormat="1" ht="14.25" customHeight="1">
      <c r="A33" s="15"/>
      <c r="B33" s="308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3"/>
      <c r="BJ33" s="314"/>
      <c r="BK33" s="315"/>
    </row>
    <row r="34" spans="1:63" s="16" customFormat="1" ht="14.25" customHeight="1">
      <c r="A34" s="15"/>
      <c r="B34" s="308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69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08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62" t="s">
        <v>309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08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70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08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77" t="s">
        <v>233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08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08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08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08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08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08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88"/>
      <c r="BJ43" s="189"/>
      <c r="BK43" s="190"/>
    </row>
    <row r="44" spans="1:63" s="16" customFormat="1" ht="14.25" customHeight="1">
      <c r="A44" s="15"/>
      <c r="B44" s="308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88"/>
      <c r="BJ44" s="189"/>
      <c r="BK44" s="190"/>
    </row>
    <row r="45" spans="1:63" s="16" customFormat="1" ht="14.25" customHeight="1">
      <c r="A45" s="15"/>
      <c r="B45" s="308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08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08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08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5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310"/>
      <c r="BJ48" s="311"/>
      <c r="BK48" s="312"/>
    </row>
    <row r="49" spans="1:63" s="16" customFormat="1" ht="14.25" customHeight="1">
      <c r="A49" s="15"/>
      <c r="B49" s="308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31" t="s">
        <v>148</v>
      </c>
      <c r="AO49" s="18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3"/>
      <c r="BJ49" s="314"/>
      <c r="BK49" s="315"/>
    </row>
    <row r="50" spans="1:63" s="16" customFormat="1" ht="14.25" customHeight="1">
      <c r="A50" s="15"/>
      <c r="B50" s="308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 t="s">
        <v>300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08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88" t="s">
        <v>301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08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88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 thickBot="1">
      <c r="A53" s="15"/>
      <c r="B53" s="308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8"/>
      <c r="AO53" s="89"/>
      <c r="AP53" s="102" t="s">
        <v>155</v>
      </c>
      <c r="AQ53" s="103"/>
      <c r="AR53" s="103"/>
      <c r="AS53" s="103"/>
      <c r="AT53" s="103"/>
      <c r="AU53" s="107"/>
      <c r="AV53" s="104" t="s">
        <v>156</v>
      </c>
      <c r="AW53" s="104"/>
      <c r="AX53" s="111"/>
      <c r="AY53" s="104" t="s">
        <v>159</v>
      </c>
      <c r="AZ53" s="104"/>
      <c r="BA53" s="104"/>
      <c r="BB53" s="105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 thickTop="1">
      <c r="A54" s="15"/>
      <c r="B54" s="308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00"/>
      <c r="AO54" s="305" t="s">
        <v>164</v>
      </c>
      <c r="AP54" s="89" t="s">
        <v>234</v>
      </c>
      <c r="AQ54" s="89"/>
      <c r="AR54" s="89"/>
      <c r="AS54" s="89"/>
      <c r="AT54" s="89"/>
      <c r="AU54" s="108"/>
      <c r="AV54" s="23" t="str">
        <f>[1]定義!$B$38</f>
        <v>disable</v>
      </c>
      <c r="AW54" s="23"/>
      <c r="AX54" s="109"/>
      <c r="AY54" s="101" t="str">
        <f>[1]定義!$B$41</f>
        <v>False</v>
      </c>
      <c r="AZ54" s="23"/>
      <c r="BA54" s="23"/>
      <c r="BB54" s="24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08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7"/>
      <c r="AO55" s="306"/>
      <c r="AP55" s="89" t="s">
        <v>235</v>
      </c>
      <c r="AQ55" s="23"/>
      <c r="AR55" s="23"/>
      <c r="AS55" s="23"/>
      <c r="AT55" s="23"/>
      <c r="AU55" s="109"/>
      <c r="AV55" s="23" t="str">
        <f>[1]定義!$B$38</f>
        <v>disable</v>
      </c>
      <c r="AW55" s="23"/>
      <c r="AX55" s="109"/>
      <c r="AY55" s="101" t="str">
        <f>[1]定義!$B$41</f>
        <v>False</v>
      </c>
      <c r="AZ55" s="23"/>
      <c r="BA55" s="23"/>
      <c r="BB55" s="24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308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/>
      <c r="AO56" s="306"/>
      <c r="AP56" s="89" t="s">
        <v>236</v>
      </c>
      <c r="AQ56" s="23"/>
      <c r="AR56" s="23"/>
      <c r="AS56" s="23"/>
      <c r="AT56" s="23"/>
      <c r="AU56" s="109"/>
      <c r="AV56" s="23" t="str">
        <f>[1]定義!$B$38</f>
        <v>disable</v>
      </c>
      <c r="AW56" s="23"/>
      <c r="AX56" s="109"/>
      <c r="AY56" s="101" t="str">
        <f>[1]定義!$B$41</f>
        <v>False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308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307"/>
      <c r="AP57" s="98" t="s">
        <v>237</v>
      </c>
      <c r="AQ57" s="26"/>
      <c r="AR57" s="26"/>
      <c r="AS57" s="26"/>
      <c r="AT57" s="26"/>
      <c r="AU57" s="110"/>
      <c r="AV57" s="26" t="str">
        <f>[1]定義!$B$38</f>
        <v>disable</v>
      </c>
      <c r="AW57" s="26"/>
      <c r="AX57" s="110"/>
      <c r="AY57" s="106" t="str">
        <f>[1]定義!$B$41</f>
        <v>False</v>
      </c>
      <c r="AZ57" s="26"/>
      <c r="BA57" s="26"/>
      <c r="BB57" s="27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308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303" t="s">
        <v>165</v>
      </c>
      <c r="AP58" s="88" t="s">
        <v>238</v>
      </c>
      <c r="AQ58" s="89"/>
      <c r="AR58" s="89"/>
      <c r="AS58" s="89"/>
      <c r="AT58" s="89"/>
      <c r="AU58" s="108"/>
      <c r="AV58" s="23" t="str">
        <f>[1]定義!$E$38</f>
        <v>eable</v>
      </c>
      <c r="AW58" s="23"/>
      <c r="AX58" s="109"/>
      <c r="AY58" s="101" t="str">
        <f>[1]定義!$E$41</f>
        <v>True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188"/>
      <c r="BJ58" s="189"/>
      <c r="BK58" s="190"/>
    </row>
    <row r="59" spans="1:63" s="16" customFormat="1" ht="14.25" customHeight="1">
      <c r="A59" s="15"/>
      <c r="B59" s="308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88"/>
      <c r="AO59" s="303"/>
      <c r="AP59" s="88" t="s">
        <v>239</v>
      </c>
      <c r="AQ59" s="23"/>
      <c r="AR59" s="23"/>
      <c r="AS59" s="23"/>
      <c r="AT59" s="23"/>
      <c r="AU59" s="109"/>
      <c r="AV59" s="23" t="str">
        <f>[1]定義!$E$38</f>
        <v>eable</v>
      </c>
      <c r="AW59" s="23"/>
      <c r="AX59" s="109"/>
      <c r="AY59" s="101" t="str">
        <f>[1]定義!$E$41</f>
        <v>True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188"/>
      <c r="BJ59" s="189"/>
      <c r="BK59" s="190"/>
    </row>
    <row r="60" spans="1:63" s="16" customFormat="1" ht="14.25" customHeight="1">
      <c r="A60" s="15"/>
      <c r="B60" s="308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8"/>
      <c r="AO60" s="303"/>
      <c r="AP60" s="88" t="s">
        <v>240</v>
      </c>
      <c r="AQ60" s="23"/>
      <c r="AR60" s="23"/>
      <c r="AS60" s="23"/>
      <c r="AT60" s="23"/>
      <c r="AU60" s="109"/>
      <c r="AV60" s="23" t="str">
        <f>[1]定義!$E$38</f>
        <v>eable</v>
      </c>
      <c r="AW60" s="23"/>
      <c r="AX60" s="109"/>
      <c r="AY60" s="101" t="str">
        <f>[1]定義!$E$41</f>
        <v>True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188"/>
      <c r="BJ60" s="189"/>
      <c r="BK60" s="190"/>
    </row>
    <row r="61" spans="1:63" s="16" customFormat="1" ht="14.25" customHeight="1">
      <c r="A61" s="15"/>
      <c r="B61" s="308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00"/>
      <c r="AO61" s="304"/>
      <c r="AP61" s="97" t="s">
        <v>241</v>
      </c>
      <c r="AQ61" s="26"/>
      <c r="AR61" s="26"/>
      <c r="AS61" s="26"/>
      <c r="AT61" s="26"/>
      <c r="AU61" s="110"/>
      <c r="AV61" s="26" t="str">
        <f>[1]定義!$E$38</f>
        <v>eable</v>
      </c>
      <c r="AW61" s="26"/>
      <c r="AX61" s="110"/>
      <c r="AY61" s="106" t="str">
        <f>[1]定義!$E$41</f>
        <v>True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188"/>
      <c r="BJ61" s="189"/>
      <c r="BK61" s="190"/>
    </row>
    <row r="62" spans="1:63" s="16" customFormat="1" ht="14.25" customHeight="1">
      <c r="A62" s="15"/>
      <c r="B62" s="308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89"/>
      <c r="AQ62" s="23"/>
      <c r="AR62" s="23"/>
      <c r="AS62" s="23"/>
      <c r="AT62" s="23"/>
      <c r="AU62" s="23"/>
      <c r="AV62" s="23"/>
      <c r="AW62" s="23"/>
      <c r="AX62" s="23"/>
      <c r="AY62" s="101"/>
      <c r="AZ62" s="23"/>
      <c r="BA62" s="23"/>
      <c r="BB62" s="23"/>
      <c r="BC62" s="23"/>
      <c r="BD62" s="23"/>
      <c r="BE62" s="23"/>
      <c r="BF62" s="23"/>
      <c r="BG62" s="23"/>
      <c r="BH62" s="24"/>
      <c r="BI62" s="188"/>
      <c r="BJ62" s="189"/>
      <c r="BK62" s="190"/>
    </row>
    <row r="63" spans="1:63" s="16" customFormat="1" ht="14.25" customHeight="1">
      <c r="A63" s="15"/>
      <c r="B63" s="308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/>
      <c r="AP63" s="89"/>
      <c r="AQ63" s="23"/>
      <c r="AR63" s="23"/>
      <c r="AS63" s="23"/>
      <c r="AT63" s="23"/>
      <c r="AU63" s="23"/>
      <c r="AV63" s="23"/>
      <c r="AW63" s="23"/>
      <c r="AX63" s="23"/>
      <c r="AY63" s="101"/>
      <c r="AZ63" s="23"/>
      <c r="BA63" s="23"/>
      <c r="BB63" s="23"/>
      <c r="BC63" s="23"/>
      <c r="BD63" s="23"/>
      <c r="BE63" s="23"/>
      <c r="BF63" s="23"/>
      <c r="BG63" s="23"/>
      <c r="BH63" s="24"/>
      <c r="BI63" s="112"/>
      <c r="BJ63" s="113"/>
      <c r="BK63" s="114"/>
    </row>
    <row r="64" spans="1:63" s="16" customFormat="1" ht="14.25" customHeight="1">
      <c r="A64" s="15"/>
      <c r="B64" s="308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89"/>
      <c r="AQ64" s="23"/>
      <c r="AR64" s="23"/>
      <c r="AS64" s="23"/>
      <c r="AT64" s="23"/>
      <c r="AU64" s="23"/>
      <c r="AV64" s="23"/>
      <c r="AW64" s="23"/>
      <c r="AX64" s="23"/>
      <c r="AY64" s="101"/>
      <c r="AZ64" s="23"/>
      <c r="BA64" s="23"/>
      <c r="BB64" s="23"/>
      <c r="BC64" s="23"/>
      <c r="BD64" s="23"/>
      <c r="BE64" s="23"/>
      <c r="BF64" s="23"/>
      <c r="BG64" s="23"/>
      <c r="BH64" s="24"/>
      <c r="BI64" s="112"/>
      <c r="BJ64" s="113"/>
      <c r="BK64" s="114"/>
    </row>
    <row r="65" spans="1:63" s="16" customFormat="1" ht="14.25" customHeight="1">
      <c r="A65" s="32"/>
      <c r="B65" s="309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5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7"/>
      <c r="BI65" s="316"/>
      <c r="BJ65" s="317"/>
      <c r="BK65" s="318"/>
    </row>
    <row r="66" spans="1:63" s="16" customFormat="1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K66" s="34"/>
    </row>
    <row r="67" spans="1:63" s="16" customFormat="1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K67" s="34"/>
    </row>
  </sheetData>
  <mergeCells count="77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AD5"/>
    <mergeCell ref="AE5:AP5"/>
    <mergeCell ref="S6:X6"/>
    <mergeCell ref="Y6:AD6"/>
    <mergeCell ref="AE6:AJ6"/>
    <mergeCell ref="AK6:AP6"/>
    <mergeCell ref="S7:X10"/>
    <mergeCell ref="Y7:AD8"/>
    <mergeCell ref="AE7:AJ10"/>
    <mergeCell ref="AK7:AP8"/>
    <mergeCell ref="Y9:AD10"/>
    <mergeCell ref="AK9:AP10"/>
    <mergeCell ref="B14:BH14"/>
    <mergeCell ref="BI14:BK14"/>
    <mergeCell ref="B15:B65"/>
    <mergeCell ref="BI15:BK15"/>
    <mergeCell ref="BI16:BK16"/>
    <mergeCell ref="BI17:BK17"/>
    <mergeCell ref="BI18:BK18"/>
    <mergeCell ref="BI19:BK19"/>
    <mergeCell ref="BI20:BK20"/>
    <mergeCell ref="BI21:BK21"/>
    <mergeCell ref="BI37:BK37"/>
    <mergeCell ref="BI22:BK22"/>
    <mergeCell ref="BI23:BK23"/>
    <mergeCell ref="BI24:BK24"/>
    <mergeCell ref="BI29:BK29"/>
    <mergeCell ref="BI30:BK30"/>
    <mergeCell ref="BI31:BK31"/>
    <mergeCell ref="BI32:BK32"/>
    <mergeCell ref="BI33:BK33"/>
    <mergeCell ref="BI34:BK34"/>
    <mergeCell ref="BI35:BK35"/>
    <mergeCell ref="BI36:BK36"/>
    <mergeCell ref="BI51:BK51"/>
    <mergeCell ref="BI38:BK38"/>
    <mergeCell ref="BI39:BK39"/>
    <mergeCell ref="BI40:BK40"/>
    <mergeCell ref="BI41:BK41"/>
    <mergeCell ref="BI42:BK42"/>
    <mergeCell ref="BI45:BK45"/>
    <mergeCell ref="BI46:BK46"/>
    <mergeCell ref="BI47:BK47"/>
    <mergeCell ref="BI48:BK48"/>
    <mergeCell ref="BI49:BK49"/>
    <mergeCell ref="BI50:BK50"/>
    <mergeCell ref="AO58:AO61"/>
    <mergeCell ref="BI65:BK65"/>
    <mergeCell ref="BI52:BK52"/>
    <mergeCell ref="BI53:BK53"/>
    <mergeCell ref="AO54:AO57"/>
    <mergeCell ref="BI54:BK54"/>
    <mergeCell ref="BI55:BK55"/>
    <mergeCell ref="BI56:BK56"/>
    <mergeCell ref="BI57:BK57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40" workbookViewId="0">
      <selection activeCell="B26" sqref="B26"/>
    </sheetView>
  </sheetViews>
  <sheetFormatPr defaultRowHeight="13.5"/>
  <cols>
    <col min="2" max="2" width="27" customWidth="1"/>
    <col min="4" max="4" width="9" customWidth="1"/>
    <col min="5" max="5" width="27" customWidth="1"/>
  </cols>
  <sheetData>
    <row r="1" spans="1:5">
      <c r="A1" t="s">
        <v>185</v>
      </c>
      <c r="D1" t="s">
        <v>186</v>
      </c>
    </row>
    <row r="2" spans="1:5" ht="15">
      <c r="B2" s="118" t="s">
        <v>155</v>
      </c>
      <c r="E2" s="118" t="s">
        <v>155</v>
      </c>
    </row>
    <row r="3" spans="1:5">
      <c r="B3" s="117" t="str">
        <f>IF('40_OS起動'!$S$7="１面","/atd/atdaap1a:8001",IF('40_OS起動'!$S$7="２面","/atd/atdaap2a:8001",""))</f>
        <v>/atd/atdaap1a:8001</v>
      </c>
      <c r="E3" s="117" t="str">
        <f>IF('40_OS起動'!$S$7="１面","/atd/atdaap2a:8001",IF('40_OS起動'!$S$7="２面","/atd/atdaap1a:8001",""))</f>
        <v>/atd/atdaap2a:8001</v>
      </c>
    </row>
    <row r="4" spans="1:5">
      <c r="B4" s="117" t="str">
        <f>IF('40_OS起動'!$S$7="１面","/atd/atdaap1a:8002",IF('40_OS起動'!$S$7="２面","/atd/atdaap2a:8002",""))</f>
        <v>/atd/atdaap1a:8002</v>
      </c>
      <c r="E4" s="117" t="str">
        <f>IF('40_OS起動'!$S$7="１面","/atd/atdaap2a:8002",IF('40_OS起動'!$S$7="２面","/atd/atdaap1a:8002",""))</f>
        <v>/atd/atdaap2a:8002</v>
      </c>
    </row>
    <row r="5" spans="1:5">
      <c r="B5" s="117" t="str">
        <f>IF('40_OS起動'!$S$7="１面","/atd/atdaap1b:8001",IF('40_OS起動'!$S$7="２面","/atd/atdaap2b:8001",""))</f>
        <v>/atd/atdaap1b:8001</v>
      </c>
      <c r="E5" s="117" t="str">
        <f>IF('40_OS起動'!$S$7="１面","/atd/atdaap2b:8001",IF('40_OS起動'!$S$7="２面","/atd/atdaap1b:8001",""))</f>
        <v>/atd/atdaap2b:8001</v>
      </c>
    </row>
    <row r="6" spans="1:5">
      <c r="B6" s="117" t="str">
        <f>IF('40_OS起動'!$S$7="１面","/atd/atdaap1b:8002",IF('40_OS起動'!$S$7="２面","/atd/atdaap2b:8002",""))</f>
        <v>/atd/atdaap1b:8002</v>
      </c>
      <c r="E6" s="117" t="str">
        <f>IF('40_OS起動'!$S$7="１面","/atd/atdaap2b:8002",IF('40_OS起動'!$S$7="２面","/atd/atdaap1b:8002",""))</f>
        <v>/atd/atdaap2b:8002</v>
      </c>
    </row>
    <row r="8" spans="1:5" ht="15">
      <c r="B8" s="118" t="s">
        <v>177</v>
      </c>
      <c r="E8" s="118" t="s">
        <v>177</v>
      </c>
    </row>
    <row r="9" spans="1:5">
      <c r="B9" s="117" t="str">
        <f>IF('40_OS起動'!$S$7="１面","atdaap1a",IF('40_OS起動'!$S$7="２面","atdaap2a",""))</f>
        <v>atdaap1a</v>
      </c>
      <c r="E9" s="117" t="str">
        <f>IF('40_OS起動'!$S$7="１面","atdaap2a",IF('40_OS起動'!$S$7="２面","atdaap1a",""))</f>
        <v>atdaap2a</v>
      </c>
    </row>
    <row r="10" spans="1:5">
      <c r="B10" s="117" t="str">
        <f>IF('40_OS起動'!$S$7="１面","atdaap1b",IF('40_OS起動'!$S$7="２面","atdaap2b",""))</f>
        <v>atdaap1b</v>
      </c>
      <c r="E10" s="117" t="str">
        <f>IF('40_OS起動'!$S$7="１面","atdaap2b",IF('40_OS起動'!$S$7="２面","atdaap1b",""))</f>
        <v>atdaap2b</v>
      </c>
    </row>
    <row r="12" spans="1:5" ht="15">
      <c r="B12" s="118" t="s">
        <v>178</v>
      </c>
      <c r="E12" s="118" t="s">
        <v>178</v>
      </c>
    </row>
    <row r="13" spans="1:5">
      <c r="B13" s="117" t="str">
        <f>IF('40_OS起動'!$S$7="１面","１面/#1",IF('40_OS起動'!$S$7="２面","２面/#1",""))</f>
        <v>１面/#1</v>
      </c>
      <c r="E13" s="117" t="str">
        <f>IF('40_OS起動'!$S$7="１面","２面/#1",IF('40_OS起動'!$S$7="２面","１面/#1",""))</f>
        <v>２面/#1</v>
      </c>
    </row>
    <row r="14" spans="1:5">
      <c r="B14" s="117" t="str">
        <f>IF('40_OS起動'!$S$7="１面","１面/#2",IF('40_OS起動'!$S$7="２面","２面/#2",""))</f>
        <v>１面/#2</v>
      </c>
      <c r="E14" s="117" t="str">
        <f>IF('40_OS起動'!$S$7="１面","２面/#2",IF('40_OS起動'!$S$7="２面","１面/#2",""))</f>
        <v>２面/#2</v>
      </c>
    </row>
    <row r="16" spans="1:5" ht="15">
      <c r="B16" s="118" t="s">
        <v>175</v>
      </c>
      <c r="E16" s="118" t="s">
        <v>175</v>
      </c>
    </row>
    <row r="17" spans="2:6">
      <c r="B17" s="117" t="str">
        <f>IF('40_OS起動'!$S$7="１面","１面",IF('40_OS起動'!$S$7="２面","２面",""))</f>
        <v>１面</v>
      </c>
      <c r="E17" s="117" t="str">
        <f>IF('40_OS起動'!$S$7="１面","２面",IF('40_OS起動'!$S$7="２面","１面",""))</f>
        <v>２面</v>
      </c>
    </row>
    <row r="19" spans="2:6" ht="15">
      <c r="B19" s="118" t="s">
        <v>221</v>
      </c>
      <c r="E19" s="118" t="s">
        <v>221</v>
      </c>
    </row>
    <row r="20" spans="2:6">
      <c r="B20" s="176" t="str">
        <f>IF('40_OS起動'!$S$7="１面","PRD-ATD-deploy-1side-all",IF('40_OS起動'!$S$7="２面","PRD-ATD-deploy-2side-all",""))</f>
        <v>PRD-ATD-deploy-1side-all</v>
      </c>
      <c r="E20" s="176" t="str">
        <f>IF('40_OS起動'!$S$7="１面","PRD-ATD-deploy-2side-all",IF('40_OS起動'!$S$7="２面","PRD-ATD-deploy-1side-all",""))</f>
        <v>PRD-ATD-deploy-2side-all</v>
      </c>
    </row>
    <row r="21" spans="2:6">
      <c r="B21" s="176" t="str">
        <f>IF('40_OS起動'!$S$7="１面","PRD-ATD-deploy-1a",IF('40_OS起動'!$S$7="２面","PRD-ATD-deploy-2a",""))</f>
        <v>PRD-ATD-deploy-1a</v>
      </c>
      <c r="E21" s="176" t="str">
        <f>IF('40_OS起動'!$S$7="１面","PRD-ATD-deploy-2a",IF('40_OS起動'!$S$7="２面","PRD-ATD-deploy-1a",""))</f>
        <v>PRD-ATD-deploy-2a</v>
      </c>
    </row>
    <row r="22" spans="2:6">
      <c r="B22" s="176" t="str">
        <f>IF('40_OS起動'!$S$7="１面","PRD-ATD-deploy-1b",IF('40_OS起動'!$S$7="２面","PRD-ATD-deploy-2b",""))</f>
        <v>PRD-ATD-deploy-1b</v>
      </c>
      <c r="E22" s="176" t="str">
        <f>IF('40_OS起動'!$S$7="１面","PRD-ATD-deploy-2b",IF('40_OS起動'!$S$7="２面","PRD-ATD-deploy-1b",""))</f>
        <v>PRD-ATD-deploy-2b</v>
      </c>
    </row>
    <row r="24" spans="2:6" ht="15">
      <c r="B24" s="118" t="s">
        <v>206</v>
      </c>
      <c r="E24" s="118" t="s">
        <v>206</v>
      </c>
    </row>
    <row r="25" spans="2:6">
      <c r="B25" s="176" t="str">
        <f>IF('40_OS起動'!$S$7="１面","https://10.39.162.61:7080/ATDconsole",IF('40_OS起動'!$S$7="２面","https://10.39.162.71:7080/ATDconsole",""))</f>
        <v>https://10.39.162.61:7080/ATDconsole</v>
      </c>
      <c r="C25" t="s">
        <v>247</v>
      </c>
      <c r="E25" s="176" t="str">
        <f>IF('40_OS起動'!$S$7="１面","https://10.39.162.71:7080/ATDconsole",IF('40_OS起動'!$S$7="２面","https://10.39.162.61:7080/ATDconsole",""))</f>
        <v>https://10.39.162.71:7080/ATDconsole</v>
      </c>
      <c r="F25" t="s">
        <v>249</v>
      </c>
    </row>
    <row r="26" spans="2:6">
      <c r="B26" s="176" t="str">
        <f>IF('40_OS起動'!$S$7="１面","https://10.39.162.62:7080/ATDconsole",IF('40_OS起動'!$S$7="２面","https://10.39.162.72:7080/ATDconsole",""))</f>
        <v>https://10.39.162.62:7080/ATDconsole</v>
      </c>
      <c r="C26" t="s">
        <v>248</v>
      </c>
      <c r="E26" s="176" t="str">
        <f>IF('40_OS起動'!$S$7="１面","https://10.39.162.72:7080/ATDconsole",IF('40_OS起動'!$S$7="２面","https://10.39.162.62:7080/ATDconsole",""))</f>
        <v>https://10.39.162.72:7080/ATDconsole</v>
      </c>
      <c r="F26" t="s">
        <v>250</v>
      </c>
    </row>
    <row r="28" spans="2:6" ht="15">
      <c r="B28" s="118" t="s">
        <v>208</v>
      </c>
      <c r="E28" s="118" t="s">
        <v>208</v>
      </c>
    </row>
    <row r="29" spans="2:6">
      <c r="B29" s="176" t="str">
        <f>IF('40_OS起動'!$S$7="１面","http://atdaap1a:8001/domtour/booking/csm/mybooking/DIAP0010/init",IF('40_OS起動'!$S$7="２面","http://atdaap2a:8001/domtour/booking/csm/mybooking/DIAP0010/init",""))</f>
        <v>http://atdaap1a:8001/domtour/booking/csm/mybooking/DIAP0010/init</v>
      </c>
      <c r="E29" s="176" t="str">
        <f>IF('40_OS起動'!$S$7="１面","http://atdaap2a:8001/domtour/booking/csm/mybooking/DIAP0010/init",IF('40_OS起動'!$S$7="２面","http://atdaap1a:8001/domtour/booking/csm/mybooking/DIAP0010/init",""))</f>
        <v>http://atdaap2a:8001/domtour/booking/csm/mybooking/DIAP0010/init</v>
      </c>
    </row>
    <row r="30" spans="2:6">
      <c r="B30" s="176" t="str">
        <f>IF('40_OS起動'!$S$7="１面","http://atdaap1a:8002/domtour/booking/csm/mybooking/DIAP0010/init",IF('40_OS起動'!$S$7="２面","http://atdaap2a:8002/domtour/booking/csm/mybooking/DIAP0010/init",""))</f>
        <v>http://atdaap1a:8002/domtour/booking/csm/mybooking/DIAP0010/init</v>
      </c>
      <c r="E30" s="176" t="str">
        <f>IF('40_OS起動'!$S$7="１面","http://atdaap2a:8002/domtour/booking/csm/mybooking/DIAP0010/init",IF('40_OS起動'!$S$7="２面","http://atdaap1a:8002/domtour/booking/csm/mybooking/DIAP0010/init",""))</f>
        <v>http://atdaap2a:8002/domtour/booking/csm/mybooking/DIAP0010/init</v>
      </c>
    </row>
    <row r="31" spans="2:6">
      <c r="B31" s="176" t="str">
        <f>IF('40_OS起動'!$S$7="１面","http://atdaap1b:8001/domtour/booking/csm/mybooking/DIAP0010/init",IF('40_OS起動'!$S$7="２面","http://atdaap2b:8001/domtour/booking/csm/mybooking/DIAP0010/init",""))</f>
        <v>http://atdaap1b:8001/domtour/booking/csm/mybooking/DIAP0010/init</v>
      </c>
      <c r="E31" s="176" t="str">
        <f>IF('40_OS起動'!$S$7="１面","http://atdaap2b:8001/domtour/booking/csm/mybooking/DIAP0010/init",IF('40_OS起動'!$S$7="２面","http://atdaap1b:8001/domtour/booking/csm/mybooking/DIAP0010/init",""))</f>
        <v>http://atdaap2b:8001/domtour/booking/csm/mybooking/DIAP0010/init</v>
      </c>
    </row>
    <row r="32" spans="2:6">
      <c r="B32" s="176" t="str">
        <f>IF('40_OS起動'!$S$7="１面","http://atdaap1b:8002/domtour/booking/csm/mybooking/DIAP0010/init",IF('40_OS起動'!$S$7="２面","http://atdaap2b:8002/domtour/booking/csm/mybooking/DIAP0010/init",""))</f>
        <v>http://atdaap1b:8002/domtour/booking/csm/mybooking/DIAP0010/init</v>
      </c>
      <c r="E32" s="176" t="str">
        <f>IF('40_OS起動'!$S$7="１面","http://atdaap2b:8002/domtour/booking/csm/mybooking/DIAP0010/init",IF('40_OS起動'!$S$7="２面","http://atdaap1b:8002/domtour/booking/csm/mybooking/DIAP0010/init",""))</f>
        <v>http://atdaap2b:8002/domtour/booking/csm/mybooking/DIAP0010/init</v>
      </c>
    </row>
    <row r="34" spans="1:5">
      <c r="A34" t="s">
        <v>218</v>
      </c>
    </row>
    <row r="35" spans="1:5">
      <c r="A35" t="s">
        <v>216</v>
      </c>
      <c r="D35" t="s">
        <v>217</v>
      </c>
    </row>
    <row r="36" spans="1:5" ht="15">
      <c r="B36" s="118" t="s">
        <v>175</v>
      </c>
      <c r="E36" s="118" t="s">
        <v>175</v>
      </c>
    </row>
    <row r="37" spans="1:5">
      <c r="B37" s="117" t="str">
        <f>IF('40_OS起動'!$S$7="１面","２面",IF('40_OS起動'!$S$7="２面","１面",""))</f>
        <v>２面</v>
      </c>
      <c r="E37" s="117" t="str">
        <f>IF('40_OS起動'!$S$7="１面","１面",IF('40_OS起動'!$S$7="２面","２面",""))</f>
        <v>１面</v>
      </c>
    </row>
    <row r="39" spans="1:5" ht="15">
      <c r="B39" s="118" t="s">
        <v>219</v>
      </c>
      <c r="E39" s="118" t="s">
        <v>219</v>
      </c>
    </row>
    <row r="40" spans="1:5">
      <c r="B40" s="117" t="str">
        <f>IF('40_OS起動'!$S$7="１面","disable",IF('40_OS起動'!$S$7="２面","enable",""))</f>
        <v>disable</v>
      </c>
      <c r="E40" s="117" t="str">
        <f>IF('40_OS起動'!$S$7="１面","eable",IF('40_OS起動'!$S$7="２面","disnable",""))</f>
        <v>eable</v>
      </c>
    </row>
    <row r="42" spans="1:5" ht="15">
      <c r="B42" s="118" t="s">
        <v>159</v>
      </c>
      <c r="E42" s="118" t="s">
        <v>159</v>
      </c>
    </row>
    <row r="43" spans="1:5">
      <c r="B43" s="117" t="str">
        <f>IF('40_OS起動'!$S$7="１面","False",IF('40_OS起動'!$S$7="２面","True",""))</f>
        <v>False</v>
      </c>
      <c r="E43" s="117" t="str">
        <f>IF('40_OS起動'!$S$7="１面","True",IF('40_OS起動'!$S$7="２面","False",""))</f>
        <v>True</v>
      </c>
    </row>
    <row r="45" spans="1:5" ht="15">
      <c r="B45" s="118" t="s">
        <v>155</v>
      </c>
      <c r="E45" s="118" t="s">
        <v>155</v>
      </c>
    </row>
    <row r="46" spans="1:5">
      <c r="B46" s="117" t="str">
        <f>IF('40_OS起動'!$S$7="１面","/atd/atdaap2a:8001",IF('40_OS起動'!$S$7="２面","/atd/atdaap1a:8001",""))</f>
        <v>/atd/atdaap2a:8001</v>
      </c>
      <c r="E46" s="117" t="str">
        <f>IF('40_OS起動'!$S$7="１面","/atd/atdaap1a:8001",IF('40_OS起動'!$S$7="２面","/atd/atdaap2a:8001",""))</f>
        <v>/atd/atdaap1a:8001</v>
      </c>
    </row>
    <row r="47" spans="1:5">
      <c r="B47" s="117" t="str">
        <f>IF('40_OS起動'!$S$7="１面","/atd/atdaap2a:8002",IF('40_OS起動'!$S$7="２面","/atd/atdaap1a:8002",""))</f>
        <v>/atd/atdaap2a:8002</v>
      </c>
      <c r="E47" s="117" t="str">
        <f>IF('40_OS起動'!$S$7="１面","/atd/atdaap1a:8002",IF('40_OS起動'!$S$7="２面","/atd/atdaap2a:8002",""))</f>
        <v>/atd/atdaap1a:8002</v>
      </c>
    </row>
    <row r="48" spans="1:5">
      <c r="B48" s="117" t="str">
        <f>IF('40_OS起動'!$S$7="１面","/atd/atdaap2b:8001",IF('40_OS起動'!$S$7="２面","/atd/atdaap1b:8001",""))</f>
        <v>/atd/atdaap2b:8001</v>
      </c>
      <c r="E48" s="117" t="str">
        <f>IF('40_OS起動'!$S$7="１面","/atd/atdaap1b:8001",IF('40_OS起動'!$S$7="２面","/atd/atdaap2b:8001",""))</f>
        <v>/atd/atdaap1b:8001</v>
      </c>
    </row>
    <row r="49" spans="2:6">
      <c r="B49" s="117" t="str">
        <f>IF('40_OS起動'!$S$7="１面","/atd/atdaap2b:8002",IF('40_OS起動'!$S$7="２面","/atd/atdaap1b:8002",""))</f>
        <v>/atd/atdaap2b:8002</v>
      </c>
      <c r="E49" s="117" t="str">
        <f>IF('40_OS起動'!$S$7="１面","/atd/atdaap1b:8002",IF('40_OS起動'!$S$7="２面","/atd/atdaap2b:8002",""))</f>
        <v>/atd/atdaap1b:8002</v>
      </c>
    </row>
    <row r="51" spans="2:6" ht="15">
      <c r="B51" s="118" t="s">
        <v>177</v>
      </c>
      <c r="E51" s="118" t="s">
        <v>177</v>
      </c>
    </row>
    <row r="52" spans="2:6">
      <c r="B52" s="117" t="str">
        <f>IF('40_OS起動'!$S$7="１面","atdaap2a",IF('40_OS起動'!$S$7="２面","atdaap1a",""))</f>
        <v>atdaap2a</v>
      </c>
      <c r="E52" s="117" t="str">
        <f>IF('40_OS起動'!$S$7="１面","atdaap1a",IF('40_OS起動'!$S$7="２面","atdaap2a",""))</f>
        <v>atdaap1a</v>
      </c>
    </row>
    <row r="53" spans="2:6">
      <c r="B53" s="117" t="str">
        <f>IF('40_OS起動'!$S$7="１面","atdaap2b",IF('40_OS起動'!$S$7="２面","atdaap1b",""))</f>
        <v>atdaap2b</v>
      </c>
      <c r="E53" s="117" t="str">
        <f>IF('40_OS起動'!$S$7="１面","atdaap1b",IF('40_OS起動'!$S$7="２面","atdaap2b",""))</f>
        <v>atdaap1b</v>
      </c>
    </row>
    <row r="55" spans="2:6" ht="15">
      <c r="B55" s="118" t="s">
        <v>221</v>
      </c>
      <c r="E55" s="118" t="s">
        <v>221</v>
      </c>
    </row>
    <row r="56" spans="2:6">
      <c r="B56" s="176" t="str">
        <f>IF('40_OS起動'!$S$7="１面","PRD-ATD-deploy-2side-all",IF('40_OS起動'!$S$7="２面","PRD-ATD-deploy-1side-all",""))</f>
        <v>PRD-ATD-deploy-2side-all</v>
      </c>
      <c r="E56" s="176" t="str">
        <f>IF('40_OS起動'!$S$7="１面","PRD-ATD-deploy-1side-all",IF('40_OS起動'!$S$7="２面","PRD-ATD-deploy-2side-all",""))</f>
        <v>PRD-ATD-deploy-1side-all</v>
      </c>
    </row>
    <row r="57" spans="2:6">
      <c r="B57" s="176" t="str">
        <f>IF('40_OS起動'!$S$7="１面","PRD-ATD-deploy-2a",IF('40_OS起動'!$S$7="２面","PRD-ATD-deploy-1a",""))</f>
        <v>PRD-ATD-deploy-2a</v>
      </c>
      <c r="E57" s="176" t="str">
        <f>IF('40_OS起動'!$S$7="１面","PRD-ATD-deploy-1a",IF('40_OS起動'!$S$7="２面","PRD-ATD-deploy-2a",""))</f>
        <v>PRD-ATD-deploy-1a</v>
      </c>
    </row>
    <row r="58" spans="2:6">
      <c r="B58" s="176" t="str">
        <f>IF('40_OS起動'!$S$7="１面","PRD-ATD-deploy-2b",IF('40_OS起動'!$S$7="２面","PRD-ATD-deploy-1b",""))</f>
        <v>PRD-ATD-deploy-2b</v>
      </c>
      <c r="E58" s="176" t="str">
        <f>IF('40_OS起動'!$S$7="１面","PRD-ATD-deploy-1b",IF('40_OS起動'!$S$7="２面","PRD-ATD-deploy-2b",""))</f>
        <v>PRD-ATD-deploy-1b</v>
      </c>
    </row>
    <row r="60" spans="2:6" ht="15">
      <c r="B60" s="118" t="s">
        <v>206</v>
      </c>
      <c r="E60" s="118" t="s">
        <v>206</v>
      </c>
    </row>
    <row r="61" spans="2:6">
      <c r="B61" s="176" t="str">
        <f>IF('40_OS起動'!$S$7="１面","https://10.39.162.71:7080/ATDconsole",IF('40_OS起動'!$S$7="２面","https://10.39.162.61:7080/ATDconsole",""))</f>
        <v>https://10.39.162.71:7080/ATDconsole</v>
      </c>
      <c r="C61" t="s">
        <v>249</v>
      </c>
      <c r="E61" s="176" t="str">
        <f>IF('40_OS起動'!$S$7="１面","https://10.39.162.61:7080/ATDconsole",IF('40_OS起動'!$S$7="２面","https://10.39.162.71:7080/ATDconsole",""))</f>
        <v>https://10.39.162.61:7080/ATDconsole</v>
      </c>
      <c r="F61" t="s">
        <v>247</v>
      </c>
    </row>
    <row r="62" spans="2:6">
      <c r="B62" s="176" t="str">
        <f>IF('40_OS起動'!$S$7="１面","https://10.39.162.72:7080/ATDconsole",IF('40_OS起動'!$S$7="２面","https://10.39.162.62:7080/ATDconsole",""))</f>
        <v>https://10.39.162.72:7080/ATDconsole</v>
      </c>
      <c r="C62" t="s">
        <v>250</v>
      </c>
      <c r="E62" s="176" t="str">
        <f>IF('40_OS起動'!$S$7="１面","https://10.39.162.62:7080/ATDconsole",IF('40_OS起動'!$S$7="２面","https://10.39.162.72:7080/ATDconsole",""))</f>
        <v>https://10.39.162.62:7080/ATDconsole</v>
      </c>
      <c r="F62" t="s">
        <v>248</v>
      </c>
    </row>
    <row r="64" spans="2:6" ht="15">
      <c r="B64" s="118" t="s">
        <v>208</v>
      </c>
      <c r="E64" s="118" t="s">
        <v>208</v>
      </c>
    </row>
    <row r="65" spans="2:5">
      <c r="B65" s="176" t="str">
        <f>IF('40_OS起動'!$S$7="１面","http://atdaap2a:8001/domtour/booking/csm/mybooking/DIAP0010/init",IF('40_OS起動'!$S$7="２面","http://atdaap1a:8001/domtour/booking/csm/mybooking/DIAP0010/init",""))</f>
        <v>http://atdaap2a:8001/domtour/booking/csm/mybooking/DIAP0010/init</v>
      </c>
      <c r="E65" s="176" t="str">
        <f>IF('40_OS起動'!$S$7="１面","http://atdaap1a:8001/domtour/booking/csm/mybooking/DIAP0010/init",IF('40_OS起動'!$S$7="２面","http://atdaap2a:8001/domtour/booking/csm/mybooking/DIAP0010/init",""))</f>
        <v>http://atdaap1a:8001/domtour/booking/csm/mybooking/DIAP0010/init</v>
      </c>
    </row>
    <row r="66" spans="2:5">
      <c r="B66" s="176" t="str">
        <f>IF('40_OS起動'!$S$7="１面","http://atdaap2a:8002/domtour/booking/csm/mybooking/DIAP0010/init",IF('40_OS起動'!$S$7="２面","http://atdaap1a:8002/domtour/booking/csm/mybooking/DIAP0010/init",""))</f>
        <v>http://atdaap2a:8002/domtour/booking/csm/mybooking/DIAP0010/init</v>
      </c>
      <c r="E66" s="176" t="str">
        <f>IF('40_OS起動'!$S$7="１面","http://atdaap1a:8002/domtour/booking/csm/mybooking/DIAP0010/init",IF('40_OS起動'!$S$7="２面","http://atdaap2a:8002/domtour/booking/csm/mybooking/DIAP0010/init",""))</f>
        <v>http://atdaap1a:8002/domtour/booking/csm/mybooking/DIAP0010/init</v>
      </c>
    </row>
    <row r="67" spans="2:5">
      <c r="B67" s="176" t="str">
        <f>IF('40_OS起動'!$S$7="１面","http://atdaap2b:8001/domtour/booking/csm/mybooking/DIAP0010/init",IF('40_OS起動'!$S$7="２面","http://atdaap1b:8001/domtour/booking/csm/mybooking/DIAP0010/init",""))</f>
        <v>http://atdaap2b:8001/domtour/booking/csm/mybooking/DIAP0010/init</v>
      </c>
      <c r="E67" s="176" t="str">
        <f>IF('40_OS起動'!$S$7="１面","http://atdaap1b:8001/domtour/booking/csm/mybooking/DIAP0010/init",IF('40_OS起動'!$S$7="２面","http://atdaap2b:8001/domtour/booking/csm/mybooking/DIAP0010/init",""))</f>
        <v>http://atdaap1b:8001/domtour/booking/csm/mybooking/DIAP0010/init</v>
      </c>
    </row>
    <row r="68" spans="2:5">
      <c r="B68" s="176" t="str">
        <f>IF('40_OS起動'!$S$7="１面","http://atdaap2b:8002/domtour/booking/csm/mybooking/DIAP0010/init",IF('40_OS起動'!$S$7="２面","http://atdaap1b:8002/domtour/booking/csm/mybooking/DIAP0010/init",""))</f>
        <v>http://atdaap2b:8002/domtour/booking/csm/mybooking/DIAP0010/init</v>
      </c>
      <c r="E68" s="176" t="str">
        <f>IF('40_OS起動'!$S$7="１面","http://atdaap1b:8002/domtour/booking/csm/mybooking/DIAP0010/init",IF('40_OS起動'!$S$7="２面","http://atdaap2b:8002/domtour/booking/csm/mybooking/DIAP0010/init",""))</f>
        <v>http://atdaap1b:8002/domtour/booking/csm/mybooking/DIAP0010/init</v>
      </c>
    </row>
    <row r="70" spans="2:5" ht="15">
      <c r="B70" s="118" t="s">
        <v>178</v>
      </c>
      <c r="E70" s="118" t="s">
        <v>178</v>
      </c>
    </row>
    <row r="71" spans="2:5">
      <c r="B71" s="117" t="str">
        <f>IF('40_OS起動'!$S$7="１面","２面/#1",IF('40_OS起動'!$S$7="２面","１面/#1",""))</f>
        <v>２面/#1</v>
      </c>
      <c r="E71" s="117" t="str">
        <f>IF('40_OS起動'!$S$7="１面","１面/#1",IF('40_OS起動'!$S$7="２面","２面/#1",""))</f>
        <v>１面/#1</v>
      </c>
    </row>
    <row r="72" spans="2:5">
      <c r="B72" s="117" t="str">
        <f>IF('40_OS起動'!$S$7="１面","２面/#2",IF('40_OS起動'!$S$7="２面","１面/#2",""))</f>
        <v>２面/#2</v>
      </c>
      <c r="E72" s="117" t="str">
        <f>IF('40_OS起動'!$S$7="１面","１面/#2",IF('40_OS起動'!$S$7="２面","２面/#2",""))</f>
        <v>１面/#2</v>
      </c>
    </row>
    <row r="74" spans="2:5" ht="15">
      <c r="B74" s="153" t="s">
        <v>231</v>
      </c>
      <c r="E74" s="153" t="s">
        <v>231</v>
      </c>
    </row>
    <row r="75" spans="2:5">
      <c r="B75" s="152" t="str">
        <f>IF('40_OS起動'!$S$7="１面","×",IF('40_OS起動'!$S$7="２面","〇",""))</f>
        <v>×</v>
      </c>
      <c r="E75" s="152" t="str">
        <f>IF('40_OS起動'!$S$7="１面","〇",IF('40_OS起動'!$S$7="２面","×",""))</f>
        <v>〇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173"/>
  <sheetViews>
    <sheetView showGridLines="0" zoomScale="85" zoomScaleNormal="85" workbookViewId="0"/>
  </sheetViews>
  <sheetFormatPr defaultRowHeight="13.5"/>
  <cols>
    <col min="1" max="11" width="9" customWidth="1"/>
  </cols>
  <sheetData>
    <row r="1" spans="1:19" ht="18.75">
      <c r="A1" s="65" t="s">
        <v>111</v>
      </c>
      <c r="F1" s="66" t="s">
        <v>117</v>
      </c>
    </row>
    <row r="2" spans="1:19" ht="18.75">
      <c r="A2" s="65"/>
      <c r="F2" s="66"/>
    </row>
    <row r="3" spans="1:19" ht="17.25">
      <c r="A3" s="85" t="s">
        <v>121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8"/>
    </row>
    <row r="4" spans="1:19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1"/>
    </row>
    <row r="5" spans="1:19">
      <c r="A5" s="69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1"/>
    </row>
    <row r="6" spans="1:19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1"/>
    </row>
    <row r="7" spans="1:19">
      <c r="A7" s="69"/>
      <c r="B7" s="70"/>
      <c r="C7" s="70"/>
      <c r="D7" s="70"/>
      <c r="E7" s="70"/>
      <c r="F7" s="70"/>
      <c r="G7" s="70"/>
      <c r="H7" s="70"/>
      <c r="I7" s="70"/>
      <c r="J7" s="70"/>
      <c r="K7" s="70"/>
      <c r="L7" s="289" t="s">
        <v>115</v>
      </c>
      <c r="M7" s="289"/>
      <c r="N7" s="289"/>
      <c r="O7" s="289" t="s">
        <v>113</v>
      </c>
      <c r="P7" s="289"/>
      <c r="Q7" s="289"/>
      <c r="R7" s="87"/>
      <c r="S7" s="71"/>
    </row>
    <row r="8" spans="1:19">
      <c r="A8" s="69"/>
      <c r="B8" s="70"/>
      <c r="C8" s="70"/>
      <c r="D8" s="70"/>
      <c r="E8" s="70"/>
      <c r="F8" s="70"/>
      <c r="G8" s="70"/>
      <c r="H8" s="70"/>
      <c r="I8" s="70"/>
      <c r="J8" s="70"/>
      <c r="K8" s="70"/>
      <c r="L8" s="287" t="s">
        <v>112</v>
      </c>
      <c r="M8" s="287"/>
      <c r="N8" s="287"/>
      <c r="O8" s="288" t="s">
        <v>114</v>
      </c>
      <c r="P8" s="288"/>
      <c r="Q8" s="288"/>
      <c r="R8" s="288"/>
      <c r="S8" s="71"/>
    </row>
    <row r="9" spans="1:19">
      <c r="A9" s="69"/>
      <c r="B9" s="70"/>
      <c r="C9" s="70"/>
      <c r="D9" s="70"/>
      <c r="E9" s="70"/>
      <c r="F9" s="70"/>
      <c r="G9" s="70"/>
      <c r="H9" s="70"/>
      <c r="I9" s="70"/>
      <c r="J9" s="70"/>
      <c r="K9" s="70"/>
      <c r="L9" s="287"/>
      <c r="M9" s="287"/>
      <c r="N9" s="287"/>
      <c r="O9" s="288"/>
      <c r="P9" s="288"/>
      <c r="Q9" s="288"/>
      <c r="R9" s="288"/>
      <c r="S9" s="71"/>
    </row>
    <row r="10" spans="1:19">
      <c r="A10" s="69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287" t="s">
        <v>116</v>
      </c>
      <c r="M10" s="287"/>
      <c r="N10" s="287"/>
      <c r="O10" s="288" t="s">
        <v>118</v>
      </c>
      <c r="P10" s="288"/>
      <c r="Q10" s="288"/>
      <c r="R10" s="288"/>
      <c r="S10" s="71"/>
    </row>
    <row r="11" spans="1:19">
      <c r="A11" s="69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287"/>
      <c r="M11" s="287"/>
      <c r="N11" s="287"/>
      <c r="O11" s="288"/>
      <c r="P11" s="288"/>
      <c r="Q11" s="288"/>
      <c r="R11" s="288"/>
      <c r="S11" s="71"/>
    </row>
    <row r="12" spans="1:19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2"/>
      <c r="M12" s="72"/>
      <c r="N12" s="72"/>
      <c r="O12" s="72"/>
      <c r="P12" s="72"/>
      <c r="Q12" s="72"/>
      <c r="R12" s="72"/>
      <c r="S12" s="71"/>
    </row>
    <row r="13" spans="1:19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2"/>
      <c r="M13" s="72"/>
      <c r="N13" s="72"/>
      <c r="O13" s="72"/>
      <c r="P13" s="72"/>
      <c r="Q13" s="72"/>
      <c r="R13" s="72"/>
      <c r="S13" s="71"/>
    </row>
    <row r="14" spans="1:19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1"/>
    </row>
    <row r="15" spans="1:19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1"/>
    </row>
    <row r="16" spans="1:19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5"/>
    </row>
    <row r="17" spans="1:19" ht="17.25">
      <c r="A17" s="86" t="s">
        <v>120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7"/>
    </row>
    <row r="18" spans="1:19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80"/>
    </row>
    <row r="19" spans="1:19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289" t="s">
        <v>115</v>
      </c>
      <c r="M19" s="289"/>
      <c r="N19" s="289"/>
      <c r="O19" s="289" t="s">
        <v>113</v>
      </c>
      <c r="P19" s="289"/>
      <c r="Q19" s="289"/>
      <c r="R19" s="87"/>
      <c r="S19" s="80"/>
    </row>
    <row r="20" spans="1:19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290" t="s">
        <v>119</v>
      </c>
      <c r="M20" s="290"/>
      <c r="N20" s="290"/>
      <c r="O20" s="293" t="s">
        <v>138</v>
      </c>
      <c r="P20" s="293"/>
      <c r="Q20" s="293"/>
      <c r="R20" s="293"/>
      <c r="S20" s="80"/>
    </row>
    <row r="21" spans="1:19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290"/>
      <c r="M21" s="290"/>
      <c r="N21" s="290"/>
      <c r="O21" s="293"/>
      <c r="P21" s="293"/>
      <c r="Q21" s="293"/>
      <c r="R21" s="293"/>
      <c r="S21" s="80"/>
    </row>
    <row r="22" spans="1:19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290" t="s">
        <v>123</v>
      </c>
      <c r="M22" s="290"/>
      <c r="N22" s="290"/>
      <c r="O22" s="293" t="s">
        <v>139</v>
      </c>
      <c r="P22" s="293"/>
      <c r="Q22" s="293"/>
      <c r="R22" s="293"/>
      <c r="S22" s="80"/>
    </row>
    <row r="23" spans="1:19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290"/>
      <c r="M23" s="290"/>
      <c r="N23" s="290"/>
      <c r="O23" s="293"/>
      <c r="P23" s="293"/>
      <c r="Q23" s="293"/>
      <c r="R23" s="293"/>
      <c r="S23" s="80"/>
    </row>
    <row r="24" spans="1:19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81"/>
      <c r="M24" s="81"/>
      <c r="N24" s="81"/>
      <c r="O24" s="81"/>
      <c r="P24" s="81"/>
      <c r="Q24" s="81"/>
      <c r="R24" s="81"/>
      <c r="S24" s="80"/>
    </row>
    <row r="25" spans="1:19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81"/>
      <c r="M25" s="81"/>
      <c r="N25" s="81"/>
      <c r="O25" s="81"/>
      <c r="P25" s="81"/>
      <c r="Q25" s="81"/>
      <c r="R25" s="81"/>
      <c r="S25" s="80"/>
    </row>
    <row r="26" spans="1:19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80"/>
    </row>
    <row r="27" spans="1:19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80"/>
    </row>
    <row r="28" spans="1:19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80"/>
    </row>
    <row r="29" spans="1:19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80"/>
    </row>
    <row r="30" spans="1:19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80"/>
    </row>
    <row r="31" spans="1:19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80"/>
    </row>
    <row r="32" spans="1:19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80"/>
    </row>
    <row r="33" spans="1:19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80"/>
    </row>
    <row r="34" spans="1:19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80"/>
    </row>
    <row r="35" spans="1:19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80"/>
    </row>
    <row r="36" spans="1:19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80"/>
    </row>
    <row r="37" spans="1:19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80"/>
    </row>
    <row r="38" spans="1:19">
      <c r="A38" s="82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4"/>
    </row>
    <row r="39" spans="1:19" ht="17.25">
      <c r="A39" s="85" t="s">
        <v>122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8"/>
    </row>
    <row r="40" spans="1:19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1"/>
    </row>
    <row r="41" spans="1:19">
      <c r="A41" s="69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1"/>
    </row>
    <row r="42" spans="1:19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1"/>
    </row>
    <row r="43" spans="1:19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289" t="s">
        <v>115</v>
      </c>
      <c r="M43" s="289"/>
      <c r="N43" s="289"/>
      <c r="O43" s="289" t="s">
        <v>113</v>
      </c>
      <c r="P43" s="289"/>
      <c r="Q43" s="289"/>
      <c r="R43" s="87"/>
      <c r="S43" s="71"/>
    </row>
    <row r="44" spans="1:19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287" t="s">
        <v>126</v>
      </c>
      <c r="M44" s="287"/>
      <c r="N44" s="287"/>
      <c r="O44" s="288" t="s">
        <v>124</v>
      </c>
      <c r="P44" s="288"/>
      <c r="Q44" s="288"/>
      <c r="R44" s="288"/>
      <c r="S44" s="71"/>
    </row>
    <row r="45" spans="1:19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287"/>
      <c r="M45" s="287"/>
      <c r="N45" s="287"/>
      <c r="O45" s="288"/>
      <c r="P45" s="288"/>
      <c r="Q45" s="288"/>
      <c r="R45" s="288"/>
      <c r="S45" s="71"/>
    </row>
    <row r="46" spans="1:19">
      <c r="A46" s="6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292"/>
      <c r="M46" s="292"/>
      <c r="N46" s="292"/>
      <c r="O46" s="292"/>
      <c r="P46" s="292"/>
      <c r="Q46" s="292"/>
      <c r="R46" s="292"/>
      <c r="S46" s="71"/>
    </row>
    <row r="47" spans="1:19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292"/>
      <c r="M47" s="292"/>
      <c r="N47" s="292"/>
      <c r="O47" s="292"/>
      <c r="P47" s="292"/>
      <c r="Q47" s="292"/>
      <c r="R47" s="292"/>
      <c r="S47" s="71"/>
    </row>
    <row r="48" spans="1:19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2"/>
      <c r="M48" s="72"/>
      <c r="N48" s="72"/>
      <c r="O48" s="72"/>
      <c r="P48" s="72"/>
      <c r="Q48" s="72"/>
      <c r="R48" s="72"/>
      <c r="S48" s="71"/>
    </row>
    <row r="49" spans="1:19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2"/>
      <c r="M49" s="72"/>
      <c r="N49" s="72"/>
      <c r="O49" s="72"/>
      <c r="P49" s="72"/>
      <c r="Q49" s="72"/>
      <c r="R49" s="72"/>
      <c r="S49" s="71"/>
    </row>
    <row r="50" spans="1:19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1"/>
    </row>
    <row r="51" spans="1:19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1"/>
    </row>
    <row r="52" spans="1:19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1"/>
    </row>
    <row r="53" spans="1:19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1"/>
    </row>
    <row r="54" spans="1:19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1"/>
    </row>
    <row r="55" spans="1:19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1"/>
    </row>
    <row r="56" spans="1:19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1"/>
    </row>
    <row r="57" spans="1:19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1"/>
    </row>
    <row r="58" spans="1:19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1"/>
    </row>
    <row r="59" spans="1:19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5"/>
    </row>
    <row r="60" spans="1:19" ht="17.25">
      <c r="A60" s="86" t="s">
        <v>125</v>
      </c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7"/>
    </row>
    <row r="61" spans="1:19">
      <c r="A61" s="78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80"/>
    </row>
    <row r="62" spans="1:19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289" t="s">
        <v>115</v>
      </c>
      <c r="M62" s="289"/>
      <c r="N62" s="289"/>
      <c r="O62" s="289" t="s">
        <v>113</v>
      </c>
      <c r="P62" s="289"/>
      <c r="Q62" s="289"/>
      <c r="R62" s="87"/>
      <c r="S62" s="80"/>
    </row>
    <row r="63" spans="1:19">
      <c r="A63" s="78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293" t="s">
        <v>127</v>
      </c>
      <c r="M63" s="293"/>
      <c r="N63" s="293"/>
      <c r="O63" s="293" t="s">
        <v>128</v>
      </c>
      <c r="P63" s="293"/>
      <c r="Q63" s="293"/>
      <c r="R63" s="293"/>
      <c r="S63" s="80"/>
    </row>
    <row r="64" spans="1:19">
      <c r="A64" s="78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293"/>
      <c r="M64" s="293"/>
      <c r="N64" s="293"/>
      <c r="O64" s="293"/>
      <c r="P64" s="293"/>
      <c r="Q64" s="293"/>
      <c r="R64" s="293"/>
      <c r="S64" s="80"/>
    </row>
    <row r="65" spans="1:19">
      <c r="A65" s="78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291"/>
      <c r="M65" s="291"/>
      <c r="N65" s="291"/>
      <c r="O65" s="291"/>
      <c r="P65" s="291"/>
      <c r="Q65" s="291"/>
      <c r="R65" s="291"/>
      <c r="S65" s="80"/>
    </row>
    <row r="66" spans="1:19">
      <c r="A66" s="78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291"/>
      <c r="M66" s="291"/>
      <c r="N66" s="291"/>
      <c r="O66" s="291"/>
      <c r="P66" s="291"/>
      <c r="Q66" s="291"/>
      <c r="R66" s="291"/>
      <c r="S66" s="80"/>
    </row>
    <row r="67" spans="1:19">
      <c r="A67" s="78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81"/>
      <c r="M67" s="81"/>
      <c r="N67" s="81"/>
      <c r="O67" s="81"/>
      <c r="P67" s="81"/>
      <c r="Q67" s="81"/>
      <c r="R67" s="81"/>
      <c r="S67" s="80"/>
    </row>
    <row r="68" spans="1:19">
      <c r="A68" s="78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81"/>
      <c r="M68" s="81"/>
      <c r="N68" s="81"/>
      <c r="O68" s="81"/>
      <c r="P68" s="81"/>
      <c r="Q68" s="81"/>
      <c r="R68" s="81"/>
      <c r="S68" s="80"/>
    </row>
    <row r="69" spans="1:19">
      <c r="A69" s="78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80"/>
    </row>
    <row r="70" spans="1:19">
      <c r="A70" s="78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80"/>
    </row>
    <row r="71" spans="1:19">
      <c r="A71" s="78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80"/>
    </row>
    <row r="72" spans="1:19">
      <c r="A72" s="78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80"/>
    </row>
    <row r="73" spans="1:19">
      <c r="A73" s="78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80"/>
    </row>
    <row r="74" spans="1:19">
      <c r="A74" s="78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80"/>
    </row>
    <row r="75" spans="1:19">
      <c r="A75" s="78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80"/>
    </row>
    <row r="76" spans="1:19">
      <c r="A76" s="78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80"/>
    </row>
    <row r="77" spans="1:19">
      <c r="A77" s="78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80"/>
    </row>
    <row r="78" spans="1:19">
      <c r="A78" s="78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80"/>
    </row>
    <row r="79" spans="1:19">
      <c r="A79" s="78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80"/>
    </row>
    <row r="80" spans="1:19">
      <c r="A80" s="78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80"/>
    </row>
    <row r="81" spans="1:39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4"/>
    </row>
    <row r="82" spans="1:39" ht="14.25" customHeight="1">
      <c r="A82" s="294" t="s">
        <v>288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6"/>
      <c r="U82" s="85" t="s">
        <v>285</v>
      </c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8"/>
    </row>
    <row r="83" spans="1:39" ht="14.25" customHeight="1">
      <c r="A83" s="297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9"/>
      <c r="U83" s="69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1"/>
    </row>
    <row r="84" spans="1:39" ht="14.25" customHeight="1">
      <c r="A84" s="297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9"/>
      <c r="U84" s="69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1"/>
    </row>
    <row r="85" spans="1:39" ht="14.25" customHeight="1">
      <c r="A85" s="297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9"/>
      <c r="U85" s="69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1"/>
    </row>
    <row r="86" spans="1:39" ht="14.25" customHeight="1">
      <c r="A86" s="297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9"/>
      <c r="U86" s="69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289" t="s">
        <v>115</v>
      </c>
      <c r="AG86" s="289"/>
      <c r="AH86" s="289"/>
      <c r="AI86" s="289" t="s">
        <v>113</v>
      </c>
      <c r="AJ86" s="289"/>
      <c r="AK86" s="289"/>
      <c r="AL86" s="187"/>
      <c r="AM86" s="71"/>
    </row>
    <row r="87" spans="1:39" ht="14.25" customHeight="1">
      <c r="A87" s="297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9"/>
      <c r="U87" s="69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287" t="s">
        <v>286</v>
      </c>
      <c r="AG87" s="287"/>
      <c r="AH87" s="287"/>
      <c r="AI87" s="288" t="s">
        <v>141</v>
      </c>
      <c r="AJ87" s="288"/>
      <c r="AK87" s="288"/>
      <c r="AL87" s="288"/>
      <c r="AM87" s="71"/>
    </row>
    <row r="88" spans="1:39" ht="14.25" customHeight="1">
      <c r="A88" s="297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9"/>
      <c r="U88" s="69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287"/>
      <c r="AG88" s="287"/>
      <c r="AH88" s="287"/>
      <c r="AI88" s="288"/>
      <c r="AJ88" s="288"/>
      <c r="AK88" s="288"/>
      <c r="AL88" s="288"/>
      <c r="AM88" s="71"/>
    </row>
    <row r="89" spans="1:39" ht="14.25" customHeight="1">
      <c r="A89" s="297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9"/>
      <c r="U89" s="69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287" t="s">
        <v>287</v>
      </c>
      <c r="AG89" s="287"/>
      <c r="AH89" s="287"/>
      <c r="AI89" s="288" t="s">
        <v>142</v>
      </c>
      <c r="AJ89" s="288"/>
      <c r="AK89" s="288"/>
      <c r="AL89" s="288"/>
      <c r="AM89" s="71"/>
    </row>
    <row r="90" spans="1:39" ht="14.25" customHeight="1">
      <c r="A90" s="297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9"/>
      <c r="U90" s="69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287"/>
      <c r="AG90" s="287"/>
      <c r="AH90" s="287"/>
      <c r="AI90" s="288"/>
      <c r="AJ90" s="288"/>
      <c r="AK90" s="288"/>
      <c r="AL90" s="288"/>
      <c r="AM90" s="71"/>
    </row>
    <row r="91" spans="1:39" ht="14.25" customHeight="1">
      <c r="A91" s="297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9"/>
      <c r="U91" s="69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186"/>
      <c r="AG91" s="186"/>
      <c r="AH91" s="186"/>
      <c r="AI91" s="186"/>
      <c r="AJ91" s="186"/>
      <c r="AK91" s="186"/>
      <c r="AL91" s="186"/>
      <c r="AM91" s="71"/>
    </row>
    <row r="92" spans="1:39" ht="14.25" customHeight="1">
      <c r="A92" s="297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  <c r="R92" s="298"/>
      <c r="S92" s="299"/>
      <c r="U92" s="69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186"/>
      <c r="AG92" s="186"/>
      <c r="AH92" s="186"/>
      <c r="AI92" s="186"/>
      <c r="AJ92" s="186"/>
      <c r="AK92" s="186"/>
      <c r="AL92" s="186"/>
      <c r="AM92" s="71"/>
    </row>
    <row r="93" spans="1:39" ht="14.25" customHeight="1">
      <c r="A93" s="297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9"/>
      <c r="U93" s="69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1"/>
    </row>
    <row r="94" spans="1:39" ht="14.25" customHeight="1">
      <c r="A94" s="297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  <c r="R94" s="298"/>
      <c r="S94" s="299"/>
      <c r="U94" s="69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1"/>
    </row>
    <row r="95" spans="1:39" ht="14.25" customHeight="1">
      <c r="A95" s="300"/>
      <c r="B95" s="301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2"/>
      <c r="U95" s="73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5"/>
    </row>
    <row r="96" spans="1:39" ht="17.25">
      <c r="A96" s="85" t="s">
        <v>130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8"/>
    </row>
    <row r="97" spans="1:19">
      <c r="A97" s="69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1"/>
    </row>
    <row r="98" spans="1:19">
      <c r="A98" s="69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1"/>
    </row>
    <row r="99" spans="1:19">
      <c r="A99" s="69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1"/>
    </row>
    <row r="100" spans="1:19">
      <c r="A100" s="69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289" t="s">
        <v>115</v>
      </c>
      <c r="M100" s="289"/>
      <c r="N100" s="289"/>
      <c r="O100" s="289" t="s">
        <v>113</v>
      </c>
      <c r="P100" s="289"/>
      <c r="Q100" s="289"/>
      <c r="R100" s="87"/>
      <c r="S100" s="71"/>
    </row>
    <row r="101" spans="1:19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287" t="s">
        <v>211</v>
      </c>
      <c r="M101" s="287"/>
      <c r="N101" s="287"/>
      <c r="O101" s="288" t="s">
        <v>212</v>
      </c>
      <c r="P101" s="288"/>
      <c r="Q101" s="288"/>
      <c r="R101" s="288"/>
      <c r="S101" s="71"/>
    </row>
    <row r="102" spans="1:19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287"/>
      <c r="M102" s="287"/>
      <c r="N102" s="287"/>
      <c r="O102" s="288"/>
      <c r="P102" s="288"/>
      <c r="Q102" s="288"/>
      <c r="R102" s="288"/>
      <c r="S102" s="71"/>
    </row>
    <row r="103" spans="1:19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287" t="s">
        <v>129</v>
      </c>
      <c r="M103" s="287"/>
      <c r="N103" s="287"/>
      <c r="O103" s="288" t="s">
        <v>140</v>
      </c>
      <c r="P103" s="288"/>
      <c r="Q103" s="288"/>
      <c r="R103" s="288"/>
      <c r="S103" s="71"/>
    </row>
    <row r="104" spans="1:19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287"/>
      <c r="M104" s="287"/>
      <c r="N104" s="287"/>
      <c r="O104" s="288"/>
      <c r="P104" s="288"/>
      <c r="Q104" s="288"/>
      <c r="R104" s="288"/>
      <c r="S104" s="71"/>
    </row>
    <row r="105" spans="1:19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2"/>
      <c r="M105" s="72"/>
      <c r="N105" s="72"/>
      <c r="O105" s="72"/>
      <c r="P105" s="72"/>
      <c r="Q105" s="72"/>
      <c r="R105" s="72"/>
      <c r="S105" s="71"/>
    </row>
    <row r="106" spans="1:19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2"/>
      <c r="M106" s="72"/>
      <c r="N106" s="72"/>
      <c r="O106" s="72"/>
      <c r="P106" s="72"/>
      <c r="Q106" s="72"/>
      <c r="R106" s="72"/>
      <c r="S106" s="71"/>
    </row>
    <row r="107" spans="1:19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1"/>
    </row>
    <row r="108" spans="1:19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1"/>
    </row>
    <row r="109" spans="1:19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1"/>
    </row>
    <row r="110" spans="1:19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1"/>
    </row>
    <row r="111" spans="1:19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1"/>
    </row>
    <row r="112" spans="1:19">
      <c r="A112" s="69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1"/>
    </row>
    <row r="113" spans="1:19">
      <c r="A113" s="69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1"/>
    </row>
    <row r="114" spans="1:19">
      <c r="A114" s="69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1"/>
    </row>
    <row r="115" spans="1:19">
      <c r="A115" s="69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1"/>
    </row>
    <row r="116" spans="1:19">
      <c r="A116" s="69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1"/>
    </row>
    <row r="117" spans="1:19">
      <c r="A117" s="69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1"/>
    </row>
    <row r="118" spans="1:19">
      <c r="A118" s="69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1"/>
    </row>
    <row r="119" spans="1:19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1"/>
    </row>
    <row r="120" spans="1:19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1"/>
    </row>
    <row r="121" spans="1:19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1"/>
    </row>
    <row r="122" spans="1:19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1"/>
    </row>
    <row r="123" spans="1:19">
      <c r="A123" s="73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5"/>
    </row>
    <row r="124" spans="1:19" ht="17.25">
      <c r="A124" s="86" t="s">
        <v>131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7"/>
    </row>
    <row r="125" spans="1:19">
      <c r="A125" s="78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80"/>
    </row>
    <row r="126" spans="1:19">
      <c r="A126" s="78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289" t="s">
        <v>115</v>
      </c>
      <c r="M126" s="289"/>
      <c r="N126" s="289"/>
      <c r="O126" s="289" t="s">
        <v>113</v>
      </c>
      <c r="P126" s="289"/>
      <c r="Q126" s="289"/>
      <c r="R126" s="87"/>
      <c r="S126" s="80"/>
    </row>
    <row r="127" spans="1:19">
      <c r="A127" s="78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290" t="s">
        <v>132</v>
      </c>
      <c r="M127" s="290"/>
      <c r="N127" s="290"/>
      <c r="O127" s="293" t="s">
        <v>133</v>
      </c>
      <c r="P127" s="293"/>
      <c r="Q127" s="293"/>
      <c r="R127" s="293"/>
      <c r="S127" s="80"/>
    </row>
    <row r="128" spans="1:19">
      <c r="A128" s="78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290"/>
      <c r="M128" s="290"/>
      <c r="N128" s="290"/>
      <c r="O128" s="293"/>
      <c r="P128" s="293"/>
      <c r="Q128" s="293"/>
      <c r="R128" s="293"/>
      <c r="S128" s="80"/>
    </row>
    <row r="129" spans="1:19">
      <c r="A129" s="78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291"/>
      <c r="M129" s="291"/>
      <c r="N129" s="291"/>
      <c r="O129" s="291"/>
      <c r="P129" s="291"/>
      <c r="Q129" s="291"/>
      <c r="R129" s="291"/>
      <c r="S129" s="80"/>
    </row>
    <row r="130" spans="1:19">
      <c r="A130" s="78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291"/>
      <c r="M130" s="291"/>
      <c r="N130" s="291"/>
      <c r="O130" s="291"/>
      <c r="P130" s="291"/>
      <c r="Q130" s="291"/>
      <c r="R130" s="291"/>
      <c r="S130" s="80"/>
    </row>
    <row r="131" spans="1:19">
      <c r="A131" s="78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81"/>
      <c r="M131" s="81"/>
      <c r="N131" s="81"/>
      <c r="O131" s="81"/>
      <c r="P131" s="81"/>
      <c r="Q131" s="81"/>
      <c r="R131" s="81"/>
      <c r="S131" s="80"/>
    </row>
    <row r="132" spans="1:19">
      <c r="A132" s="78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81"/>
      <c r="M132" s="81"/>
      <c r="N132" s="81"/>
      <c r="O132" s="81"/>
      <c r="P132" s="81"/>
      <c r="Q132" s="81"/>
      <c r="R132" s="81"/>
      <c r="S132" s="80"/>
    </row>
    <row r="133" spans="1:19">
      <c r="A133" s="78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80"/>
    </row>
    <row r="134" spans="1:19">
      <c r="A134" s="78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80"/>
    </row>
    <row r="135" spans="1:19">
      <c r="A135" s="78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80"/>
    </row>
    <row r="136" spans="1:19">
      <c r="A136" s="78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80"/>
    </row>
    <row r="137" spans="1:19">
      <c r="A137" s="78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80"/>
    </row>
    <row r="138" spans="1:19">
      <c r="A138" s="78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80"/>
    </row>
    <row r="139" spans="1:19">
      <c r="A139" s="78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80"/>
    </row>
    <row r="140" spans="1:19">
      <c r="A140" s="78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80"/>
    </row>
    <row r="141" spans="1:19">
      <c r="A141" s="78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80"/>
    </row>
    <row r="142" spans="1:19">
      <c r="A142" s="78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80"/>
    </row>
    <row r="143" spans="1:19">
      <c r="A143" s="78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80"/>
    </row>
    <row r="144" spans="1:19">
      <c r="A144" s="78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80"/>
    </row>
    <row r="145" spans="1:19">
      <c r="A145" s="82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4"/>
    </row>
    <row r="146" spans="1:19" ht="17.25">
      <c r="A146" s="85" t="s">
        <v>130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8"/>
    </row>
    <row r="147" spans="1:19">
      <c r="A147" s="69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1"/>
    </row>
    <row r="148" spans="1:19">
      <c r="A148" s="69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1"/>
    </row>
    <row r="149" spans="1:19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1"/>
    </row>
    <row r="150" spans="1:19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289" t="s">
        <v>115</v>
      </c>
      <c r="M150" s="289"/>
      <c r="N150" s="289"/>
      <c r="O150" s="289" t="s">
        <v>113</v>
      </c>
      <c r="P150" s="289"/>
      <c r="Q150" s="289"/>
      <c r="R150" s="87"/>
      <c r="S150" s="71"/>
    </row>
    <row r="151" spans="1:19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287" t="s">
        <v>134</v>
      </c>
      <c r="M151" s="287"/>
      <c r="N151" s="287"/>
      <c r="O151" s="288" t="s">
        <v>141</v>
      </c>
      <c r="P151" s="288"/>
      <c r="Q151" s="288"/>
      <c r="R151" s="288"/>
      <c r="S151" s="71"/>
    </row>
    <row r="152" spans="1:19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287"/>
      <c r="M152" s="287"/>
      <c r="N152" s="287"/>
      <c r="O152" s="288"/>
      <c r="P152" s="288"/>
      <c r="Q152" s="288"/>
      <c r="R152" s="288"/>
      <c r="S152" s="71"/>
    </row>
    <row r="153" spans="1:19">
      <c r="A153" s="69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287" t="s">
        <v>135</v>
      </c>
      <c r="M153" s="287"/>
      <c r="N153" s="287"/>
      <c r="O153" s="288" t="s">
        <v>142</v>
      </c>
      <c r="P153" s="288"/>
      <c r="Q153" s="288"/>
      <c r="R153" s="288"/>
      <c r="S153" s="71"/>
    </row>
    <row r="154" spans="1:19">
      <c r="A154" s="69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287"/>
      <c r="M154" s="287"/>
      <c r="N154" s="287"/>
      <c r="O154" s="288"/>
      <c r="P154" s="288"/>
      <c r="Q154" s="288"/>
      <c r="R154" s="288"/>
      <c r="S154" s="71"/>
    </row>
    <row r="155" spans="1:19">
      <c r="A155" s="69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287" t="s">
        <v>136</v>
      </c>
      <c r="M155" s="287"/>
      <c r="N155" s="287"/>
      <c r="O155" s="288" t="s">
        <v>118</v>
      </c>
      <c r="P155" s="288"/>
      <c r="Q155" s="288"/>
      <c r="R155" s="288"/>
      <c r="S155" s="71"/>
    </row>
    <row r="156" spans="1:19">
      <c r="A156" s="69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287"/>
      <c r="M156" s="287"/>
      <c r="N156" s="287"/>
      <c r="O156" s="288"/>
      <c r="P156" s="288"/>
      <c r="Q156" s="288"/>
      <c r="R156" s="288"/>
      <c r="S156" s="71"/>
    </row>
    <row r="157" spans="1:19">
      <c r="A157" s="69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287" t="s">
        <v>137</v>
      </c>
      <c r="M157" s="287"/>
      <c r="N157" s="287"/>
      <c r="O157" s="288" t="s">
        <v>118</v>
      </c>
      <c r="P157" s="288"/>
      <c r="Q157" s="288"/>
      <c r="R157" s="288"/>
      <c r="S157" s="71"/>
    </row>
    <row r="158" spans="1:19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287"/>
      <c r="M158" s="287"/>
      <c r="N158" s="287"/>
      <c r="O158" s="288"/>
      <c r="P158" s="288"/>
      <c r="Q158" s="288"/>
      <c r="R158" s="288"/>
      <c r="S158" s="71"/>
    </row>
    <row r="159" spans="1:19">
      <c r="A159" s="69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1"/>
    </row>
    <row r="160" spans="1:19">
      <c r="A160" s="69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1"/>
    </row>
    <row r="161" spans="1:19">
      <c r="A161" s="69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1"/>
    </row>
    <row r="162" spans="1:19">
      <c r="A162" s="69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1"/>
    </row>
    <row r="163" spans="1:19">
      <c r="A163" s="69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1"/>
    </row>
    <row r="164" spans="1:19">
      <c r="A164" s="69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1"/>
    </row>
    <row r="165" spans="1:19">
      <c r="A165" s="69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1"/>
    </row>
    <row r="166" spans="1:19">
      <c r="A166" s="69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1"/>
    </row>
    <row r="167" spans="1:19">
      <c r="A167" s="69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1"/>
    </row>
    <row r="168" spans="1:19">
      <c r="A168" s="69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1"/>
    </row>
    <row r="169" spans="1:19">
      <c r="A169" s="69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1"/>
    </row>
    <row r="170" spans="1:19">
      <c r="A170" s="69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1"/>
    </row>
    <row r="171" spans="1:19">
      <c r="A171" s="69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1"/>
    </row>
    <row r="172" spans="1:19">
      <c r="A172" s="69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1"/>
    </row>
    <row r="173" spans="1:19">
      <c r="A173" s="73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5"/>
    </row>
  </sheetData>
  <mergeCells count="53">
    <mergeCell ref="O22:R23"/>
    <mergeCell ref="L8:N9"/>
    <mergeCell ref="L10:N11"/>
    <mergeCell ref="O7:Q7"/>
    <mergeCell ref="O19:Q19"/>
    <mergeCell ref="O10:R11"/>
    <mergeCell ref="O8:R9"/>
    <mergeCell ref="L43:N43"/>
    <mergeCell ref="L44:N45"/>
    <mergeCell ref="L46:N47"/>
    <mergeCell ref="L20:N21"/>
    <mergeCell ref="L7:N7"/>
    <mergeCell ref="L19:N19"/>
    <mergeCell ref="L22:N23"/>
    <mergeCell ref="L101:N102"/>
    <mergeCell ref="L103:N104"/>
    <mergeCell ref="O153:R154"/>
    <mergeCell ref="O151:R152"/>
    <mergeCell ref="L62:N62"/>
    <mergeCell ref="L63:N64"/>
    <mergeCell ref="L65:N66"/>
    <mergeCell ref="O46:R47"/>
    <mergeCell ref="O44:R45"/>
    <mergeCell ref="O20:R21"/>
    <mergeCell ref="O43:Q43"/>
    <mergeCell ref="O150:Q150"/>
    <mergeCell ref="O62:Q62"/>
    <mergeCell ref="O101:R102"/>
    <mergeCell ref="O63:R64"/>
    <mergeCell ref="O129:R130"/>
    <mergeCell ref="O127:R128"/>
    <mergeCell ref="O103:R104"/>
    <mergeCell ref="O100:Q100"/>
    <mergeCell ref="O126:Q126"/>
    <mergeCell ref="A82:S95"/>
    <mergeCell ref="O65:R66"/>
    <mergeCell ref="L150:N150"/>
    <mergeCell ref="L157:N158"/>
    <mergeCell ref="O157:R158"/>
    <mergeCell ref="AF86:AH86"/>
    <mergeCell ref="AI86:AK86"/>
    <mergeCell ref="AF87:AH88"/>
    <mergeCell ref="AI87:AL88"/>
    <mergeCell ref="AF89:AH90"/>
    <mergeCell ref="AI89:AL90"/>
    <mergeCell ref="L155:N156"/>
    <mergeCell ref="O155:R156"/>
    <mergeCell ref="L151:N152"/>
    <mergeCell ref="L153:N154"/>
    <mergeCell ref="L126:N126"/>
    <mergeCell ref="L127:N128"/>
    <mergeCell ref="L129:N130"/>
    <mergeCell ref="L100:N100"/>
  </mergeCells>
  <phoneticPr fontId="3"/>
  <hyperlinks>
    <hyperlink ref="L10:N11" location="'30_LBのstatus確認'!A1" display="LBのStatus確認"/>
    <hyperlink ref="L20:N21" location="'40_OS起動'!A1" display="OS起動"/>
    <hyperlink ref="L8:N9" location="'20_LBのActive Standby確認'!A1" display="LBのActiveStandby確認"/>
    <hyperlink ref="L22:N23" location="'40''_OS起動結果確認'!A1" display="OS起動結果確認"/>
    <hyperlink ref="L44:N45" location="'50_リリースジョブ実行'!A1" display="待機面へのアプリリリース"/>
    <hyperlink ref="L101:N102" location="'60_LB開放'!A1" display="待機面へのLB開放"/>
    <hyperlink ref="L103:N104" location="'70_LB閉塞'!A1" display="稼働面のLB閉塞"/>
    <hyperlink ref="L127:N128" location="'90_リリースジョブ実行'!A1" display="待機面へアプリのリリースを行う"/>
    <hyperlink ref="L151:N152" location="'100_OS停止'!A1" display="OS停止"/>
    <hyperlink ref="L153:N154" location="'100''_OS起動結果確認'!A1" display="OS停止結果確認"/>
    <hyperlink ref="L155:N156" location="'120_LBのstatus確認'!A1" display="LBのStatus確認（#1）"/>
    <hyperlink ref="AF89:AH90" location="'115_切り戻し結果確認'!A1" display="OSの停止結果確認"/>
    <hyperlink ref="AF87:AH88" location="'110_切り戻し(OS停止)'!A1" display="待機面のOS停止"/>
    <hyperlink ref="L157:N158" location="'130_LBのstatus確認'!A1" display="LBのStatus確認（#2）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K78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65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10_LBのstatus確認</v>
      </c>
      <c r="F2" s="284"/>
      <c r="G2" s="284"/>
      <c r="H2" s="284"/>
      <c r="I2" s="284"/>
      <c r="J2" s="284"/>
      <c r="K2" s="284"/>
      <c r="L2" s="285" t="s">
        <v>66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274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151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277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67</v>
      </c>
      <c r="BJ14" s="323"/>
      <c r="BK14" s="323"/>
    </row>
    <row r="15" spans="1:63" s="16" customFormat="1" ht="14.25" customHeight="1">
      <c r="A15" s="15"/>
      <c r="B15" s="308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08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08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99" t="s">
        <v>264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08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99" t="s">
        <v>260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08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08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08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08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08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08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08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53"/>
      <c r="BJ25" s="54"/>
      <c r="BK25" s="55"/>
    </row>
    <row r="26" spans="1:63" s="16" customFormat="1" ht="14.25" customHeight="1">
      <c r="A26" s="15"/>
      <c r="B26" s="308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53"/>
      <c r="BJ26" s="54"/>
      <c r="BK26" s="55"/>
    </row>
    <row r="27" spans="1:63" s="16" customFormat="1" ht="14.25" customHeight="1">
      <c r="A27" s="15"/>
      <c r="B27" s="308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3"/>
      <c r="BJ27" s="54"/>
      <c r="BK27" s="55"/>
    </row>
    <row r="28" spans="1:63" s="16" customFormat="1" ht="14.25" customHeight="1">
      <c r="A28" s="15"/>
      <c r="B28" s="308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3"/>
      <c r="BJ28" s="54"/>
      <c r="BK28" s="55"/>
    </row>
    <row r="29" spans="1:63" s="16" customFormat="1" ht="14.25" customHeight="1">
      <c r="A29" s="15"/>
      <c r="B29" s="308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310"/>
      <c r="BJ29" s="311"/>
      <c r="BK29" s="312"/>
    </row>
    <row r="30" spans="1:63" s="16" customFormat="1" ht="14.25" customHeight="1">
      <c r="A30" s="15"/>
      <c r="B30" s="308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08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08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310"/>
      <c r="BJ32" s="311"/>
      <c r="BK32" s="312"/>
    </row>
    <row r="33" spans="1:63" s="16" customFormat="1" ht="14.25" customHeight="1">
      <c r="A33" s="15"/>
      <c r="B33" s="308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3"/>
      <c r="BJ33" s="314"/>
      <c r="BK33" s="315"/>
    </row>
    <row r="34" spans="1:63" s="16" customFormat="1" ht="14.25" customHeight="1">
      <c r="A34" s="15"/>
      <c r="B34" s="308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69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08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62" t="s">
        <v>267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08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70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08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30" t="s">
        <v>233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08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08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08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08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08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08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53"/>
      <c r="BJ43" s="54"/>
      <c r="BK43" s="55"/>
    </row>
    <row r="44" spans="1:63" s="16" customFormat="1" ht="14.25" customHeight="1">
      <c r="A44" s="15"/>
      <c r="B44" s="308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53"/>
      <c r="BJ44" s="54"/>
      <c r="BK44" s="55"/>
    </row>
    <row r="45" spans="1:63" s="16" customFormat="1" ht="14.25" customHeight="1">
      <c r="A45" s="15"/>
      <c r="B45" s="308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08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08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08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5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7"/>
      <c r="BI48" s="310"/>
      <c r="BJ48" s="311"/>
      <c r="BK48" s="312"/>
    </row>
    <row r="49" spans="1:63" s="16" customFormat="1" ht="14.25" customHeight="1">
      <c r="A49" s="15"/>
      <c r="B49" s="308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31" t="s">
        <v>148</v>
      </c>
      <c r="AO49" s="18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3"/>
      <c r="BJ49" s="314"/>
      <c r="BK49" s="315"/>
    </row>
    <row r="50" spans="1:63" s="16" customFormat="1" ht="14.25" customHeight="1">
      <c r="A50" s="15"/>
      <c r="B50" s="308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 t="s">
        <v>153</v>
      </c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08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88" t="s">
        <v>152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08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88"/>
      <c r="AO52" s="23" t="s">
        <v>154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 thickBot="1">
      <c r="A53" s="15"/>
      <c r="B53" s="308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8"/>
      <c r="AO53" s="89"/>
      <c r="AP53" s="102" t="s">
        <v>155</v>
      </c>
      <c r="AQ53" s="103"/>
      <c r="AR53" s="103"/>
      <c r="AS53" s="103"/>
      <c r="AT53" s="103"/>
      <c r="AU53" s="107"/>
      <c r="AV53" s="104" t="s">
        <v>156</v>
      </c>
      <c r="AW53" s="104"/>
      <c r="AX53" s="111"/>
      <c r="AY53" s="104" t="s">
        <v>159</v>
      </c>
      <c r="AZ53" s="104"/>
      <c r="BA53" s="104"/>
      <c r="BB53" s="105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 thickTop="1">
      <c r="A54" s="15"/>
      <c r="B54" s="308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00"/>
      <c r="AO54" s="305" t="s">
        <v>164</v>
      </c>
      <c r="AP54" s="89" t="s">
        <v>234</v>
      </c>
      <c r="AQ54" s="89"/>
      <c r="AR54" s="89"/>
      <c r="AS54" s="89"/>
      <c r="AT54" s="89"/>
      <c r="AU54" s="108"/>
      <c r="AV54" s="23" t="s">
        <v>158</v>
      </c>
      <c r="AW54" s="23"/>
      <c r="AX54" s="109"/>
      <c r="AY54" s="101" t="s">
        <v>150</v>
      </c>
      <c r="AZ54" s="23"/>
      <c r="BA54" s="23"/>
      <c r="BB54" s="24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08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17"/>
      <c r="AO55" s="306"/>
      <c r="AP55" s="89" t="s">
        <v>235</v>
      </c>
      <c r="AQ55" s="23"/>
      <c r="AR55" s="23"/>
      <c r="AS55" s="23"/>
      <c r="AT55" s="23"/>
      <c r="AU55" s="109"/>
      <c r="AV55" s="23" t="s">
        <v>158</v>
      </c>
      <c r="AW55" s="23"/>
      <c r="AX55" s="109"/>
      <c r="AY55" s="101" t="s">
        <v>150</v>
      </c>
      <c r="AZ55" s="23"/>
      <c r="BA55" s="23"/>
      <c r="BB55" s="24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308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/>
      <c r="AO56" s="306"/>
      <c r="AP56" s="89" t="s">
        <v>236</v>
      </c>
      <c r="AQ56" s="23"/>
      <c r="AR56" s="23"/>
      <c r="AS56" s="23"/>
      <c r="AT56" s="23"/>
      <c r="AU56" s="109"/>
      <c r="AV56" s="23" t="s">
        <v>158</v>
      </c>
      <c r="AW56" s="23"/>
      <c r="AX56" s="109"/>
      <c r="AY56" s="101" t="s">
        <v>150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308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307"/>
      <c r="AP57" s="98" t="s">
        <v>237</v>
      </c>
      <c r="AQ57" s="26"/>
      <c r="AR57" s="26"/>
      <c r="AS57" s="26"/>
      <c r="AT57" s="26"/>
      <c r="AU57" s="110"/>
      <c r="AV57" s="26" t="s">
        <v>158</v>
      </c>
      <c r="AW57" s="26"/>
      <c r="AX57" s="110"/>
      <c r="AY57" s="106" t="s">
        <v>150</v>
      </c>
      <c r="AZ57" s="26"/>
      <c r="BA57" s="26"/>
      <c r="BB57" s="27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308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303" t="s">
        <v>165</v>
      </c>
      <c r="AP58" s="88" t="s">
        <v>238</v>
      </c>
      <c r="AQ58" s="89"/>
      <c r="AR58" s="89"/>
      <c r="AS58" s="89"/>
      <c r="AT58" s="89"/>
      <c r="AU58" s="108"/>
      <c r="AV58" s="23" t="s">
        <v>161</v>
      </c>
      <c r="AW58" s="23"/>
      <c r="AX58" s="109"/>
      <c r="AY58" s="101" t="s">
        <v>163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53"/>
      <c r="BJ58" s="54"/>
      <c r="BK58" s="55"/>
    </row>
    <row r="59" spans="1:63" s="16" customFormat="1" ht="14.25" customHeight="1">
      <c r="A59" s="15"/>
      <c r="B59" s="308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88"/>
      <c r="AO59" s="303"/>
      <c r="AP59" s="88" t="s">
        <v>239</v>
      </c>
      <c r="AQ59" s="23"/>
      <c r="AR59" s="23"/>
      <c r="AS59" s="23"/>
      <c r="AT59" s="23"/>
      <c r="AU59" s="109"/>
      <c r="AV59" s="23" t="s">
        <v>161</v>
      </c>
      <c r="AW59" s="23"/>
      <c r="AX59" s="109"/>
      <c r="AY59" s="101" t="s">
        <v>163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53"/>
      <c r="BJ59" s="54"/>
      <c r="BK59" s="55"/>
    </row>
    <row r="60" spans="1:63" s="16" customFormat="1" ht="14.25" customHeight="1">
      <c r="A60" s="15"/>
      <c r="B60" s="308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8"/>
      <c r="AO60" s="303"/>
      <c r="AP60" s="88" t="s">
        <v>240</v>
      </c>
      <c r="AQ60" s="23"/>
      <c r="AR60" s="23"/>
      <c r="AS60" s="23"/>
      <c r="AT60" s="23"/>
      <c r="AU60" s="109"/>
      <c r="AV60" s="23" t="s">
        <v>161</v>
      </c>
      <c r="AW60" s="23"/>
      <c r="AX60" s="109"/>
      <c r="AY60" s="101" t="s">
        <v>163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53"/>
      <c r="BJ60" s="54"/>
      <c r="BK60" s="55"/>
    </row>
    <row r="61" spans="1:63" s="16" customFormat="1" ht="14.25" customHeight="1">
      <c r="A61" s="15"/>
      <c r="B61" s="308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00"/>
      <c r="AO61" s="304"/>
      <c r="AP61" s="97" t="s">
        <v>241</v>
      </c>
      <c r="AQ61" s="26"/>
      <c r="AR61" s="26"/>
      <c r="AS61" s="26"/>
      <c r="AT61" s="26"/>
      <c r="AU61" s="110"/>
      <c r="AV61" s="26" t="s">
        <v>161</v>
      </c>
      <c r="AW61" s="26"/>
      <c r="AX61" s="110"/>
      <c r="AY61" s="106" t="s">
        <v>163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53"/>
      <c r="BJ61" s="54"/>
      <c r="BK61" s="55"/>
    </row>
    <row r="62" spans="1:63" s="16" customFormat="1" ht="14.25" customHeight="1">
      <c r="A62" s="15"/>
      <c r="B62" s="308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23"/>
      <c r="AP62" s="89"/>
      <c r="AQ62" s="23"/>
      <c r="AR62" s="23"/>
      <c r="AS62" s="23"/>
      <c r="AT62" s="23"/>
      <c r="AU62" s="23"/>
      <c r="AV62" s="23"/>
      <c r="AW62" s="23"/>
      <c r="AX62" s="23"/>
      <c r="AY62" s="101"/>
      <c r="AZ62" s="23"/>
      <c r="BA62" s="23"/>
      <c r="BB62" s="23"/>
      <c r="BC62" s="23"/>
      <c r="BD62" s="23"/>
      <c r="BE62" s="23"/>
      <c r="BF62" s="23"/>
      <c r="BG62" s="23"/>
      <c r="BH62" s="24"/>
      <c r="BI62" s="53"/>
      <c r="BJ62" s="54"/>
      <c r="BK62" s="55"/>
    </row>
    <row r="63" spans="1:63" s="16" customFormat="1" ht="14.25" customHeight="1">
      <c r="A63" s="15"/>
      <c r="B63" s="308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7"/>
      <c r="AO63" s="23" t="s">
        <v>166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53"/>
      <c r="BJ63" s="54"/>
      <c r="BK63" s="55"/>
    </row>
    <row r="64" spans="1:63" s="16" customFormat="1" ht="14.25" customHeight="1" thickBot="1">
      <c r="A64" s="15"/>
      <c r="B64" s="308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L64" s="28"/>
      <c r="AM64" s="28"/>
      <c r="AN64" s="17"/>
      <c r="AO64" s="89"/>
      <c r="AP64" s="102" t="s">
        <v>155</v>
      </c>
      <c r="AQ64" s="103"/>
      <c r="AR64" s="103"/>
      <c r="AS64" s="103"/>
      <c r="AT64" s="103"/>
      <c r="AU64" s="107"/>
      <c r="AV64" s="104" t="s">
        <v>156</v>
      </c>
      <c r="AW64" s="104"/>
      <c r="AX64" s="111"/>
      <c r="AY64" s="104" t="s">
        <v>159</v>
      </c>
      <c r="AZ64" s="104"/>
      <c r="BA64" s="104"/>
      <c r="BB64" s="105"/>
      <c r="BC64" s="23"/>
      <c r="BD64" s="23"/>
      <c r="BE64" s="23"/>
      <c r="BF64" s="23"/>
      <c r="BG64" s="23"/>
      <c r="BH64" s="24"/>
      <c r="BI64" s="53"/>
      <c r="BJ64" s="54"/>
      <c r="BK64" s="55"/>
    </row>
    <row r="65" spans="1:63" s="16" customFormat="1" ht="14.25" customHeight="1" thickTop="1">
      <c r="A65" s="15"/>
      <c r="B65" s="308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L65" s="28"/>
      <c r="AM65" s="28"/>
      <c r="AN65" s="17"/>
      <c r="AO65" s="305" t="s">
        <v>164</v>
      </c>
      <c r="AP65" s="89" t="s">
        <v>234</v>
      </c>
      <c r="AQ65" s="89"/>
      <c r="AR65" s="89"/>
      <c r="AS65" s="89"/>
      <c r="AT65" s="89"/>
      <c r="AU65" s="108"/>
      <c r="AV65" s="23" t="s">
        <v>161</v>
      </c>
      <c r="AW65" s="23"/>
      <c r="AX65" s="109"/>
      <c r="AY65" s="101" t="s">
        <v>162</v>
      </c>
      <c r="AZ65" s="23"/>
      <c r="BA65" s="23"/>
      <c r="BB65" s="24"/>
      <c r="BC65" s="23"/>
      <c r="BD65" s="23"/>
      <c r="BE65" s="23"/>
      <c r="BF65" s="23"/>
      <c r="BG65" s="23"/>
      <c r="BH65" s="24"/>
      <c r="BI65" s="53"/>
      <c r="BJ65" s="54"/>
      <c r="BK65" s="55"/>
    </row>
    <row r="66" spans="1:63" s="16" customFormat="1" ht="14.25" customHeight="1">
      <c r="A66" s="15"/>
      <c r="B66" s="308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306"/>
      <c r="AP66" s="89" t="s">
        <v>235</v>
      </c>
      <c r="AQ66" s="23"/>
      <c r="AR66" s="23"/>
      <c r="AS66" s="23"/>
      <c r="AT66" s="23"/>
      <c r="AU66" s="109"/>
      <c r="AV66" s="23" t="s">
        <v>160</v>
      </c>
      <c r="AW66" s="23"/>
      <c r="AX66" s="109"/>
      <c r="AY66" s="101" t="s">
        <v>162</v>
      </c>
      <c r="AZ66" s="23"/>
      <c r="BA66" s="23"/>
      <c r="BB66" s="24"/>
      <c r="BC66" s="23"/>
      <c r="BD66" s="23"/>
      <c r="BE66" s="23"/>
      <c r="BF66" s="23"/>
      <c r="BG66" s="23"/>
      <c r="BH66" s="24"/>
      <c r="BI66" s="53"/>
      <c r="BJ66" s="54"/>
      <c r="BK66" s="55"/>
    </row>
    <row r="67" spans="1:63" s="16" customFormat="1" ht="14.25" customHeight="1">
      <c r="A67" s="15"/>
      <c r="B67" s="308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306"/>
      <c r="AP67" s="89" t="s">
        <v>236</v>
      </c>
      <c r="AQ67" s="23"/>
      <c r="AR67" s="23"/>
      <c r="AS67" s="23"/>
      <c r="AT67" s="23"/>
      <c r="AU67" s="109"/>
      <c r="AV67" s="23" t="s">
        <v>160</v>
      </c>
      <c r="AW67" s="23"/>
      <c r="AX67" s="109"/>
      <c r="AY67" s="101" t="s">
        <v>162</v>
      </c>
      <c r="AZ67" s="23"/>
      <c r="BA67" s="23"/>
      <c r="BB67" s="24"/>
      <c r="BC67" s="23"/>
      <c r="BD67" s="23"/>
      <c r="BE67" s="23"/>
      <c r="BF67" s="23"/>
      <c r="BG67" s="23"/>
      <c r="BH67" s="24"/>
      <c r="BI67" s="53"/>
      <c r="BJ67" s="54"/>
      <c r="BK67" s="55"/>
    </row>
    <row r="68" spans="1:63" s="16" customFormat="1" ht="14.25" customHeight="1">
      <c r="A68" s="15"/>
      <c r="B68" s="308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 t="s">
        <v>156</v>
      </c>
      <c r="AF68" s="28"/>
      <c r="AG68" s="28"/>
      <c r="AH68" s="28"/>
      <c r="AI68" s="28" t="s">
        <v>167</v>
      </c>
      <c r="AJ68" s="28"/>
      <c r="AK68" s="28"/>
      <c r="AL68" s="28"/>
      <c r="AM68" s="28"/>
      <c r="AN68" s="88"/>
      <c r="AO68" s="307"/>
      <c r="AP68" s="98" t="s">
        <v>237</v>
      </c>
      <c r="AQ68" s="26"/>
      <c r="AR68" s="26"/>
      <c r="AS68" s="26"/>
      <c r="AT68" s="26"/>
      <c r="AU68" s="110"/>
      <c r="AV68" s="26" t="s">
        <v>160</v>
      </c>
      <c r="AW68" s="26"/>
      <c r="AX68" s="110"/>
      <c r="AY68" s="106" t="s">
        <v>162</v>
      </c>
      <c r="AZ68" s="26"/>
      <c r="BA68" s="26"/>
      <c r="BB68" s="27"/>
      <c r="BC68" s="23"/>
      <c r="BD68" s="23"/>
      <c r="BE68" s="23"/>
      <c r="BF68" s="23"/>
      <c r="BG68" s="23"/>
      <c r="BH68" s="24"/>
      <c r="BI68" s="53"/>
      <c r="BJ68" s="54"/>
      <c r="BK68" s="55"/>
    </row>
    <row r="69" spans="1:63" s="16" customFormat="1" ht="14.25" customHeight="1">
      <c r="A69" s="15"/>
      <c r="B69" s="308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 t="s">
        <v>159</v>
      </c>
      <c r="AF69" s="28"/>
      <c r="AG69" s="28"/>
      <c r="AH69" s="28"/>
      <c r="AI69" s="28" t="s">
        <v>168</v>
      </c>
      <c r="AJ69" s="28"/>
      <c r="AK69" s="28"/>
      <c r="AL69" s="28"/>
      <c r="AM69" s="28"/>
      <c r="AN69" s="88"/>
      <c r="AO69" s="303" t="s">
        <v>165</v>
      </c>
      <c r="AP69" s="88" t="s">
        <v>238</v>
      </c>
      <c r="AQ69" s="89"/>
      <c r="AR69" s="89"/>
      <c r="AS69" s="89"/>
      <c r="AT69" s="89"/>
      <c r="AU69" s="108"/>
      <c r="AV69" s="23" t="s">
        <v>157</v>
      </c>
      <c r="AW69" s="23"/>
      <c r="AX69" s="109"/>
      <c r="AY69" s="101" t="s">
        <v>149</v>
      </c>
      <c r="AZ69" s="23"/>
      <c r="BA69" s="23"/>
      <c r="BB69" s="24"/>
      <c r="BC69" s="23"/>
      <c r="BD69" s="23"/>
      <c r="BE69" s="23"/>
      <c r="BF69" s="23"/>
      <c r="BG69" s="23"/>
      <c r="BH69" s="24"/>
      <c r="BI69" s="53"/>
      <c r="BJ69" s="54"/>
      <c r="BK69" s="55"/>
    </row>
    <row r="70" spans="1:63" s="16" customFormat="1" ht="14.25" customHeight="1">
      <c r="A70" s="15"/>
      <c r="B70" s="308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00"/>
      <c r="AO70" s="303"/>
      <c r="AP70" s="88" t="s">
        <v>239</v>
      </c>
      <c r="AQ70" s="23"/>
      <c r="AR70" s="23"/>
      <c r="AS70" s="23"/>
      <c r="AT70" s="23"/>
      <c r="AU70" s="109"/>
      <c r="AV70" s="23" t="s">
        <v>157</v>
      </c>
      <c r="AW70" s="23"/>
      <c r="AX70" s="109"/>
      <c r="AY70" s="101" t="s">
        <v>149</v>
      </c>
      <c r="AZ70" s="23"/>
      <c r="BA70" s="23"/>
      <c r="BB70" s="24"/>
      <c r="BC70" s="23"/>
      <c r="BD70" s="23"/>
      <c r="BE70" s="23"/>
      <c r="BF70" s="23"/>
      <c r="BG70" s="23"/>
      <c r="BH70" s="24"/>
      <c r="BI70" s="310"/>
      <c r="BJ70" s="311"/>
      <c r="BK70" s="312"/>
    </row>
    <row r="71" spans="1:63" s="16" customFormat="1" ht="14.25" customHeight="1">
      <c r="A71" s="15"/>
      <c r="B71" s="308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L71" s="28"/>
      <c r="AM71" s="28"/>
      <c r="AN71" s="17"/>
      <c r="AO71" s="303"/>
      <c r="AP71" s="88" t="s">
        <v>240</v>
      </c>
      <c r="AQ71" s="23"/>
      <c r="AR71" s="23"/>
      <c r="AS71" s="23"/>
      <c r="AT71" s="23"/>
      <c r="AU71" s="109"/>
      <c r="AV71" s="23" t="s">
        <v>157</v>
      </c>
      <c r="AW71" s="23"/>
      <c r="AX71" s="109"/>
      <c r="AY71" s="101" t="s">
        <v>149</v>
      </c>
      <c r="AZ71" s="23"/>
      <c r="BA71" s="23"/>
      <c r="BB71" s="24"/>
      <c r="BC71" s="23"/>
      <c r="BD71" s="23"/>
      <c r="BE71" s="23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15"/>
      <c r="B72" s="308"/>
      <c r="C72" s="23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L72" s="28"/>
      <c r="AM72" s="28"/>
      <c r="AN72" s="17"/>
      <c r="AO72" s="304"/>
      <c r="AP72" s="97" t="s">
        <v>241</v>
      </c>
      <c r="AQ72" s="26"/>
      <c r="AR72" s="26"/>
      <c r="AS72" s="26"/>
      <c r="AT72" s="26"/>
      <c r="AU72" s="110"/>
      <c r="AV72" s="26" t="s">
        <v>157</v>
      </c>
      <c r="AW72" s="26"/>
      <c r="AX72" s="110"/>
      <c r="AY72" s="106" t="s">
        <v>149</v>
      </c>
      <c r="AZ72" s="26"/>
      <c r="BA72" s="26"/>
      <c r="BB72" s="27"/>
      <c r="BC72" s="23"/>
      <c r="BD72" s="23"/>
      <c r="BE72" s="23"/>
      <c r="BF72" s="23"/>
      <c r="BG72" s="23"/>
      <c r="BH72" s="24"/>
      <c r="BI72" s="310"/>
      <c r="BJ72" s="311"/>
      <c r="BK72" s="312"/>
    </row>
    <row r="73" spans="1:63" s="16" customFormat="1" ht="14.25" customHeight="1">
      <c r="A73" s="15"/>
      <c r="B73" s="308"/>
      <c r="C73" s="23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17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3"/>
      <c r="BE73" s="23"/>
      <c r="BF73" s="23"/>
      <c r="BG73" s="23"/>
      <c r="BH73" s="24"/>
      <c r="BI73" s="112"/>
      <c r="BJ73" s="113"/>
      <c r="BK73" s="114"/>
    </row>
    <row r="74" spans="1:63" s="16" customFormat="1" ht="14.25" customHeight="1">
      <c r="A74" s="15"/>
      <c r="B74" s="308"/>
      <c r="C74" s="23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17" t="s">
        <v>169</v>
      </c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3"/>
      <c r="BE74" s="23"/>
      <c r="BF74" s="23"/>
      <c r="BG74" s="23"/>
      <c r="BH74" s="24"/>
      <c r="BI74" s="112"/>
      <c r="BJ74" s="113"/>
      <c r="BK74" s="114"/>
    </row>
    <row r="75" spans="1:63" s="16" customFormat="1" ht="14.25" customHeight="1">
      <c r="A75" s="32"/>
      <c r="B75" s="309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5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7"/>
      <c r="BI75" s="316"/>
      <c r="BJ75" s="317"/>
      <c r="BK75" s="318"/>
    </row>
    <row r="76" spans="1:63" s="16" customFormat="1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K76" s="34"/>
    </row>
    <row r="77" spans="1:63" s="16" customFormat="1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K77" s="34"/>
    </row>
    <row r="78" spans="1:63" s="16" customFormat="1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K78" s="34"/>
    </row>
  </sheetData>
  <mergeCells count="70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BI37:BK37"/>
    <mergeCell ref="B14:BH14"/>
    <mergeCell ref="BI14:BK14"/>
    <mergeCell ref="AZ2:BB2"/>
    <mergeCell ref="BC2:BF2"/>
    <mergeCell ref="AS3:AU3"/>
    <mergeCell ref="AV3:AY3"/>
    <mergeCell ref="AZ3:BB3"/>
    <mergeCell ref="BC3:BF3"/>
    <mergeCell ref="BI17:BK17"/>
    <mergeCell ref="BI18:BK18"/>
    <mergeCell ref="BI19:BK19"/>
    <mergeCell ref="BI33:BK33"/>
    <mergeCell ref="BI34:BK34"/>
    <mergeCell ref="BI35:BK35"/>
    <mergeCell ref="BI36:BK36"/>
    <mergeCell ref="BI72:BK72"/>
    <mergeCell ref="BI75:BK75"/>
    <mergeCell ref="BI52:BK52"/>
    <mergeCell ref="BI53:BK53"/>
    <mergeCell ref="BI54:BK54"/>
    <mergeCell ref="BI55:BK55"/>
    <mergeCell ref="BI56:BK56"/>
    <mergeCell ref="BI57:BK57"/>
    <mergeCell ref="BI70:BK70"/>
    <mergeCell ref="BI71:BK71"/>
    <mergeCell ref="BI51:BK51"/>
    <mergeCell ref="BI38:BK38"/>
    <mergeCell ref="BI39:BK39"/>
    <mergeCell ref="BI40:BK40"/>
    <mergeCell ref="BI41:BK41"/>
    <mergeCell ref="BI42:BK42"/>
    <mergeCell ref="BI45:BK45"/>
    <mergeCell ref="BI46:BK46"/>
    <mergeCell ref="BI47:BK47"/>
    <mergeCell ref="BI48:BK48"/>
    <mergeCell ref="BI49:BK49"/>
    <mergeCell ref="BI50:BK50"/>
    <mergeCell ref="AO58:AO61"/>
    <mergeCell ref="AO65:AO68"/>
    <mergeCell ref="AO69:AO72"/>
    <mergeCell ref="B15:B75"/>
    <mergeCell ref="BI29:BK29"/>
    <mergeCell ref="BI30:BK30"/>
    <mergeCell ref="BI31:BK31"/>
    <mergeCell ref="BI32:BK32"/>
    <mergeCell ref="AO54:AO57"/>
    <mergeCell ref="BI20:BK20"/>
    <mergeCell ref="BI21:BK21"/>
    <mergeCell ref="BI22:BK22"/>
    <mergeCell ref="BI23:BK23"/>
    <mergeCell ref="BI24:BK24"/>
    <mergeCell ref="BI15:BK15"/>
    <mergeCell ref="BI16:BK16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K97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107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40_OS起動</v>
      </c>
      <c r="F2" s="284"/>
      <c r="G2" s="284"/>
      <c r="H2" s="284"/>
      <c r="I2" s="284"/>
      <c r="J2" s="284"/>
      <c r="K2" s="284"/>
      <c r="L2" s="285" t="s">
        <v>108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43146</v>
      </c>
      <c r="AW2" s="283"/>
      <c r="AX2" s="283"/>
      <c r="AY2" s="283"/>
      <c r="AZ2" s="281" t="s">
        <v>55</v>
      </c>
      <c r="BA2" s="281"/>
      <c r="BB2" s="281"/>
      <c r="BC2" s="282" t="s">
        <v>274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3"/>
      <c r="AE5" s="334" t="s">
        <v>176</v>
      </c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6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170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155</v>
      </c>
      <c r="Z6" s="332"/>
      <c r="AA6" s="332"/>
      <c r="AB6" s="332"/>
      <c r="AC6" s="332"/>
      <c r="AD6" s="333"/>
      <c r="AE6" s="331" t="s">
        <v>177</v>
      </c>
      <c r="AF6" s="332"/>
      <c r="AG6" s="332"/>
      <c r="AH6" s="332"/>
      <c r="AI6" s="332"/>
      <c r="AJ6" s="333"/>
      <c r="AK6" s="331" t="s">
        <v>178</v>
      </c>
      <c r="AL6" s="332"/>
      <c r="AM6" s="332"/>
      <c r="AN6" s="332"/>
      <c r="AO6" s="332"/>
      <c r="AP6" s="333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7" t="s">
        <v>232</v>
      </c>
      <c r="T7" s="337"/>
      <c r="U7" s="337"/>
      <c r="V7" s="337"/>
      <c r="W7" s="337"/>
      <c r="X7" s="337"/>
      <c r="Y7" s="338" t="str">
        <f>定義!B3</f>
        <v>/atd/atdaap1a:8001</v>
      </c>
      <c r="Z7" s="338"/>
      <c r="AA7" s="338"/>
      <c r="AB7" s="338"/>
      <c r="AC7" s="338"/>
      <c r="AD7" s="338"/>
      <c r="AE7" s="330" t="str">
        <f>定義!E9</f>
        <v>atdaap2a</v>
      </c>
      <c r="AF7" s="330"/>
      <c r="AG7" s="330"/>
      <c r="AH7" s="330"/>
      <c r="AI7" s="330"/>
      <c r="AJ7" s="330"/>
      <c r="AK7" s="330" t="str">
        <f>定義!E13</f>
        <v>２面/#1</v>
      </c>
      <c r="AL7" s="330"/>
      <c r="AM7" s="330"/>
      <c r="AN7" s="330"/>
      <c r="AO7" s="330"/>
      <c r="AP7" s="33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7"/>
      <c r="T8" s="337"/>
      <c r="U8" s="337"/>
      <c r="V8" s="337"/>
      <c r="W8" s="337"/>
      <c r="X8" s="337"/>
      <c r="Y8" s="338" t="str">
        <f>定義!B4</f>
        <v>/atd/atdaap1a:8002</v>
      </c>
      <c r="Z8" s="338"/>
      <c r="AA8" s="338"/>
      <c r="AB8" s="338"/>
      <c r="AC8" s="338"/>
      <c r="AD8" s="338"/>
      <c r="AE8" s="330"/>
      <c r="AF8" s="330"/>
      <c r="AG8" s="330"/>
      <c r="AH8" s="330"/>
      <c r="AI8" s="330"/>
      <c r="AJ8" s="330"/>
      <c r="AK8" s="330"/>
      <c r="AL8" s="330"/>
      <c r="AM8" s="330"/>
      <c r="AN8" s="330"/>
      <c r="AO8" s="330"/>
      <c r="AP8" s="33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171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7"/>
      <c r="T9" s="337"/>
      <c r="U9" s="337"/>
      <c r="V9" s="337"/>
      <c r="W9" s="337"/>
      <c r="X9" s="337"/>
      <c r="Y9" s="338" t="str">
        <f>定義!B5</f>
        <v>/atd/atdaap1b:8001</v>
      </c>
      <c r="Z9" s="338"/>
      <c r="AA9" s="338"/>
      <c r="AB9" s="338"/>
      <c r="AC9" s="338"/>
      <c r="AD9" s="338"/>
      <c r="AE9" s="330" t="str">
        <f>定義!E10</f>
        <v>atdaap2b</v>
      </c>
      <c r="AF9" s="330"/>
      <c r="AG9" s="330"/>
      <c r="AH9" s="330"/>
      <c r="AI9" s="330"/>
      <c r="AJ9" s="330"/>
      <c r="AK9" s="330" t="str">
        <f>定義!E14</f>
        <v>２面/#2</v>
      </c>
      <c r="AL9" s="330"/>
      <c r="AM9" s="330"/>
      <c r="AN9" s="330"/>
      <c r="AO9" s="330"/>
      <c r="AP9" s="33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7"/>
      <c r="T10" s="337"/>
      <c r="U10" s="337"/>
      <c r="V10" s="337"/>
      <c r="W10" s="337"/>
      <c r="X10" s="337"/>
      <c r="Y10" s="338" t="str">
        <f>定義!B6</f>
        <v>/atd/atdaap1b:8002</v>
      </c>
      <c r="Z10" s="338"/>
      <c r="AA10" s="338"/>
      <c r="AB10" s="338"/>
      <c r="AC10" s="338"/>
      <c r="AD10" s="338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4" t="s">
        <v>180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73</v>
      </c>
      <c r="BJ14" s="323"/>
      <c r="BK14" s="323"/>
    </row>
    <row r="15" spans="1:63" s="16" customFormat="1" ht="14.25" customHeight="1">
      <c r="A15" s="15"/>
      <c r="B15" s="324"/>
      <c r="C15" s="119" t="s">
        <v>173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31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9"/>
      <c r="BI15" s="310" t="s">
        <v>63</v>
      </c>
      <c r="BJ15" s="311"/>
      <c r="BK15" s="312"/>
    </row>
    <row r="16" spans="1:63" s="16" customFormat="1" ht="14.25" customHeight="1">
      <c r="A16" s="15"/>
      <c r="B16" s="325"/>
      <c r="C16" s="23" t="s">
        <v>174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5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7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 t="s">
        <v>143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 t="s">
        <v>68</v>
      </c>
      <c r="BJ18" s="311"/>
      <c r="BK18" s="312"/>
    </row>
    <row r="19" spans="1:63" s="16" customFormat="1" ht="14.25" customHeight="1">
      <c r="A19" s="15"/>
      <c r="B19" s="32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 t="s">
        <v>144</v>
      </c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99" t="s">
        <v>265</v>
      </c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99" t="s">
        <v>273</v>
      </c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310"/>
      <c r="BJ27" s="311"/>
      <c r="BK27" s="312"/>
    </row>
    <row r="28" spans="1:63" s="16" customFormat="1" ht="14.25" customHeight="1">
      <c r="A28" s="15"/>
      <c r="B28" s="32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310"/>
      <c r="BJ28" s="311"/>
      <c r="BK28" s="312"/>
    </row>
    <row r="29" spans="1:63" s="16" customFormat="1" ht="14.25" customHeight="1">
      <c r="A29" s="15"/>
      <c r="B29" s="325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310"/>
      <c r="BJ29" s="311"/>
      <c r="BK29" s="312"/>
    </row>
    <row r="30" spans="1:63" s="16" customFormat="1" ht="14.25" customHeight="1">
      <c r="A30" s="15"/>
      <c r="B30" s="32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2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7"/>
      <c r="BI32" s="310"/>
      <c r="BJ32" s="311"/>
      <c r="BK32" s="312"/>
    </row>
    <row r="33" spans="1:63" s="16" customFormat="1" ht="14.25" customHeight="1">
      <c r="A33" s="15"/>
      <c r="B33" s="32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 t="s">
        <v>64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 t="s">
        <v>68</v>
      </c>
      <c r="BJ33" s="311"/>
      <c r="BK33" s="312"/>
    </row>
    <row r="34" spans="1:63" s="16" customFormat="1" ht="14.25" customHeight="1">
      <c r="A34" s="15"/>
      <c r="B34" s="32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9" t="s">
        <v>109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177" t="str">
        <f>AE7</f>
        <v>atdaap2a</v>
      </c>
      <c r="AP35" s="23"/>
      <c r="AQ35" s="23"/>
      <c r="AR35" s="30" t="str">
        <f>AK7</f>
        <v>２面/#1</v>
      </c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25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310"/>
      <c r="BJ43" s="311"/>
      <c r="BK43" s="312"/>
    </row>
    <row r="44" spans="1:63" s="16" customFormat="1" ht="14.25" customHeight="1">
      <c r="A44" s="15"/>
      <c r="B44" s="3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5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7"/>
      <c r="BI44" s="310"/>
      <c r="BJ44" s="311"/>
      <c r="BK44" s="312"/>
    </row>
    <row r="45" spans="1:63" s="16" customFormat="1" ht="14.25" customHeight="1">
      <c r="A45" s="15"/>
      <c r="B45" s="3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31" t="s">
        <v>148</v>
      </c>
      <c r="AO45" s="18"/>
      <c r="AP45" s="18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 t="s">
        <v>68</v>
      </c>
      <c r="BJ45" s="311"/>
      <c r="BK45" s="312"/>
    </row>
    <row r="46" spans="1:63" s="16" customFormat="1" ht="14.25" customHeight="1">
      <c r="A46" s="15"/>
      <c r="B46" s="325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88" t="s">
        <v>268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88" t="s">
        <v>146</v>
      </c>
      <c r="AO47" s="89"/>
      <c r="AP47" s="89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2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88"/>
      <c r="AO48" s="99"/>
      <c r="AP48" s="89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88" t="s">
        <v>179</v>
      </c>
      <c r="AO49" s="99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17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17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2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>
      <c r="A53" s="15"/>
      <c r="B53" s="32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>
      <c r="A54" s="15"/>
      <c r="B54" s="32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2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32"/>
      <c r="B56" s="3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5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7"/>
      <c r="BI56" s="316"/>
      <c r="BJ56" s="317"/>
      <c r="BK56" s="318"/>
    </row>
    <row r="57" spans="1:63" s="16" customFormat="1" ht="14.25" customHeight="1">
      <c r="A57" s="15"/>
      <c r="B57" s="32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 t="s">
        <v>143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310" t="s">
        <v>63</v>
      </c>
      <c r="BJ57" s="311"/>
      <c r="BK57" s="312"/>
    </row>
    <row r="58" spans="1:63" s="16" customFormat="1" ht="14.25" customHeight="1">
      <c r="A58" s="15"/>
      <c r="B58" s="32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 t="s">
        <v>144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310"/>
      <c r="BJ58" s="311"/>
      <c r="BK58" s="312"/>
    </row>
    <row r="59" spans="1:63" s="16" customFormat="1" ht="14.25" customHeight="1">
      <c r="A59" s="15"/>
      <c r="B59" s="325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99" t="s">
        <v>265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99" t="s">
        <v>273</v>
      </c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325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17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325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17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325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325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325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310"/>
      <c r="BJ66" s="311"/>
      <c r="BK66" s="312"/>
    </row>
    <row r="67" spans="1:63" s="16" customFormat="1" ht="14.25" customHeight="1">
      <c r="A67" s="15"/>
      <c r="B67" s="325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310"/>
      <c r="BJ67" s="311"/>
      <c r="BK67" s="312"/>
    </row>
    <row r="68" spans="1:63" s="16" customFormat="1" ht="14.25" customHeight="1">
      <c r="A68" s="15"/>
      <c r="B68" s="325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310"/>
      <c r="BJ68" s="311"/>
      <c r="BK68" s="312"/>
    </row>
    <row r="69" spans="1:63" s="16" customFormat="1" ht="14.25" customHeight="1">
      <c r="A69" s="15"/>
      <c r="B69" s="325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310"/>
      <c r="BJ69" s="311"/>
      <c r="BK69" s="312"/>
    </row>
    <row r="70" spans="1:63" s="16" customFormat="1" ht="14.25" customHeight="1">
      <c r="A70" s="15"/>
      <c r="B70" s="325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310"/>
      <c r="BJ70" s="311"/>
      <c r="BK70" s="312"/>
    </row>
    <row r="71" spans="1:63" s="16" customFormat="1" ht="14.25" customHeight="1">
      <c r="A71" s="15"/>
      <c r="B71" s="3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5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7"/>
      <c r="BI71" s="310"/>
      <c r="BJ71" s="311"/>
      <c r="BK71" s="312"/>
    </row>
    <row r="72" spans="1:63" s="16" customFormat="1" ht="14.25" customHeight="1">
      <c r="A72" s="15"/>
      <c r="B72" s="325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17" t="s">
        <v>64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310" t="s">
        <v>63</v>
      </c>
      <c r="BJ72" s="311"/>
      <c r="BK72" s="312"/>
    </row>
    <row r="73" spans="1:63" s="16" customFormat="1" ht="14.25" customHeight="1">
      <c r="A73" s="15"/>
      <c r="B73" s="325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9" t="s">
        <v>109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4"/>
      <c r="BI73" s="310"/>
      <c r="BJ73" s="311"/>
      <c r="BK73" s="312"/>
    </row>
    <row r="74" spans="1:63" s="16" customFormat="1" ht="14.25" customHeight="1">
      <c r="A74" s="15"/>
      <c r="B74" s="325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17"/>
      <c r="AO74" s="177" t="str">
        <f>AE9</f>
        <v>atdaap2b</v>
      </c>
      <c r="AP74" s="23"/>
      <c r="AQ74" s="23"/>
      <c r="AR74" s="30" t="str">
        <f>AK9</f>
        <v>２面/#2</v>
      </c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4"/>
      <c r="BI74" s="310"/>
      <c r="BJ74" s="311"/>
      <c r="BK74" s="312"/>
    </row>
    <row r="75" spans="1:63" s="16" customFormat="1" ht="14.25" customHeight="1">
      <c r="A75" s="15"/>
      <c r="B75" s="325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17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4"/>
      <c r="BI75" s="310"/>
      <c r="BJ75" s="311"/>
      <c r="BK75" s="312"/>
    </row>
    <row r="76" spans="1:63" s="16" customFormat="1" ht="14.25" customHeight="1">
      <c r="A76" s="15"/>
      <c r="B76" s="325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17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4"/>
      <c r="BI76" s="310"/>
      <c r="BJ76" s="311"/>
      <c r="BK76" s="312"/>
    </row>
    <row r="77" spans="1:63" s="16" customFormat="1" ht="14.25" customHeight="1">
      <c r="A77" s="15"/>
      <c r="B77" s="325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17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4"/>
      <c r="BI77" s="310"/>
      <c r="BJ77" s="311"/>
      <c r="BK77" s="312"/>
    </row>
    <row r="78" spans="1:63" s="16" customFormat="1" ht="14.25" customHeight="1">
      <c r="A78" s="15"/>
      <c r="B78" s="325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17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BI78" s="310"/>
      <c r="BJ78" s="311"/>
      <c r="BK78" s="312"/>
    </row>
    <row r="79" spans="1:63" s="16" customFormat="1" ht="14.25" customHeight="1">
      <c r="A79" s="15"/>
      <c r="B79" s="325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17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BI79" s="310"/>
      <c r="BJ79" s="311"/>
      <c r="BK79" s="312"/>
    </row>
    <row r="80" spans="1:63" s="16" customFormat="1" ht="14.25" customHeight="1">
      <c r="A80" s="15"/>
      <c r="B80" s="325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17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4"/>
      <c r="BI80" s="310"/>
      <c r="BJ80" s="311"/>
      <c r="BK80" s="312"/>
    </row>
    <row r="81" spans="1:63" s="16" customFormat="1" ht="14.25" customHeight="1">
      <c r="A81" s="15"/>
      <c r="B81" s="325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17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4"/>
      <c r="BI81" s="310"/>
      <c r="BJ81" s="311"/>
      <c r="BK81" s="312"/>
    </row>
    <row r="82" spans="1:63" s="16" customFormat="1" ht="14.25" customHeight="1">
      <c r="A82" s="15"/>
      <c r="B82" s="325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17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4"/>
      <c r="BI82" s="310"/>
      <c r="BJ82" s="311"/>
      <c r="BK82" s="312"/>
    </row>
    <row r="83" spans="1:63" s="16" customFormat="1" ht="14.25" customHeight="1">
      <c r="A83" s="15"/>
      <c r="B83" s="3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5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7"/>
      <c r="BI83" s="310"/>
      <c r="BJ83" s="311"/>
      <c r="BK83" s="312"/>
    </row>
    <row r="84" spans="1:63" s="16" customFormat="1" ht="14.25" customHeight="1">
      <c r="A84" s="15"/>
      <c r="B84" s="325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31" t="s">
        <v>148</v>
      </c>
      <c r="AO84" s="18"/>
      <c r="AP84" s="18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4"/>
      <c r="BI84" s="310" t="s">
        <v>63</v>
      </c>
      <c r="BJ84" s="311"/>
      <c r="BK84" s="312"/>
    </row>
    <row r="85" spans="1:63" s="16" customFormat="1" ht="14.25" customHeight="1">
      <c r="A85" s="15"/>
      <c r="B85" s="325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88" t="s">
        <v>268</v>
      </c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4"/>
      <c r="BI85" s="310"/>
      <c r="BJ85" s="311"/>
      <c r="BK85" s="312"/>
    </row>
    <row r="86" spans="1:63" s="16" customFormat="1" ht="14.25" customHeight="1">
      <c r="A86" s="15"/>
      <c r="B86" s="325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88" t="s">
        <v>146</v>
      </c>
      <c r="AO86" s="89"/>
      <c r="AP86" s="89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4"/>
      <c r="BI86" s="310"/>
      <c r="BJ86" s="311"/>
      <c r="BK86" s="312"/>
    </row>
    <row r="87" spans="1:63" s="16" customFormat="1" ht="14.25" customHeight="1">
      <c r="A87" s="15"/>
      <c r="B87" s="325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88"/>
      <c r="AO87" s="99"/>
      <c r="AP87" s="89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4"/>
      <c r="BI87" s="310"/>
      <c r="BJ87" s="311"/>
      <c r="BK87" s="312"/>
    </row>
    <row r="88" spans="1:63" s="16" customFormat="1" ht="14.25" customHeight="1">
      <c r="A88" s="15"/>
      <c r="B88" s="325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88" t="s">
        <v>179</v>
      </c>
      <c r="AO88" s="99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4"/>
      <c r="BI88" s="310"/>
      <c r="BJ88" s="311"/>
      <c r="BK88" s="312"/>
    </row>
    <row r="89" spans="1:63" s="16" customFormat="1" ht="14.25" customHeight="1">
      <c r="A89" s="15"/>
      <c r="B89" s="325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17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4"/>
      <c r="BI89" s="310"/>
      <c r="BJ89" s="311"/>
      <c r="BK89" s="312"/>
    </row>
    <row r="90" spans="1:63" s="16" customFormat="1" ht="14.25" customHeight="1">
      <c r="A90" s="15"/>
      <c r="B90" s="325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17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4"/>
      <c r="BI90" s="310"/>
      <c r="BJ90" s="311"/>
      <c r="BK90" s="312"/>
    </row>
    <row r="91" spans="1:63" s="16" customFormat="1" ht="14.25" customHeight="1">
      <c r="A91" s="15"/>
      <c r="B91" s="325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17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4"/>
      <c r="BI91" s="310"/>
      <c r="BJ91" s="311"/>
      <c r="BK91" s="312"/>
    </row>
    <row r="92" spans="1:63" s="16" customFormat="1" ht="14.25" customHeight="1">
      <c r="A92" s="15"/>
      <c r="B92" s="325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17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4"/>
      <c r="BI92" s="310"/>
      <c r="BJ92" s="311"/>
      <c r="BK92" s="312"/>
    </row>
    <row r="93" spans="1:63" s="16" customFormat="1" ht="14.25" customHeight="1">
      <c r="A93" s="15"/>
      <c r="B93" s="325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17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4"/>
      <c r="BI93" s="310"/>
      <c r="BJ93" s="311"/>
      <c r="BK93" s="312"/>
    </row>
    <row r="94" spans="1:63" s="16" customFormat="1" ht="14.25" customHeight="1">
      <c r="A94" s="15"/>
      <c r="B94" s="325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17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4"/>
      <c r="BI94" s="310"/>
      <c r="BJ94" s="311"/>
      <c r="BK94" s="312"/>
    </row>
    <row r="95" spans="1:63" s="16" customFormat="1" ht="14.25" customHeight="1">
      <c r="A95" s="32"/>
      <c r="B95" s="3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5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7"/>
      <c r="BI95" s="327"/>
      <c r="BJ95" s="328"/>
      <c r="BK95" s="329"/>
    </row>
    <row r="96" spans="1:63" s="36" customFormat="1" ht="14.2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K96" s="37"/>
    </row>
    <row r="97" spans="1:63" s="36" customFormat="1" ht="14.2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K97" s="37"/>
    </row>
  </sheetData>
  <dataConsolidate/>
  <mergeCells count="121">
    <mergeCell ref="B14:BH14"/>
    <mergeCell ref="BI14:BK14"/>
    <mergeCell ref="AZ2:BB2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BI18:BK18"/>
    <mergeCell ref="BI19:BK19"/>
    <mergeCell ref="BI20:BK20"/>
    <mergeCell ref="BI21:BK21"/>
    <mergeCell ref="BI22:BK22"/>
    <mergeCell ref="BI23:BK23"/>
    <mergeCell ref="BI24:BK24"/>
    <mergeCell ref="BI36:BK36"/>
    <mergeCell ref="BI25:BK25"/>
    <mergeCell ref="BI26:BK26"/>
    <mergeCell ref="BI27:BK27"/>
    <mergeCell ref="BI28:BK28"/>
    <mergeCell ref="BI29:BK29"/>
    <mergeCell ref="BI30:BK30"/>
    <mergeCell ref="BI31:BK31"/>
    <mergeCell ref="BI32:BK32"/>
    <mergeCell ref="BI33:BK33"/>
    <mergeCell ref="BI34:BK34"/>
    <mergeCell ref="BI35:BK35"/>
    <mergeCell ref="BI48:BK48"/>
    <mergeCell ref="BI37:BK37"/>
    <mergeCell ref="BI38:BK38"/>
    <mergeCell ref="BI39:BK39"/>
    <mergeCell ref="BI40:BK40"/>
    <mergeCell ref="BI41:BK41"/>
    <mergeCell ref="BI42:BK42"/>
    <mergeCell ref="BI43:BK43"/>
    <mergeCell ref="BI44:BK44"/>
    <mergeCell ref="BI45:BK45"/>
    <mergeCell ref="BI46:BK46"/>
    <mergeCell ref="BI47:BK47"/>
    <mergeCell ref="BI60:BK60"/>
    <mergeCell ref="BI49:BK49"/>
    <mergeCell ref="BI50:BK50"/>
    <mergeCell ref="BI51:BK51"/>
    <mergeCell ref="BI52:BK52"/>
    <mergeCell ref="BI53:BK53"/>
    <mergeCell ref="BI54:BK54"/>
    <mergeCell ref="BI55:BK55"/>
    <mergeCell ref="BI56:BK56"/>
    <mergeCell ref="BI57:BK57"/>
    <mergeCell ref="BI58:BK58"/>
    <mergeCell ref="BI59:BK59"/>
    <mergeCell ref="BI80:BK80"/>
    <mergeCell ref="BI73:BK73"/>
    <mergeCell ref="BI74:BK74"/>
    <mergeCell ref="BI75:BK75"/>
    <mergeCell ref="BI76:BK76"/>
    <mergeCell ref="BI77:BK77"/>
    <mergeCell ref="BI78:BK78"/>
    <mergeCell ref="BI72:BK72"/>
    <mergeCell ref="BI61:BK61"/>
    <mergeCell ref="BI62:BK62"/>
    <mergeCell ref="BI63:BK63"/>
    <mergeCell ref="BI64:BK64"/>
    <mergeCell ref="BI65:BK65"/>
    <mergeCell ref="BI66:BK66"/>
    <mergeCell ref="BI67:BK67"/>
    <mergeCell ref="BI68:BK68"/>
    <mergeCell ref="BI69:BK69"/>
    <mergeCell ref="BI70:BK70"/>
    <mergeCell ref="BI71:BK71"/>
    <mergeCell ref="S5:AD5"/>
    <mergeCell ref="AE6:AJ6"/>
    <mergeCell ref="AK6:AP6"/>
    <mergeCell ref="AE5:AP5"/>
    <mergeCell ref="S7:X10"/>
    <mergeCell ref="AE7:AJ8"/>
    <mergeCell ref="AE9:AJ10"/>
    <mergeCell ref="Y8:AD8"/>
    <mergeCell ref="Y10:AD10"/>
    <mergeCell ref="Y7:AD7"/>
    <mergeCell ref="Y9:AD9"/>
    <mergeCell ref="B15:B95"/>
    <mergeCell ref="BI92:BK92"/>
    <mergeCell ref="BI93:BK93"/>
    <mergeCell ref="BI94:BK94"/>
    <mergeCell ref="BI95:BK95"/>
    <mergeCell ref="AK7:AP8"/>
    <mergeCell ref="AK9:AP10"/>
    <mergeCell ref="S6:X6"/>
    <mergeCell ref="Y6:AD6"/>
    <mergeCell ref="BI17:BK17"/>
    <mergeCell ref="BI81:BK81"/>
    <mergeCell ref="BI82:BK82"/>
    <mergeCell ref="BI83:BK83"/>
    <mergeCell ref="BI84:BK84"/>
    <mergeCell ref="BI85:BK85"/>
    <mergeCell ref="BI86:BK86"/>
    <mergeCell ref="BI87:BK87"/>
    <mergeCell ref="BI88:BK88"/>
    <mergeCell ref="BI89:BK89"/>
    <mergeCell ref="BI90:BK90"/>
    <mergeCell ref="BI91:BK91"/>
    <mergeCell ref="BI15:BK15"/>
    <mergeCell ref="BI16:BK16"/>
    <mergeCell ref="BI79:BK79"/>
  </mergeCells>
  <phoneticPr fontId="3"/>
  <dataValidations count="1">
    <dataValidation type="list" showInputMessage="1" showErrorMessage="1" sqref="S7:X10">
      <formula1>"　,１面,２面"</formula1>
    </dataValidation>
  </dataValidations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2" manualBreakCount="2">
    <brk id="43" max="62" man="1"/>
    <brk id="68" max="6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K65"/>
  <sheetViews>
    <sheetView showGridLines="0" view="pageBreakPreview" zoomScaleNormal="100" zoomScaleSheetLayoutView="100" workbookViewId="0">
      <selection activeCell="AQ23" sqref="AQ23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107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45_OS起動結果確認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v>43146</v>
      </c>
      <c r="AW2" s="283"/>
      <c r="AX2" s="283"/>
      <c r="AY2" s="283"/>
      <c r="AZ2" s="281" t="s">
        <v>55</v>
      </c>
      <c r="BA2" s="281"/>
      <c r="BB2" s="281"/>
      <c r="BC2" s="282" t="s">
        <v>274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31" t="s">
        <v>172</v>
      </c>
      <c r="T5" s="332"/>
      <c r="U5" s="332"/>
      <c r="V5" s="332"/>
      <c r="W5" s="332"/>
      <c r="X5" s="333"/>
      <c r="Y5" s="332" t="s">
        <v>183</v>
      </c>
      <c r="Z5" s="332"/>
      <c r="AA5" s="332"/>
      <c r="AB5" s="332"/>
      <c r="AC5" s="332"/>
      <c r="AD5" s="333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V5" s="5"/>
      <c r="AW5" s="7"/>
      <c r="BK5" s="9"/>
    </row>
    <row r="6" spans="1:63" ht="14.25" customHeight="1">
      <c r="A6" s="10"/>
      <c r="B6" s="10"/>
      <c r="C6" s="10" t="s">
        <v>181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31" t="s">
        <v>175</v>
      </c>
      <c r="T6" s="332"/>
      <c r="U6" s="332"/>
      <c r="V6" s="332"/>
      <c r="W6" s="332"/>
      <c r="X6" s="333"/>
      <c r="Y6" s="331" t="s">
        <v>177</v>
      </c>
      <c r="Z6" s="332"/>
      <c r="AA6" s="332"/>
      <c r="AB6" s="332"/>
      <c r="AC6" s="332"/>
      <c r="AD6" s="333"/>
      <c r="AE6" s="10"/>
      <c r="AF6" s="10"/>
      <c r="AG6" s="10"/>
      <c r="AH6" s="10"/>
      <c r="AI6" s="10"/>
      <c r="AJ6" s="10"/>
      <c r="AK6" s="10"/>
      <c r="AL6" s="10"/>
      <c r="AP6" s="5"/>
      <c r="AQ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0" t="str">
        <f>定義!E9</f>
        <v>atdaap2a</v>
      </c>
      <c r="Z7" s="330"/>
      <c r="AA7" s="330"/>
      <c r="AB7" s="330"/>
      <c r="AC7" s="330"/>
      <c r="AD7" s="330"/>
      <c r="AE7" s="10"/>
      <c r="AF7" s="10"/>
      <c r="AG7" s="10"/>
      <c r="AH7" s="10"/>
      <c r="AI7" s="10"/>
      <c r="AJ7" s="10"/>
      <c r="AK7" s="10"/>
      <c r="AL7" s="10"/>
      <c r="AP7" s="5"/>
      <c r="AQ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0"/>
      <c r="Z8" s="330"/>
      <c r="AA8" s="330"/>
      <c r="AB8" s="330"/>
      <c r="AC8" s="330"/>
      <c r="AD8" s="330"/>
      <c r="AE8" s="10"/>
      <c r="AF8" s="10"/>
      <c r="AG8" s="10"/>
      <c r="AH8" s="10"/>
      <c r="AI8" s="10"/>
      <c r="AJ8" s="10"/>
      <c r="AK8" s="10"/>
      <c r="AL8" s="10"/>
      <c r="AP8" s="5"/>
      <c r="AQ8" s="7"/>
      <c r="BK8" s="9"/>
    </row>
    <row r="9" spans="1:63" ht="14.25" customHeight="1">
      <c r="A9" s="10"/>
      <c r="B9" s="10"/>
      <c r="C9" s="10" t="s">
        <v>182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0" t="str">
        <f>定義!E10</f>
        <v>atdaap2b</v>
      </c>
      <c r="Z9" s="330"/>
      <c r="AA9" s="330"/>
      <c r="AB9" s="330"/>
      <c r="AC9" s="330"/>
      <c r="AD9" s="330"/>
      <c r="AE9" s="10"/>
      <c r="AF9" s="10"/>
      <c r="AG9" s="10"/>
      <c r="AH9" s="10"/>
      <c r="AI9" s="10"/>
      <c r="AJ9" s="10"/>
      <c r="AK9" s="10"/>
      <c r="AL9" s="10"/>
      <c r="AP9" s="5"/>
      <c r="AQ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0"/>
      <c r="Z10" s="330"/>
      <c r="AA10" s="330"/>
      <c r="AB10" s="330"/>
      <c r="AC10" s="330"/>
      <c r="AD10" s="330"/>
      <c r="AE10" s="10"/>
      <c r="AF10" s="10"/>
      <c r="AG10" s="10"/>
      <c r="AH10" s="10"/>
      <c r="AI10" s="10"/>
      <c r="AJ10" s="10"/>
      <c r="AK10" s="10"/>
      <c r="AL10" s="10"/>
      <c r="AP10" s="5"/>
      <c r="AQ10" s="7"/>
      <c r="BK10" s="9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67</v>
      </c>
      <c r="BJ14" s="323"/>
      <c r="BK14" s="323"/>
    </row>
    <row r="15" spans="1:63" s="16" customFormat="1" ht="14.25" customHeight="1">
      <c r="A15" s="15"/>
      <c r="B15" s="324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325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7"/>
      <c r="AO17" s="99" t="s">
        <v>265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17"/>
      <c r="AO18" s="23"/>
      <c r="AP18" s="99" t="s">
        <v>272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310"/>
      <c r="BJ27" s="311"/>
      <c r="BK27" s="312"/>
    </row>
    <row r="28" spans="1:63" s="16" customFormat="1" ht="14.25" customHeight="1">
      <c r="A28" s="15"/>
      <c r="B28" s="325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310"/>
      <c r="BJ28" s="311"/>
      <c r="BK28" s="312"/>
    </row>
    <row r="29" spans="1:63" s="16" customFormat="1" ht="14.25" customHeight="1">
      <c r="A29" s="15"/>
      <c r="B29" s="3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5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7"/>
      <c r="BI29" s="310"/>
      <c r="BJ29" s="311"/>
      <c r="BK29" s="312"/>
    </row>
    <row r="30" spans="1:63" s="16" customFormat="1" ht="14.25" customHeight="1">
      <c r="A30" s="15"/>
      <c r="B30" s="325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7" t="s">
        <v>64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 t="s">
        <v>63</v>
      </c>
      <c r="BJ30" s="311"/>
      <c r="BK30" s="312"/>
    </row>
    <row r="31" spans="1:63" s="16" customFormat="1" ht="14.25" customHeight="1">
      <c r="A31" s="15"/>
      <c r="B31" s="325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9" t="s">
        <v>109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0"/>
      <c r="BJ31" s="311"/>
      <c r="BK31" s="312"/>
    </row>
    <row r="32" spans="1:63" s="16" customFormat="1" ht="14.25" customHeight="1">
      <c r="A32" s="15"/>
      <c r="B32" s="325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7"/>
      <c r="AO32" s="177" t="s">
        <v>242</v>
      </c>
      <c r="AP32" s="23"/>
      <c r="AQ32" s="23"/>
      <c r="AR32" s="30"/>
      <c r="AS32" s="23"/>
      <c r="AT32" s="23"/>
      <c r="AU32" s="23"/>
      <c r="AV32" s="23"/>
      <c r="AW32" s="23"/>
      <c r="AX32" s="23"/>
      <c r="AY32" s="23" t="s">
        <v>226</v>
      </c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325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325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149"/>
      <c r="BJ40" s="150"/>
      <c r="BK40" s="151"/>
    </row>
    <row r="41" spans="1:63" s="16" customFormat="1" ht="14.25" customHeight="1">
      <c r="A41" s="15"/>
      <c r="B41" s="32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149"/>
      <c r="BJ41" s="150"/>
      <c r="BK41" s="151"/>
    </row>
    <row r="42" spans="1:63" s="16" customFormat="1" ht="14.25" customHeight="1">
      <c r="A42" s="15"/>
      <c r="B42" s="325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149"/>
      <c r="BJ42" s="150"/>
      <c r="BK42" s="151"/>
    </row>
    <row r="43" spans="1:63" s="16" customFormat="1" ht="14.25" customHeight="1">
      <c r="A43" s="15"/>
      <c r="B43" s="325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149"/>
      <c r="BJ43" s="150"/>
      <c r="BK43" s="151"/>
    </row>
    <row r="44" spans="1:63" s="16" customFormat="1" ht="14.25" customHeight="1">
      <c r="A44" s="15"/>
      <c r="B44" s="325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149"/>
      <c r="BJ44" s="150"/>
      <c r="BK44" s="151"/>
    </row>
    <row r="45" spans="1:63" s="16" customFormat="1" ht="14.25" customHeight="1">
      <c r="A45" s="15"/>
      <c r="B45" s="325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5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7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1" t="s">
        <v>148</v>
      </c>
      <c r="AO47" s="18"/>
      <c r="AP47" s="18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 t="s">
        <v>63</v>
      </c>
      <c r="BJ47" s="311"/>
      <c r="BK47" s="312"/>
    </row>
    <row r="48" spans="1:63" s="16" customFormat="1" ht="14.25" customHeight="1">
      <c r="A48" s="15"/>
      <c r="B48" s="325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88" t="s">
        <v>268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88" t="s">
        <v>146</v>
      </c>
      <c r="AO49" s="89"/>
      <c r="AP49" s="89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88"/>
      <c r="AO50" s="99"/>
      <c r="AP50" s="89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88" t="s">
        <v>227</v>
      </c>
      <c r="AO51" s="99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325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17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 thickBot="1">
      <c r="A53" s="15"/>
      <c r="B53" s="325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17"/>
      <c r="AO53" s="157" t="s">
        <v>228</v>
      </c>
      <c r="AP53" s="104"/>
      <c r="AQ53" s="105"/>
      <c r="AR53" s="104" t="s">
        <v>229</v>
      </c>
      <c r="AS53" s="105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 thickTop="1">
      <c r="A54" s="15"/>
      <c r="B54" s="325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17"/>
      <c r="AO54" s="178" t="s">
        <v>243</v>
      </c>
      <c r="AP54" s="158"/>
      <c r="AQ54" s="159"/>
      <c r="AR54" s="158" t="s">
        <v>230</v>
      </c>
      <c r="AS54" s="159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325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17"/>
      <c r="AO55" s="179" t="s">
        <v>244</v>
      </c>
      <c r="AP55" s="160"/>
      <c r="AQ55" s="161"/>
      <c r="AR55" s="160" t="s">
        <v>230</v>
      </c>
      <c r="AS55" s="161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149"/>
      <c r="BJ55" s="150"/>
      <c r="BK55" s="151"/>
    </row>
    <row r="56" spans="1:63" s="16" customFormat="1" ht="14.25" customHeight="1">
      <c r="A56" s="15"/>
      <c r="B56" s="325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17"/>
      <c r="AO56" s="179" t="s">
        <v>245</v>
      </c>
      <c r="AP56" s="160"/>
      <c r="AQ56" s="161"/>
      <c r="AR56" s="160" t="s">
        <v>230</v>
      </c>
      <c r="AS56" s="161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149"/>
      <c r="BJ56" s="150"/>
      <c r="BK56" s="151"/>
    </row>
    <row r="57" spans="1:63" s="16" customFormat="1" ht="14.25" customHeight="1">
      <c r="A57" s="15"/>
      <c r="B57" s="325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17"/>
      <c r="AO57" s="97" t="s">
        <v>246</v>
      </c>
      <c r="AP57" s="26"/>
      <c r="AQ57" s="27"/>
      <c r="AR57" s="26" t="s">
        <v>230</v>
      </c>
      <c r="AS57" s="27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149"/>
      <c r="BJ57" s="150"/>
      <c r="BK57" s="151"/>
    </row>
    <row r="58" spans="1:63" s="16" customFormat="1" ht="14.25" customHeight="1">
      <c r="A58" s="15"/>
      <c r="B58" s="325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17"/>
      <c r="AO58" s="89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4"/>
      <c r="BI58" s="149"/>
      <c r="BJ58" s="150"/>
      <c r="BK58" s="151"/>
    </row>
    <row r="59" spans="1:63" s="16" customFormat="1" ht="14.25" customHeight="1">
      <c r="A59" s="15"/>
      <c r="B59" s="325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17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17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17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32"/>
      <c r="B62" s="3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5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7"/>
      <c r="BI62" s="316"/>
      <c r="BJ62" s="317"/>
      <c r="BK62" s="318"/>
    </row>
    <row r="63" spans="1:63" s="36" customFormat="1" ht="14.2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K63" s="37"/>
    </row>
    <row r="64" spans="1:63" s="36" customFormat="1" ht="14.2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K64" s="37"/>
    </row>
    <row r="65" spans="1:63" s="36" customFormat="1" ht="14.2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K65" s="37"/>
    </row>
  </sheetData>
  <dataConsolidate/>
  <mergeCells count="71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7:X10"/>
    <mergeCell ref="Y7:AD8"/>
    <mergeCell ref="Y9:AD10"/>
    <mergeCell ref="S6:X6"/>
    <mergeCell ref="Y6:AD6"/>
    <mergeCell ref="BI24:BK24"/>
    <mergeCell ref="B14:BH14"/>
    <mergeCell ref="BI14:BK14"/>
    <mergeCell ref="B15:B62"/>
    <mergeCell ref="BI15:BK15"/>
    <mergeCell ref="BI16:BK16"/>
    <mergeCell ref="BI17:BK17"/>
    <mergeCell ref="BI18:BK18"/>
    <mergeCell ref="BI19:BK19"/>
    <mergeCell ref="BI20:BK20"/>
    <mergeCell ref="BI21:BK21"/>
    <mergeCell ref="BI22:BK22"/>
    <mergeCell ref="BI23:BK23"/>
    <mergeCell ref="BI36:BK36"/>
    <mergeCell ref="BI25:BK25"/>
    <mergeCell ref="BI26:BK26"/>
    <mergeCell ref="BI27:BK27"/>
    <mergeCell ref="BI28:BK28"/>
    <mergeCell ref="BI29:BK29"/>
    <mergeCell ref="BI30:BK30"/>
    <mergeCell ref="BI61:BK61"/>
    <mergeCell ref="BI62:BK62"/>
    <mergeCell ref="BI48:BK48"/>
    <mergeCell ref="BI49:BK49"/>
    <mergeCell ref="BI50:BK50"/>
    <mergeCell ref="BI51:BK51"/>
    <mergeCell ref="BI52:BK52"/>
    <mergeCell ref="BI53:BK53"/>
    <mergeCell ref="S5:X5"/>
    <mergeCell ref="Y5:AD5"/>
    <mergeCell ref="BI54:BK54"/>
    <mergeCell ref="BI59:BK59"/>
    <mergeCell ref="BI60:BK60"/>
    <mergeCell ref="BI37:BK37"/>
    <mergeCell ref="BI38:BK38"/>
    <mergeCell ref="BI39:BK39"/>
    <mergeCell ref="BI45:BK45"/>
    <mergeCell ref="BI46:BK46"/>
    <mergeCell ref="BI47:BK47"/>
    <mergeCell ref="BI31:BK31"/>
    <mergeCell ref="BI32:BK32"/>
    <mergeCell ref="BI33:BK33"/>
    <mergeCell ref="BI34:BK34"/>
    <mergeCell ref="BI35:BK35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rowBreaks count="1" manualBreakCount="1">
    <brk id="45" max="6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75"/>
  <sheetViews>
    <sheetView showGridLines="0" view="pageBreakPreview" zoomScaleNormal="100" zoomScaleSheetLayoutView="100" workbookViewId="0">
      <selection activeCell="AV3" sqref="AV3:AY3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49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20_LB閉塞</v>
      </c>
      <c r="F2" s="284"/>
      <c r="G2" s="284"/>
      <c r="H2" s="284"/>
      <c r="I2" s="284"/>
      <c r="J2" s="284"/>
      <c r="K2" s="284"/>
      <c r="L2" s="285" t="s">
        <v>52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215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tr">
        <f>定義!B3</f>
        <v>/atd/atdaap1a:8001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tr">
        <f>定義!B9</f>
        <v>atdaap1a</v>
      </c>
      <c r="AL7" s="330"/>
      <c r="AM7" s="330"/>
      <c r="AN7" s="330"/>
      <c r="AO7" s="330"/>
      <c r="AP7" s="330"/>
      <c r="AQ7" s="338" t="str">
        <f>定義!B3</f>
        <v>/atd/atdaap1a:8001</v>
      </c>
      <c r="AR7" s="338"/>
      <c r="AS7" s="338"/>
      <c r="AT7" s="338"/>
      <c r="AU7" s="338"/>
      <c r="AV7" s="338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tr">
        <f>定義!B4</f>
        <v>/atd/atdaap1a:8002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tr">
        <f>定義!B4</f>
        <v>/atd/atdaap1a:8002</v>
      </c>
      <c r="AR8" s="338"/>
      <c r="AS8" s="338"/>
      <c r="AT8" s="338"/>
      <c r="AU8" s="338"/>
      <c r="AV8" s="338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312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">
        <v>310</v>
      </c>
      <c r="AL9" s="330"/>
      <c r="AM9" s="330"/>
      <c r="AN9" s="330"/>
      <c r="AO9" s="330"/>
      <c r="AP9" s="330"/>
      <c r="AQ9" s="338" t="s">
        <v>310</v>
      </c>
      <c r="AR9" s="338"/>
      <c r="AS9" s="338"/>
      <c r="AT9" s="338"/>
      <c r="AU9" s="338"/>
      <c r="AV9" s="338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">
        <v>310</v>
      </c>
      <c r="AR10" s="338"/>
      <c r="AS10" s="338"/>
      <c r="AT10" s="338"/>
      <c r="AU10" s="338"/>
      <c r="AV10" s="338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62</v>
      </c>
      <c r="BJ14" s="323"/>
      <c r="BK14" s="323"/>
    </row>
    <row r="15" spans="1:63" s="16" customFormat="1" ht="14.25" customHeight="1">
      <c r="A15" s="15"/>
      <c r="B15" s="200"/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93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63</v>
      </c>
      <c r="BJ15" s="311"/>
      <c r="BK15" s="312"/>
    </row>
    <row r="16" spans="1:63" s="16" customFormat="1" ht="14.25" customHeight="1">
      <c r="A16" s="15"/>
      <c r="B16" s="201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201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63" t="s">
        <v>264</v>
      </c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201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99" t="s">
        <v>262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201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201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201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201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201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201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201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201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201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197"/>
      <c r="BJ27" s="198"/>
      <c r="BK27" s="199"/>
    </row>
    <row r="28" spans="1:63" s="16" customFormat="1" ht="14.25" customHeight="1">
      <c r="A28" s="15"/>
      <c r="B28" s="201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197"/>
      <c r="BJ28" s="198"/>
      <c r="BK28" s="199"/>
    </row>
    <row r="29" spans="1:63" s="16" customFormat="1" ht="14.25" customHeight="1">
      <c r="A29" s="15"/>
      <c r="B29" s="201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310"/>
      <c r="BJ29" s="311"/>
      <c r="BK29" s="312"/>
    </row>
    <row r="30" spans="1:63" s="16" customFormat="1" ht="14.25" customHeight="1">
      <c r="A30" s="15"/>
      <c r="B30" s="201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5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7"/>
      <c r="BI30" s="310"/>
      <c r="BJ30" s="311"/>
      <c r="BK30" s="312"/>
    </row>
    <row r="31" spans="1:63" s="16" customFormat="1" ht="14.25" customHeight="1">
      <c r="A31" s="15"/>
      <c r="B31" s="201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 t="s">
        <v>64</v>
      </c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313"/>
      <c r="BJ31" s="314"/>
      <c r="BK31" s="315"/>
    </row>
    <row r="32" spans="1:63" s="16" customFormat="1" ht="14.25" customHeight="1">
      <c r="A32" s="15"/>
      <c r="B32" s="201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 t="s">
        <v>69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0"/>
      <c r="BJ32" s="311"/>
      <c r="BK32" s="312"/>
    </row>
    <row r="33" spans="1:63" s="16" customFormat="1" ht="14.25" customHeight="1">
      <c r="A33" s="15"/>
      <c r="B33" s="201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162" t="s">
        <v>267</v>
      </c>
      <c r="AP33" s="23"/>
      <c r="AQ33" s="23"/>
      <c r="AR33" s="23"/>
      <c r="AS33" s="23"/>
      <c r="AT33" s="23"/>
      <c r="AU33" s="23"/>
      <c r="AV33" s="23"/>
      <c r="AW33" s="23"/>
      <c r="AX33" s="23" t="s">
        <v>209</v>
      </c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201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 t="s">
        <v>70</v>
      </c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201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177" t="s">
        <v>233</v>
      </c>
      <c r="AP35" s="23"/>
      <c r="AQ35" s="23"/>
      <c r="AR35" s="23"/>
      <c r="AS35" s="23"/>
      <c r="AT35" s="23"/>
      <c r="AU35" s="23"/>
      <c r="AV35" s="23"/>
      <c r="AW35" s="23"/>
      <c r="AX35" s="23" t="s">
        <v>209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201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 t="s">
        <v>88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201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177" t="str">
        <f>IF($AQ$7 &lt;&gt; "-",$AQ$7,"")&amp;IF(AND($AQ$7 &lt;&gt; "-",$AQ$8 &lt;&gt; "-"),",","")&amp;IF($AQ$8 &lt;&gt; "-",$AQ$8,"")&amp;IF(AND($AQ$8 &lt;&gt; "-",$AQ$9 &lt;&gt; "-"),",","")&amp;IF($AQ$9 &lt;&gt; "-",$AQ$9,"")&amp;IF(AND($AQ$9 &lt;&gt; "-",$AQ$10 &lt;&gt; "-"),",","")&amp;IF($AQ$10 &lt;&gt; "-",$AQ$10,"")</f>
        <v>/atd/atdaap1a:8001,/atd/atdaap1a:8002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201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201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201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201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201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201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310"/>
      <c r="BJ43" s="311"/>
      <c r="BK43" s="312"/>
    </row>
    <row r="44" spans="1:63" s="16" customFormat="1" ht="14.25" customHeight="1">
      <c r="A44" s="15"/>
      <c r="B44" s="201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310"/>
      <c r="BJ44" s="311"/>
      <c r="BK44" s="312"/>
    </row>
    <row r="45" spans="1:63" s="16" customFormat="1" ht="14.25" customHeight="1">
      <c r="A45" s="15"/>
      <c r="B45" s="201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201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201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197"/>
      <c r="BJ47" s="198"/>
      <c r="BK47" s="199"/>
    </row>
    <row r="48" spans="1:63" s="16" customFormat="1" ht="14.25" customHeight="1">
      <c r="A48" s="15"/>
      <c r="B48" s="201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197"/>
      <c r="BJ48" s="198"/>
      <c r="BK48" s="199"/>
    </row>
    <row r="49" spans="1:63" s="16" customFormat="1" ht="14.25" customHeight="1">
      <c r="A49" s="15"/>
      <c r="B49" s="201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197"/>
      <c r="BJ49" s="198"/>
      <c r="BK49" s="199"/>
    </row>
    <row r="50" spans="1:63" s="16" customFormat="1" ht="14.25" customHeight="1">
      <c r="A50" s="15"/>
      <c r="B50" s="201"/>
      <c r="C50" s="23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17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4"/>
      <c r="BI50" s="310"/>
      <c r="BJ50" s="311"/>
      <c r="BK50" s="312"/>
    </row>
    <row r="51" spans="1:63" s="16" customFormat="1" ht="14.25" customHeight="1">
      <c r="A51" s="15"/>
      <c r="B51" s="201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17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0"/>
      <c r="BJ51" s="311"/>
      <c r="BK51" s="312"/>
    </row>
    <row r="52" spans="1:63" s="16" customFormat="1" ht="14.25" customHeight="1">
      <c r="A52" s="15"/>
      <c r="B52" s="201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5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7"/>
      <c r="BI52" s="310"/>
      <c r="BJ52" s="311"/>
      <c r="BK52" s="312"/>
    </row>
    <row r="53" spans="1:63" s="16" customFormat="1" ht="14.25" customHeight="1">
      <c r="A53" s="15"/>
      <c r="B53" s="201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31" t="s">
        <v>148</v>
      </c>
      <c r="AO53" s="1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3"/>
      <c r="BJ53" s="314"/>
      <c r="BK53" s="315"/>
    </row>
    <row r="54" spans="1:63" s="16" customFormat="1" ht="14.25" customHeight="1">
      <c r="A54" s="15"/>
      <c r="B54" s="201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17" t="s">
        <v>213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>
      <c r="A55" s="15"/>
      <c r="B55" s="201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88" t="s">
        <v>210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>
      <c r="A56" s="15"/>
      <c r="B56" s="201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88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 thickBot="1">
      <c r="A57" s="15"/>
      <c r="B57" s="201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88"/>
      <c r="AO57" s="89"/>
      <c r="AP57" s="102" t="s">
        <v>155</v>
      </c>
      <c r="AQ57" s="103"/>
      <c r="AR57" s="103"/>
      <c r="AS57" s="103"/>
      <c r="AT57" s="103"/>
      <c r="AU57" s="107"/>
      <c r="AV57" s="104" t="s">
        <v>156</v>
      </c>
      <c r="AW57" s="104"/>
      <c r="AX57" s="111"/>
      <c r="AY57" s="104" t="s">
        <v>159</v>
      </c>
      <c r="AZ57" s="104"/>
      <c r="BA57" s="104"/>
      <c r="BB57" s="105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 thickTop="1">
      <c r="A58" s="15"/>
      <c r="B58" s="201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00"/>
      <c r="AO58" s="305" t="s">
        <v>164</v>
      </c>
      <c r="AP58" s="89" t="s">
        <v>234</v>
      </c>
      <c r="AQ58" s="89"/>
      <c r="AR58" s="89"/>
      <c r="AS58" s="89"/>
      <c r="AT58" s="89"/>
      <c r="AU58" s="108"/>
      <c r="AV58" s="23" t="str">
        <f>定義!$B$40</f>
        <v>disable</v>
      </c>
      <c r="AW58" s="23"/>
      <c r="AX58" s="109"/>
      <c r="AY58" s="101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310"/>
      <c r="BJ58" s="311"/>
      <c r="BK58" s="312"/>
    </row>
    <row r="59" spans="1:63" s="16" customFormat="1" ht="14.25" customHeight="1">
      <c r="A59" s="15"/>
      <c r="B59" s="201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306"/>
      <c r="AP59" s="89" t="s">
        <v>235</v>
      </c>
      <c r="AQ59" s="23"/>
      <c r="AR59" s="23"/>
      <c r="AS59" s="23"/>
      <c r="AT59" s="23"/>
      <c r="AU59" s="109"/>
      <c r="AV59" s="23" t="str">
        <f>定義!$B$40</f>
        <v>disable</v>
      </c>
      <c r="AW59" s="23"/>
      <c r="AX59" s="109"/>
      <c r="AY59" s="101" t="s">
        <v>150</v>
      </c>
      <c r="AZ59" s="23"/>
      <c r="BA59" s="23"/>
      <c r="BB59" s="24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201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306"/>
      <c r="AP60" s="89" t="s">
        <v>236</v>
      </c>
      <c r="AQ60" s="23"/>
      <c r="AR60" s="23"/>
      <c r="AS60" s="23"/>
      <c r="AT60" s="23"/>
      <c r="AU60" s="109"/>
      <c r="AV60" s="23" t="str">
        <f>定義!$E$40</f>
        <v>eable</v>
      </c>
      <c r="AW60" s="23"/>
      <c r="AX60" s="109"/>
      <c r="AY60" s="101" t="s">
        <v>150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201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17"/>
      <c r="AO61" s="307"/>
      <c r="AP61" s="98" t="s">
        <v>237</v>
      </c>
      <c r="AQ61" s="26"/>
      <c r="AR61" s="26"/>
      <c r="AS61" s="26"/>
      <c r="AT61" s="26"/>
      <c r="AU61" s="110"/>
      <c r="AV61" s="26" t="str">
        <f>定義!$E$40</f>
        <v>eable</v>
      </c>
      <c r="AW61" s="26"/>
      <c r="AX61" s="110"/>
      <c r="AY61" s="106" t="s">
        <v>150</v>
      </c>
      <c r="AZ61" s="26"/>
      <c r="BA61" s="26"/>
      <c r="BB61" s="27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201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17"/>
      <c r="AO62" s="303" t="s">
        <v>165</v>
      </c>
      <c r="AP62" s="88" t="s">
        <v>238</v>
      </c>
      <c r="AQ62" s="89"/>
      <c r="AR62" s="89"/>
      <c r="AS62" s="89"/>
      <c r="AT62" s="89"/>
      <c r="AU62" s="108"/>
      <c r="AV62" s="23" t="str">
        <f>定義!$B$40</f>
        <v>disable</v>
      </c>
      <c r="AW62" s="23"/>
      <c r="AX62" s="109"/>
      <c r="AY62" s="101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201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88"/>
      <c r="AO63" s="303"/>
      <c r="AP63" s="88" t="s">
        <v>239</v>
      </c>
      <c r="AQ63" s="23"/>
      <c r="AR63" s="23"/>
      <c r="AS63" s="23"/>
      <c r="AT63" s="23"/>
      <c r="AU63" s="109"/>
      <c r="AV63" s="23" t="str">
        <f>定義!$B$40</f>
        <v>disable</v>
      </c>
      <c r="AW63" s="23"/>
      <c r="AX63" s="109"/>
      <c r="AY63" s="101" t="s">
        <v>149</v>
      </c>
      <c r="AZ63" s="23"/>
      <c r="BA63" s="23"/>
      <c r="BB63" s="24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201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88"/>
      <c r="AO64" s="303"/>
      <c r="AP64" s="88" t="s">
        <v>240</v>
      </c>
      <c r="AQ64" s="23"/>
      <c r="AR64" s="23"/>
      <c r="AS64" s="23"/>
      <c r="AT64" s="23"/>
      <c r="AU64" s="109"/>
      <c r="AV64" s="23" t="str">
        <f>定義!$B$40</f>
        <v>disable</v>
      </c>
      <c r="AW64" s="23"/>
      <c r="AX64" s="109"/>
      <c r="AY64" s="101" t="s">
        <v>149</v>
      </c>
      <c r="AZ64" s="23"/>
      <c r="BA64" s="23"/>
      <c r="BB64" s="24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201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00"/>
      <c r="AO65" s="304"/>
      <c r="AP65" s="97" t="s">
        <v>241</v>
      </c>
      <c r="AQ65" s="26"/>
      <c r="AR65" s="26"/>
      <c r="AS65" s="26"/>
      <c r="AT65" s="26"/>
      <c r="AU65" s="110"/>
      <c r="AV65" s="26" t="str">
        <f>定義!$B$40</f>
        <v>disable</v>
      </c>
      <c r="AW65" s="26"/>
      <c r="AX65" s="110"/>
      <c r="AY65" s="106" t="s">
        <v>149</v>
      </c>
      <c r="AZ65" s="26"/>
      <c r="BA65" s="26"/>
      <c r="BB65" s="27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201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89"/>
      <c r="AQ66" s="23"/>
      <c r="AR66" s="23"/>
      <c r="AS66" s="23"/>
      <c r="AT66" s="23"/>
      <c r="AU66" s="23"/>
      <c r="AV66" s="23"/>
      <c r="AW66" s="23"/>
      <c r="AX66" s="23"/>
      <c r="AY66" s="101"/>
      <c r="AZ66" s="23"/>
      <c r="BA66" s="23"/>
      <c r="BB66" s="23"/>
      <c r="BC66" s="23"/>
      <c r="BD66" s="23"/>
      <c r="BE66" s="23"/>
      <c r="BF66" s="23"/>
      <c r="BG66" s="23"/>
      <c r="BH66" s="24"/>
      <c r="BI66" s="197"/>
      <c r="BJ66" s="198"/>
      <c r="BK66" s="199"/>
    </row>
    <row r="67" spans="1:63" s="16" customFormat="1" ht="14.25" customHeight="1">
      <c r="A67" s="15"/>
      <c r="B67" s="195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197"/>
      <c r="BJ67" s="198"/>
      <c r="BK67" s="199"/>
    </row>
    <row r="68" spans="1:63" s="16" customFormat="1" ht="14.25" customHeight="1">
      <c r="A68" s="15"/>
      <c r="B68" s="195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197"/>
      <c r="BJ68" s="198"/>
      <c r="BK68" s="199"/>
    </row>
    <row r="69" spans="1:63" s="16" customFormat="1" ht="14.25" customHeight="1">
      <c r="A69" s="15"/>
      <c r="B69" s="195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197"/>
      <c r="BJ69" s="198"/>
      <c r="BK69" s="199"/>
    </row>
    <row r="70" spans="1:63" s="16" customFormat="1" ht="14.25" customHeight="1">
      <c r="A70" s="15"/>
      <c r="B70" s="195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197"/>
      <c r="BJ70" s="198"/>
      <c r="BK70" s="199"/>
    </row>
    <row r="71" spans="1:63" s="16" customFormat="1" ht="14.25" customHeight="1">
      <c r="A71" s="15"/>
      <c r="B71" s="195"/>
      <c r="C71" s="23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197"/>
      <c r="BJ71" s="198"/>
      <c r="BK71" s="199"/>
    </row>
    <row r="72" spans="1:63" s="16" customFormat="1" ht="14.25" customHeight="1">
      <c r="A72" s="32"/>
      <c r="B72" s="196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4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26"/>
      <c r="BG72" s="26"/>
      <c r="BH72" s="27"/>
      <c r="BI72" s="310"/>
      <c r="BJ72" s="311"/>
      <c r="BK72" s="312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K74" s="34"/>
    </row>
    <row r="75" spans="1:63" s="16" customFormat="1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K75" s="34"/>
    </row>
  </sheetData>
  <mergeCells count="92"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S5:AD5"/>
    <mergeCell ref="AE5:AV5"/>
    <mergeCell ref="S6:X6"/>
    <mergeCell ref="Y6:AD6"/>
    <mergeCell ref="AE6:AJ6"/>
    <mergeCell ref="AK6:AP6"/>
    <mergeCell ref="AQ6:AV6"/>
    <mergeCell ref="BI16:BK16"/>
    <mergeCell ref="S7:X10"/>
    <mergeCell ref="Y7:AD7"/>
    <mergeCell ref="AE7:AJ10"/>
    <mergeCell ref="AK7:AP8"/>
    <mergeCell ref="AQ7:AV7"/>
    <mergeCell ref="Y8:AD8"/>
    <mergeCell ref="AQ8:AV8"/>
    <mergeCell ref="Y9:AD9"/>
    <mergeCell ref="AK9:AP10"/>
    <mergeCell ref="AQ9:AV9"/>
    <mergeCell ref="Y10:AD10"/>
    <mergeCell ref="AQ10:AV10"/>
    <mergeCell ref="B14:BH14"/>
    <mergeCell ref="BI14:BK14"/>
    <mergeCell ref="BI15:BK15"/>
    <mergeCell ref="BI30:BK30"/>
    <mergeCell ref="BI17:BK17"/>
    <mergeCell ref="BI18:BK18"/>
    <mergeCell ref="BI19:BK19"/>
    <mergeCell ref="BI20:BK20"/>
    <mergeCell ref="BI21:BK21"/>
    <mergeCell ref="BI22:BK22"/>
    <mergeCell ref="BI23:BK23"/>
    <mergeCell ref="BI24:BK24"/>
    <mergeCell ref="BI25:BK25"/>
    <mergeCell ref="BI26:BK26"/>
    <mergeCell ref="BI29:BK29"/>
    <mergeCell ref="BI42:BK42"/>
    <mergeCell ref="BI31:BK31"/>
    <mergeCell ref="BI32:BK32"/>
    <mergeCell ref="BI33:BK33"/>
    <mergeCell ref="BI34:BK34"/>
    <mergeCell ref="BI35:BK35"/>
    <mergeCell ref="BI36:BK36"/>
    <mergeCell ref="BI37:BK37"/>
    <mergeCell ref="BI38:BK38"/>
    <mergeCell ref="BI39:BK39"/>
    <mergeCell ref="BI40:BK40"/>
    <mergeCell ref="BI41:BK41"/>
    <mergeCell ref="BI57:BK57"/>
    <mergeCell ref="BI43:BK43"/>
    <mergeCell ref="BI44:BK44"/>
    <mergeCell ref="BI45:BK45"/>
    <mergeCell ref="BI46:BK46"/>
    <mergeCell ref="BI50:BK50"/>
    <mergeCell ref="BI51:BK51"/>
    <mergeCell ref="BI52:BK52"/>
    <mergeCell ref="BI53:BK53"/>
    <mergeCell ref="BI54:BK54"/>
    <mergeCell ref="BI55:BK55"/>
    <mergeCell ref="BI56:BK56"/>
    <mergeCell ref="BI72:BK72"/>
    <mergeCell ref="AO58:AO61"/>
    <mergeCell ref="BI58:BK58"/>
    <mergeCell ref="BI59:BK59"/>
    <mergeCell ref="BI60:BK60"/>
    <mergeCell ref="BI61:BK61"/>
    <mergeCell ref="AO62:AO65"/>
    <mergeCell ref="BI62:BK62"/>
    <mergeCell ref="BI63:BK63"/>
    <mergeCell ref="BI64:BK64"/>
    <mergeCell ref="BI65:BK65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138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71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30_リリースジョブ実行</v>
      </c>
      <c r="F2" s="284"/>
      <c r="G2" s="284"/>
      <c r="H2" s="284"/>
      <c r="I2" s="284"/>
      <c r="J2" s="284"/>
      <c r="K2" s="284"/>
      <c r="L2" s="285" t="s">
        <v>72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274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184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X5" s="5"/>
      <c r="AY5" s="7"/>
      <c r="BK5" s="9"/>
    </row>
    <row r="6" spans="1:63" ht="14.25" customHeight="1">
      <c r="A6" s="10"/>
      <c r="B6" s="10"/>
      <c r="C6" s="10" t="s">
        <v>316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X6" s="5"/>
      <c r="AY6" s="7"/>
      <c r="BK6" s="9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">
        <v>311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tr">
        <f>定義!B9</f>
        <v>atdaap1a</v>
      </c>
      <c r="AL7" s="330"/>
      <c r="AM7" s="330"/>
      <c r="AN7" s="330"/>
      <c r="AO7" s="330"/>
      <c r="AP7" s="330"/>
      <c r="AQ7" s="338" t="str">
        <f>定義!B3</f>
        <v>/atd/atdaap1a:8001</v>
      </c>
      <c r="AR7" s="338"/>
      <c r="AS7" s="338"/>
      <c r="AT7" s="338"/>
      <c r="AU7" s="338"/>
      <c r="AV7" s="338"/>
      <c r="AX7" s="5"/>
      <c r="AY7" s="7"/>
      <c r="BK7" s="9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">
        <v>311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tr">
        <f>定義!B4</f>
        <v>/atd/atdaap1a:8002</v>
      </c>
      <c r="AR8" s="338"/>
      <c r="AS8" s="338"/>
      <c r="AT8" s="338"/>
      <c r="AU8" s="338"/>
      <c r="AV8" s="338"/>
      <c r="AX8" s="5"/>
      <c r="AY8" s="7"/>
      <c r="BK8" s="9"/>
    </row>
    <row r="9" spans="1:63" ht="14.25" customHeight="1">
      <c r="A9" s="10"/>
      <c r="B9" s="11"/>
      <c r="C9" s="10" t="s">
        <v>313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">
        <v>311</v>
      </c>
      <c r="AL9" s="330"/>
      <c r="AM9" s="330"/>
      <c r="AN9" s="330"/>
      <c r="AO9" s="330"/>
      <c r="AP9" s="330"/>
      <c r="AQ9" s="338" t="s">
        <v>311</v>
      </c>
      <c r="AR9" s="338"/>
      <c r="AS9" s="338"/>
      <c r="AT9" s="338"/>
      <c r="AU9" s="338"/>
      <c r="AV9" s="338"/>
      <c r="AX9" s="5"/>
      <c r="AY9" s="7"/>
      <c r="BK9" s="9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">
        <v>311</v>
      </c>
      <c r="AR10" s="338"/>
      <c r="AS10" s="338"/>
      <c r="AT10" s="338"/>
      <c r="AU10" s="338"/>
      <c r="AV10" s="338"/>
      <c r="AX10" s="5"/>
      <c r="AY10" s="7"/>
      <c r="BK10" s="9"/>
    </row>
    <row r="11" spans="1:63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J11" s="5"/>
      <c r="BK11" s="7"/>
    </row>
    <row r="12" spans="1:63" s="14" customFormat="1" ht="14.25" customHeight="1">
      <c r="A12" s="12"/>
      <c r="B12" s="11" t="s">
        <v>60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1"/>
      <c r="C13" s="175" t="s">
        <v>258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4" customFormat="1" ht="14.2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J14" s="5"/>
      <c r="BK14" s="7"/>
    </row>
    <row r="15" spans="1:63" s="16" customFormat="1" ht="14.25" customHeight="1">
      <c r="A15" s="15"/>
      <c r="B15" s="319" t="s">
        <v>61</v>
      </c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1"/>
      <c r="BI15" s="322" t="s">
        <v>73</v>
      </c>
      <c r="BJ15" s="323"/>
      <c r="BK15" s="323"/>
    </row>
    <row r="16" spans="1:63" s="16" customFormat="1" ht="14.25" customHeight="1">
      <c r="A16" s="15"/>
      <c r="B16" s="324" t="s">
        <v>75</v>
      </c>
      <c r="C16" s="1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76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 t="s">
        <v>74</v>
      </c>
      <c r="BJ16" s="311"/>
      <c r="BK16" s="312"/>
    </row>
    <row r="17" spans="1:63" s="16" customFormat="1" ht="14.25" customHeight="1">
      <c r="A17" s="15"/>
      <c r="B17" s="32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63" t="s">
        <v>266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3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99" t="str">
        <f>定義!B21</f>
        <v>PRD-ATD-deploy-1a</v>
      </c>
      <c r="AP19" s="23"/>
      <c r="AQ19" s="23"/>
      <c r="AR19" s="23"/>
      <c r="AS19" s="23"/>
      <c r="AT19" s="23"/>
      <c r="AU19" s="23" t="s">
        <v>187</v>
      </c>
      <c r="AV19" s="23" t="str">
        <f>定義!B9</f>
        <v>atdaap1a</v>
      </c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3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53"/>
      <c r="BJ20" s="54"/>
      <c r="BK20" s="55"/>
    </row>
    <row r="21" spans="1:63" s="16" customFormat="1" ht="14.25" customHeight="1">
      <c r="A21" s="15"/>
      <c r="B21" s="325"/>
      <c r="C21" s="3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53"/>
      <c r="BJ21" s="54"/>
      <c r="BK21" s="55"/>
    </row>
    <row r="22" spans="1:63" s="16" customFormat="1" ht="14.25" customHeight="1">
      <c r="A22" s="15"/>
      <c r="B22" s="325"/>
      <c r="C22" s="3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53"/>
      <c r="BJ22" s="54"/>
      <c r="BK22" s="55"/>
    </row>
    <row r="23" spans="1:63" s="16" customFormat="1" ht="14.25" customHeight="1">
      <c r="A23" s="15"/>
      <c r="B23" s="325"/>
      <c r="C23" s="3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53"/>
      <c r="BJ23" s="54"/>
      <c r="BK23" s="55"/>
    </row>
    <row r="24" spans="1:63" s="16" customFormat="1" ht="14.25" customHeight="1">
      <c r="A24" s="15"/>
      <c r="B24" s="325"/>
      <c r="C24" s="3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53"/>
      <c r="BJ24" s="54"/>
      <c r="BK24" s="55"/>
    </row>
    <row r="25" spans="1:63" s="16" customFormat="1" ht="14.25" customHeight="1">
      <c r="A25" s="15"/>
      <c r="B25" s="325"/>
      <c r="C25" s="3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53"/>
      <c r="BJ25" s="54"/>
      <c r="BK25" s="55"/>
    </row>
    <row r="26" spans="1:63" s="16" customFormat="1" ht="14.25" customHeight="1">
      <c r="A26" s="15"/>
      <c r="B26" s="325"/>
      <c r="C26" s="3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53"/>
      <c r="BJ26" s="54"/>
      <c r="BK26" s="55"/>
    </row>
    <row r="27" spans="1:63" s="16" customFormat="1" ht="14.25" customHeight="1">
      <c r="A27" s="15"/>
      <c r="B27" s="325"/>
      <c r="C27" s="3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3"/>
      <c r="BJ27" s="54"/>
      <c r="BK27" s="55"/>
    </row>
    <row r="28" spans="1:63" s="16" customFormat="1" ht="14.25" customHeight="1">
      <c r="A28" s="15"/>
      <c r="B28" s="325"/>
      <c r="C28" s="3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3"/>
      <c r="BJ28" s="54"/>
      <c r="BK28" s="55"/>
    </row>
    <row r="29" spans="1:63" s="16" customFormat="1" ht="14.25" customHeight="1">
      <c r="A29" s="15"/>
      <c r="B29" s="325"/>
      <c r="C29" s="3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53"/>
      <c r="BJ29" s="54"/>
      <c r="BK29" s="55"/>
    </row>
    <row r="30" spans="1:63" s="16" customFormat="1" ht="14.25" customHeight="1">
      <c r="A30" s="15"/>
      <c r="B30" s="325"/>
      <c r="C30" s="3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53"/>
      <c r="BJ30" s="54"/>
      <c r="BK30" s="55"/>
    </row>
    <row r="31" spans="1:63" s="16" customFormat="1" ht="14.25" customHeight="1">
      <c r="A31" s="15"/>
      <c r="B31" s="325"/>
      <c r="C31" s="3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1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4"/>
      <c r="BI31" s="53"/>
      <c r="BJ31" s="54"/>
      <c r="BK31" s="55"/>
    </row>
    <row r="32" spans="1:63" s="16" customFormat="1" ht="14.25" customHeight="1">
      <c r="A32" s="15"/>
      <c r="B32" s="325"/>
      <c r="C32" s="3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53"/>
      <c r="BJ32" s="54"/>
      <c r="BK32" s="55"/>
    </row>
    <row r="33" spans="1:63" s="16" customFormat="1" ht="14.25" customHeight="1">
      <c r="A33" s="15"/>
      <c r="B33" s="325"/>
      <c r="C33" s="3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17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53"/>
      <c r="BJ33" s="54"/>
      <c r="BK33" s="55"/>
    </row>
    <row r="34" spans="1:63" s="16" customFormat="1" ht="14.25" customHeight="1">
      <c r="A34" s="15"/>
      <c r="B34" s="325"/>
      <c r="C34" s="3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53"/>
      <c r="BJ34" s="54"/>
      <c r="BK34" s="55"/>
    </row>
    <row r="35" spans="1:63" s="16" customFormat="1" ht="14.25" customHeight="1">
      <c r="A35" s="15"/>
      <c r="B35" s="325"/>
      <c r="C35" s="3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17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53"/>
      <c r="BJ35" s="54"/>
      <c r="BK35" s="55"/>
    </row>
    <row r="36" spans="1:63" s="16" customFormat="1" ht="14.25" customHeight="1">
      <c r="A36" s="15"/>
      <c r="B36" s="325"/>
      <c r="C36" s="3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53"/>
      <c r="BJ36" s="54"/>
      <c r="BK36" s="55"/>
    </row>
    <row r="37" spans="1:63" s="16" customFormat="1" ht="14.25" customHeight="1">
      <c r="A37" s="15"/>
      <c r="B37" s="325"/>
      <c r="C37" s="3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17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53"/>
      <c r="BJ37" s="54"/>
      <c r="BK37" s="55"/>
    </row>
    <row r="38" spans="1:63" s="16" customFormat="1" ht="14.25" customHeight="1">
      <c r="A38" s="15"/>
      <c r="B38" s="325"/>
      <c r="C38" s="3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53"/>
      <c r="BJ38" s="54"/>
      <c r="BK38" s="55"/>
    </row>
    <row r="39" spans="1:63" s="16" customFormat="1" ht="14.25" customHeight="1">
      <c r="A39" s="15"/>
      <c r="B39" s="325"/>
      <c r="C39" s="3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3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3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5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7"/>
      <c r="BI41" s="310"/>
      <c r="BJ41" s="311"/>
      <c r="BK41" s="312"/>
    </row>
    <row r="42" spans="1:63" s="16" customFormat="1" ht="14.25" customHeight="1">
      <c r="A42" s="15"/>
      <c r="B42" s="56"/>
      <c r="C42" s="3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45" t="s">
        <v>188</v>
      </c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24"/>
      <c r="BI42" s="310" t="s">
        <v>74</v>
      </c>
      <c r="BJ42" s="311"/>
      <c r="BK42" s="312"/>
    </row>
    <row r="43" spans="1:63" s="16" customFormat="1" ht="14.25" customHeight="1">
      <c r="A43" s="15"/>
      <c r="B43" s="56"/>
      <c r="C43" s="3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45"/>
      <c r="AO43" s="95" t="s">
        <v>189</v>
      </c>
      <c r="AP43" s="93"/>
      <c r="AQ43" s="94"/>
      <c r="AR43" s="95" t="s">
        <v>190</v>
      </c>
      <c r="AS43" s="93"/>
      <c r="AT43" s="93"/>
      <c r="AU43" s="93"/>
      <c r="AV43" s="93"/>
      <c r="AW43" s="93"/>
      <c r="AX43" s="93"/>
      <c r="AY43" s="94"/>
      <c r="AZ43" s="95" t="s">
        <v>191</v>
      </c>
      <c r="BA43" s="93"/>
      <c r="BB43" s="93"/>
      <c r="BC43" s="93"/>
      <c r="BD43" s="93"/>
      <c r="BE43" s="93"/>
      <c r="BF43" s="93"/>
      <c r="BG43" s="94"/>
      <c r="BH43" s="24"/>
      <c r="BI43" s="310"/>
      <c r="BJ43" s="311"/>
      <c r="BK43" s="312"/>
    </row>
    <row r="44" spans="1:63" s="16" customFormat="1" ht="14.25" customHeight="1">
      <c r="A44" s="15"/>
      <c r="B44" s="56"/>
      <c r="C44" s="3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45"/>
      <c r="AO44" s="95" t="s">
        <v>192</v>
      </c>
      <c r="AP44" s="93"/>
      <c r="AQ44" s="94"/>
      <c r="AR44" s="95" t="s">
        <v>193</v>
      </c>
      <c r="AS44" s="93"/>
      <c r="AT44" s="93"/>
      <c r="AU44" s="93"/>
      <c r="AV44" s="93"/>
      <c r="AW44" s="93"/>
      <c r="AX44" s="93"/>
      <c r="AY44" s="94"/>
      <c r="AZ44" s="92" t="s">
        <v>269</v>
      </c>
      <c r="BA44" s="120"/>
      <c r="BB44" s="120"/>
      <c r="BC44" s="120"/>
      <c r="BD44" s="120"/>
      <c r="BE44" s="120"/>
      <c r="BF44" s="120"/>
      <c r="BG44" s="121"/>
      <c r="BH44" s="24"/>
      <c r="BI44" s="310"/>
      <c r="BJ44" s="311"/>
      <c r="BK44" s="312"/>
    </row>
    <row r="45" spans="1:63" s="16" customFormat="1" ht="14.25" customHeight="1">
      <c r="A45" s="15"/>
      <c r="B45" s="56"/>
      <c r="C45" s="3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45"/>
      <c r="AO45" s="42" t="s">
        <v>194</v>
      </c>
      <c r="AP45" s="122"/>
      <c r="AQ45" s="123"/>
      <c r="AR45" s="95" t="s">
        <v>195</v>
      </c>
      <c r="AS45" s="93"/>
      <c r="AT45" s="93"/>
      <c r="AU45" s="93"/>
      <c r="AV45" s="94"/>
      <c r="AW45" s="95" t="s">
        <v>196</v>
      </c>
      <c r="AX45" s="93"/>
      <c r="AY45" s="94"/>
      <c r="AZ45" s="180" t="s">
        <v>196</v>
      </c>
      <c r="BA45" s="124"/>
      <c r="BB45" s="124"/>
      <c r="BC45" s="124"/>
      <c r="BD45" s="124"/>
      <c r="BE45" s="124"/>
      <c r="BF45" s="124"/>
      <c r="BG45" s="125"/>
      <c r="BH45" s="24"/>
      <c r="BI45" s="310"/>
      <c r="BJ45" s="311"/>
      <c r="BK45" s="312"/>
    </row>
    <row r="46" spans="1:63" s="16" customFormat="1" ht="14.25" customHeight="1">
      <c r="A46" s="15"/>
      <c r="B46" s="56"/>
      <c r="C46" s="3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45"/>
      <c r="AO46" s="45"/>
      <c r="AP46" s="43"/>
      <c r="AQ46" s="44"/>
      <c r="AR46" s="95" t="s">
        <v>197</v>
      </c>
      <c r="AS46" s="93"/>
      <c r="AT46" s="93"/>
      <c r="AU46" s="93"/>
      <c r="AV46" s="94"/>
      <c r="AW46" s="95" t="s">
        <v>198</v>
      </c>
      <c r="AX46" s="93"/>
      <c r="AY46" s="94"/>
      <c r="AZ46" s="181"/>
      <c r="BA46" s="130"/>
      <c r="BB46" s="130"/>
      <c r="BC46" s="130"/>
      <c r="BD46" s="130"/>
      <c r="BE46" s="130"/>
      <c r="BF46" s="130"/>
      <c r="BG46" s="174"/>
      <c r="BH46" s="24"/>
      <c r="BI46" s="310"/>
      <c r="BJ46" s="311"/>
      <c r="BK46" s="312"/>
    </row>
    <row r="47" spans="1:63" s="16" customFormat="1" ht="14.25" customHeight="1">
      <c r="A47" s="15"/>
      <c r="B47" s="56"/>
      <c r="C47" s="3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28"/>
      <c r="AO47" s="48"/>
      <c r="AP47" s="47"/>
      <c r="AQ47" s="49"/>
      <c r="AR47" s="95" t="s">
        <v>271</v>
      </c>
      <c r="AS47" s="93"/>
      <c r="AT47" s="93"/>
      <c r="AU47" s="93"/>
      <c r="AV47" s="94"/>
      <c r="AW47" s="95" t="s">
        <v>257</v>
      </c>
      <c r="AX47" s="93"/>
      <c r="AY47" s="94"/>
      <c r="AZ47" s="182"/>
      <c r="BA47" s="126"/>
      <c r="BB47" s="126"/>
      <c r="BC47" s="126"/>
      <c r="BD47" s="126"/>
      <c r="BE47" s="126"/>
      <c r="BF47" s="126"/>
      <c r="BG47" s="127"/>
      <c r="BH47" s="24"/>
      <c r="BI47" s="310"/>
      <c r="BJ47" s="311"/>
      <c r="BK47" s="312"/>
    </row>
    <row r="48" spans="1:63" s="16" customFormat="1" ht="14.25" customHeight="1">
      <c r="A48" s="15"/>
      <c r="B48" s="56"/>
      <c r="C48" s="3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45"/>
      <c r="AO48" s="42" t="s">
        <v>199</v>
      </c>
      <c r="AP48" s="122"/>
      <c r="AQ48" s="123"/>
      <c r="AR48" s="180" t="s">
        <v>276</v>
      </c>
      <c r="AS48" s="122"/>
      <c r="AT48" s="122"/>
      <c r="AU48" s="122"/>
      <c r="AV48" s="122"/>
      <c r="AW48" s="122"/>
      <c r="AX48" s="129"/>
      <c r="AY48" s="123"/>
      <c r="AZ48" s="180" t="s">
        <v>327</v>
      </c>
      <c r="BA48" s="124"/>
      <c r="BB48" s="124"/>
      <c r="BC48" s="124"/>
      <c r="BD48" s="124"/>
      <c r="BE48" s="124"/>
      <c r="BF48" s="124"/>
      <c r="BG48" s="125"/>
      <c r="BH48" s="24"/>
      <c r="BI48" s="310"/>
      <c r="BJ48" s="311"/>
      <c r="BK48" s="312"/>
    </row>
    <row r="49" spans="1:63" s="16" customFormat="1" ht="14.25" customHeight="1">
      <c r="A49" s="15"/>
      <c r="B49" s="56"/>
      <c r="C49" s="3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45"/>
      <c r="AO49" s="184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9"/>
      <c r="BA49" s="124"/>
      <c r="BB49" s="124"/>
      <c r="BC49" s="124"/>
      <c r="BD49" s="124"/>
      <c r="BE49" s="124"/>
      <c r="BF49" s="124"/>
      <c r="BG49" s="124"/>
      <c r="BH49" s="24"/>
      <c r="BI49" s="310"/>
      <c r="BJ49" s="311"/>
      <c r="BK49" s="312"/>
    </row>
    <row r="50" spans="1:63" s="16" customFormat="1" ht="14.25" customHeight="1">
      <c r="A50" s="15"/>
      <c r="B50" s="56"/>
      <c r="C50" s="3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45"/>
      <c r="AO50" s="43"/>
      <c r="AP50" s="43"/>
      <c r="AQ50" s="43"/>
      <c r="AR50" s="185"/>
      <c r="AS50" s="43"/>
      <c r="AT50" s="43"/>
      <c r="AU50" s="43"/>
      <c r="AV50" s="43"/>
      <c r="AW50" s="43"/>
      <c r="AX50" s="43"/>
      <c r="AY50" s="43"/>
      <c r="AZ50" s="96"/>
      <c r="BA50" s="130"/>
      <c r="BB50" s="130"/>
      <c r="BC50" s="130"/>
      <c r="BD50" s="130"/>
      <c r="BE50" s="130"/>
      <c r="BF50" s="130"/>
      <c r="BG50" s="130"/>
      <c r="BH50" s="24"/>
      <c r="BI50" s="310"/>
      <c r="BJ50" s="311"/>
      <c r="BK50" s="312"/>
    </row>
    <row r="51" spans="1:63" s="16" customFormat="1" ht="14.25" customHeight="1">
      <c r="A51" s="15"/>
      <c r="B51" s="56"/>
      <c r="C51" s="3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45"/>
      <c r="AO51" s="131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24"/>
      <c r="BI51" s="310"/>
      <c r="BJ51" s="311"/>
      <c r="BK51" s="312"/>
    </row>
    <row r="52" spans="1:63" s="16" customFormat="1" ht="14.25" customHeight="1">
      <c r="A52" s="15"/>
      <c r="B52" s="56"/>
      <c r="C52" s="3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45"/>
      <c r="AO52" s="131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24"/>
      <c r="BI52" s="310"/>
      <c r="BJ52" s="311"/>
      <c r="BK52" s="312"/>
    </row>
    <row r="53" spans="1:63" s="16" customFormat="1" ht="14.25" customHeight="1">
      <c r="A53" s="15"/>
      <c r="B53" s="56"/>
      <c r="C53" s="3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45"/>
      <c r="AO53" s="131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24"/>
      <c r="BI53" s="20"/>
      <c r="BJ53" s="21"/>
      <c r="BK53" s="22"/>
    </row>
    <row r="54" spans="1:63" s="16" customFormat="1" ht="14.25" customHeight="1">
      <c r="A54" s="15"/>
      <c r="B54" s="56"/>
      <c r="C54" s="3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45"/>
      <c r="AO54" s="131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24"/>
      <c r="BI54" s="20"/>
      <c r="BJ54" s="21"/>
      <c r="BK54" s="22"/>
    </row>
    <row r="55" spans="1:63" s="16" customFormat="1" ht="14.25" customHeight="1">
      <c r="A55" s="15"/>
      <c r="B55" s="56"/>
      <c r="C55" s="3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5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24"/>
      <c r="BI55" s="310"/>
      <c r="BJ55" s="311"/>
      <c r="BK55" s="312"/>
    </row>
    <row r="56" spans="1:63" s="16" customFormat="1" ht="14.25" customHeight="1">
      <c r="A56" s="15"/>
      <c r="B56" s="56"/>
      <c r="C56" s="3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7" t="s">
        <v>200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56"/>
      <c r="C57" s="3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56"/>
      <c r="C58" s="39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7"/>
      <c r="AN58" s="25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7"/>
      <c r="BI58" s="310"/>
      <c r="BJ58" s="311"/>
      <c r="BK58" s="312"/>
    </row>
    <row r="59" spans="1:63" s="16" customFormat="1" ht="14.25" customHeight="1">
      <c r="A59" s="15"/>
      <c r="B59" s="56"/>
      <c r="C59" s="3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31" t="s">
        <v>145</v>
      </c>
      <c r="AO59" s="1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4"/>
      <c r="BI59" s="310" t="s">
        <v>74</v>
      </c>
      <c r="BJ59" s="311"/>
      <c r="BK59" s="312"/>
    </row>
    <row r="60" spans="1:63" s="16" customFormat="1" ht="14.25" customHeight="1">
      <c r="A60" s="15"/>
      <c r="B60" s="56"/>
      <c r="C60" s="3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88" t="s">
        <v>270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56"/>
      <c r="C61" s="3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8" t="s">
        <v>201</v>
      </c>
      <c r="AO61" s="89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56"/>
      <c r="C62" s="3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8"/>
      <c r="AO62" s="89" t="s">
        <v>147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56"/>
      <c r="C63" s="3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88"/>
      <c r="AO63" s="89" t="s">
        <v>202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56"/>
      <c r="C64" s="3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4"/>
      <c r="BI64" s="310"/>
      <c r="BJ64" s="311"/>
      <c r="BK64" s="312"/>
    </row>
    <row r="65" spans="1:63" s="16" customFormat="1" ht="14.25" customHeight="1">
      <c r="A65" s="15"/>
      <c r="B65" s="56"/>
      <c r="C65" s="3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4"/>
      <c r="BI65" s="310"/>
      <c r="BJ65" s="311"/>
      <c r="BK65" s="312"/>
    </row>
    <row r="66" spans="1:63" s="16" customFormat="1" ht="14.25" customHeight="1">
      <c r="A66" s="15"/>
      <c r="B66" s="56"/>
      <c r="C66" s="3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4"/>
      <c r="BI66" s="310"/>
      <c r="BJ66" s="311"/>
      <c r="BK66" s="312"/>
    </row>
    <row r="67" spans="1:63" s="16" customFormat="1" ht="14.25" customHeight="1">
      <c r="A67" s="15"/>
      <c r="B67" s="56"/>
      <c r="C67" s="3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4"/>
      <c r="BI67" s="310"/>
      <c r="BJ67" s="311"/>
      <c r="BK67" s="312"/>
    </row>
    <row r="68" spans="1:63" s="16" customFormat="1" ht="14.25" customHeight="1">
      <c r="A68" s="15"/>
      <c r="B68" s="56"/>
      <c r="C68" s="3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4"/>
      <c r="BI68" s="310"/>
      <c r="BJ68" s="311"/>
      <c r="BK68" s="312"/>
    </row>
    <row r="69" spans="1:63" s="16" customFormat="1" ht="14.25" customHeight="1">
      <c r="A69" s="15"/>
      <c r="B69" s="56"/>
      <c r="C69" s="3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4"/>
      <c r="BI69" s="310"/>
      <c r="BJ69" s="311"/>
      <c r="BK69" s="312"/>
    </row>
    <row r="70" spans="1:63" s="16" customFormat="1" ht="14.25" customHeight="1">
      <c r="A70" s="15"/>
      <c r="B70" s="56"/>
      <c r="C70" s="3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17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4"/>
      <c r="BI70" s="53"/>
      <c r="BJ70" s="54"/>
      <c r="BK70" s="55"/>
    </row>
    <row r="71" spans="1:63" s="16" customFormat="1" ht="14.25" customHeight="1">
      <c r="A71" s="15"/>
      <c r="B71" s="56"/>
      <c r="C71" s="3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17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15"/>
      <c r="B72" s="56"/>
      <c r="C72" s="3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17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4"/>
      <c r="BI72" s="310"/>
      <c r="BJ72" s="311"/>
      <c r="BK72" s="312"/>
    </row>
    <row r="73" spans="1:63" s="16" customFormat="1" ht="14.25" customHeight="1">
      <c r="A73" s="15"/>
      <c r="B73" s="56"/>
      <c r="C73" s="3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5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7"/>
      <c r="BI73" s="310"/>
      <c r="BJ73" s="311"/>
      <c r="BK73" s="312"/>
    </row>
    <row r="74" spans="1:63" s="16" customFormat="1" ht="14.25" customHeight="1">
      <c r="A74" s="15"/>
      <c r="B74" s="346" t="s">
        <v>203</v>
      </c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47"/>
      <c r="AB74" s="347"/>
      <c r="AC74" s="347"/>
      <c r="AD74" s="347"/>
      <c r="AE74" s="347"/>
      <c r="AF74" s="347"/>
      <c r="AG74" s="347"/>
      <c r="AH74" s="347"/>
      <c r="AI74" s="347"/>
      <c r="AJ74" s="347"/>
      <c r="AK74" s="347"/>
      <c r="AL74" s="347"/>
      <c r="AM74" s="347"/>
      <c r="AN74" s="347"/>
      <c r="AO74" s="347"/>
      <c r="AP74" s="347"/>
      <c r="AQ74" s="347"/>
      <c r="AR74" s="347"/>
      <c r="AS74" s="347"/>
      <c r="AT74" s="347"/>
      <c r="AU74" s="347"/>
      <c r="AV74" s="347"/>
      <c r="AW74" s="347"/>
      <c r="AX74" s="347"/>
      <c r="AY74" s="347"/>
      <c r="AZ74" s="347"/>
      <c r="BA74" s="347"/>
      <c r="BB74" s="347"/>
      <c r="BC74" s="347"/>
      <c r="BD74" s="347"/>
      <c r="BE74" s="347"/>
      <c r="BF74" s="347"/>
      <c r="BG74" s="347"/>
      <c r="BH74" s="347"/>
      <c r="BI74" s="347"/>
      <c r="BJ74" s="347"/>
      <c r="BK74" s="348"/>
    </row>
    <row r="75" spans="1:63" s="16" customFormat="1" ht="14.25" customHeight="1">
      <c r="A75" s="15"/>
      <c r="B75" s="56"/>
      <c r="C75" s="134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3" t="s">
        <v>204</v>
      </c>
      <c r="AO75" s="136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8"/>
      <c r="BI75" s="343" t="s">
        <v>74</v>
      </c>
      <c r="BJ75" s="344"/>
      <c r="BK75" s="345"/>
    </row>
    <row r="76" spans="1:63" s="16" customFormat="1" ht="14.25" customHeight="1">
      <c r="A76" s="15"/>
      <c r="B76" s="56"/>
      <c r="C76" s="134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3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8"/>
      <c r="BI76" s="139"/>
      <c r="BJ76" s="140"/>
      <c r="BK76" s="141"/>
    </row>
    <row r="77" spans="1:63" s="16" customFormat="1" ht="14.25" customHeight="1">
      <c r="A77" s="15"/>
      <c r="B77" s="56"/>
      <c r="C77" s="134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3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8"/>
      <c r="BI77" s="343"/>
      <c r="BJ77" s="344"/>
      <c r="BK77" s="345"/>
    </row>
    <row r="78" spans="1:63" s="16" customFormat="1" ht="14.25" customHeight="1">
      <c r="A78" s="15"/>
      <c r="B78" s="56"/>
      <c r="C78" s="134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42"/>
      <c r="AO78" s="143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8"/>
      <c r="BI78" s="343"/>
      <c r="BJ78" s="344"/>
      <c r="BK78" s="345"/>
    </row>
    <row r="79" spans="1:63" s="16" customFormat="1" ht="14.25" customHeight="1">
      <c r="A79" s="15"/>
      <c r="B79" s="56"/>
      <c r="C79" s="134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42"/>
      <c r="AO79" s="144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8"/>
      <c r="BI79" s="343"/>
      <c r="BJ79" s="344"/>
      <c r="BK79" s="345"/>
    </row>
    <row r="80" spans="1:63" s="16" customFormat="1" ht="14.25" customHeight="1">
      <c r="A80" s="15"/>
      <c r="B80" s="56"/>
      <c r="C80" s="134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42"/>
      <c r="AO80" s="144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8"/>
      <c r="BI80" s="343"/>
      <c r="BJ80" s="344"/>
      <c r="BK80" s="345"/>
    </row>
    <row r="81" spans="1:63" s="16" customFormat="1" ht="14.25" customHeight="1">
      <c r="A81" s="15"/>
      <c r="B81" s="56"/>
      <c r="C81" s="134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3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8"/>
      <c r="BI81" s="343"/>
      <c r="BJ81" s="344"/>
      <c r="BK81" s="345"/>
    </row>
    <row r="82" spans="1:63" s="16" customFormat="1" ht="14.25" customHeight="1">
      <c r="A82" s="15"/>
      <c r="B82" s="56"/>
      <c r="C82" s="134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3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8"/>
      <c r="BI82" s="343"/>
      <c r="BJ82" s="344"/>
      <c r="BK82" s="345"/>
    </row>
    <row r="83" spans="1:63" s="16" customFormat="1" ht="14.25" customHeight="1">
      <c r="A83" s="15"/>
      <c r="B83" s="56"/>
      <c r="C83" s="134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3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8"/>
      <c r="BI83" s="343"/>
      <c r="BJ83" s="344"/>
      <c r="BK83" s="345"/>
    </row>
    <row r="84" spans="1:63" s="16" customFormat="1" ht="14.25" customHeight="1">
      <c r="A84" s="15"/>
      <c r="B84" s="56"/>
      <c r="C84" s="134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3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8"/>
      <c r="BI84" s="343"/>
      <c r="BJ84" s="344"/>
      <c r="BK84" s="345"/>
    </row>
    <row r="85" spans="1:63" s="16" customFormat="1" ht="14.25" customHeight="1">
      <c r="A85" s="15"/>
      <c r="B85" s="56"/>
      <c r="C85" s="134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3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8"/>
      <c r="BI85" s="343"/>
      <c r="BJ85" s="344"/>
      <c r="BK85" s="345"/>
    </row>
    <row r="86" spans="1:63" s="16" customFormat="1" ht="14.25" customHeight="1">
      <c r="A86" s="15"/>
      <c r="B86" s="56"/>
      <c r="C86" s="134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3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8"/>
      <c r="BI86" s="343"/>
      <c r="BJ86" s="344"/>
      <c r="BK86" s="345"/>
    </row>
    <row r="87" spans="1:63" s="16" customFormat="1" ht="14.25" customHeight="1">
      <c r="A87" s="15"/>
      <c r="B87" s="56"/>
      <c r="C87" s="134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3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8"/>
      <c r="BI87" s="139"/>
      <c r="BJ87" s="140"/>
      <c r="BK87" s="141"/>
    </row>
    <row r="88" spans="1:63" s="16" customFormat="1" ht="14.25" customHeight="1">
      <c r="A88" s="15"/>
      <c r="B88" s="56"/>
      <c r="C88" s="134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3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8"/>
      <c r="BI88" s="343"/>
      <c r="BJ88" s="344"/>
      <c r="BK88" s="345"/>
    </row>
    <row r="89" spans="1:63" s="16" customFormat="1" ht="14.25" customHeight="1">
      <c r="A89" s="15"/>
      <c r="B89" s="56"/>
      <c r="C89" s="134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3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8"/>
      <c r="BI89" s="343"/>
      <c r="BJ89" s="344"/>
      <c r="BK89" s="345"/>
    </row>
    <row r="90" spans="1:63" s="16" customFormat="1" ht="14.25" customHeight="1">
      <c r="A90" s="15"/>
      <c r="B90" s="56"/>
      <c r="C90" s="134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3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8"/>
      <c r="BI90" s="139"/>
      <c r="BJ90" s="140"/>
      <c r="BK90" s="141"/>
    </row>
    <row r="91" spans="1:63" s="16" customFormat="1" ht="14.25" customHeight="1">
      <c r="A91" s="15"/>
      <c r="B91" s="56"/>
      <c r="C91" s="134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3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8"/>
      <c r="BI91" s="139"/>
      <c r="BJ91" s="140"/>
      <c r="BK91" s="141"/>
    </row>
    <row r="92" spans="1:63" s="16" customFormat="1" ht="14.25" customHeight="1">
      <c r="A92" s="15"/>
      <c r="B92" s="56"/>
      <c r="C92" s="14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7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8"/>
      <c r="BI92" s="343"/>
      <c r="BJ92" s="344"/>
      <c r="BK92" s="345"/>
    </row>
    <row r="93" spans="1:63" s="16" customFormat="1" ht="14.25" customHeight="1">
      <c r="A93" s="15"/>
      <c r="B93" s="355" t="s">
        <v>205</v>
      </c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56"/>
      <c r="Z93" s="356"/>
      <c r="AA93" s="356"/>
      <c r="AB93" s="356"/>
      <c r="AC93" s="356"/>
      <c r="AD93" s="356"/>
      <c r="AE93" s="356"/>
      <c r="AF93" s="356"/>
      <c r="AG93" s="356"/>
      <c r="AH93" s="356"/>
      <c r="AI93" s="356"/>
      <c r="AJ93" s="356"/>
      <c r="AK93" s="356"/>
      <c r="AL93" s="356"/>
      <c r="AM93" s="356"/>
      <c r="AN93" s="356"/>
      <c r="AO93" s="356"/>
      <c r="AP93" s="356"/>
      <c r="AQ93" s="356"/>
      <c r="AR93" s="356"/>
      <c r="AS93" s="356"/>
      <c r="AT93" s="356"/>
      <c r="AU93" s="356"/>
      <c r="AV93" s="356"/>
      <c r="AW93" s="356"/>
      <c r="AX93" s="356"/>
      <c r="AY93" s="356"/>
      <c r="AZ93" s="356"/>
      <c r="BA93" s="356"/>
      <c r="BB93" s="356"/>
      <c r="BC93" s="356"/>
      <c r="BD93" s="356"/>
      <c r="BE93" s="356"/>
      <c r="BF93" s="356"/>
      <c r="BG93" s="356"/>
      <c r="BH93" s="356"/>
      <c r="BI93" s="356"/>
      <c r="BJ93" s="356"/>
      <c r="BK93" s="357"/>
    </row>
    <row r="94" spans="1:63" s="16" customFormat="1" ht="14.25" customHeight="1">
      <c r="A94" s="15"/>
      <c r="B94" s="56"/>
      <c r="C94" s="40" t="s">
        <v>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2" t="s">
        <v>207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4"/>
      <c r="BI94" s="352" t="s">
        <v>74</v>
      </c>
      <c r="BJ94" s="353"/>
      <c r="BK94" s="354"/>
    </row>
    <row r="95" spans="1:63" s="16" customFormat="1" ht="14.25" customHeight="1">
      <c r="A95" s="15"/>
      <c r="B95" s="56"/>
      <c r="C95" s="40"/>
      <c r="D95" s="164" t="str">
        <f>定義!B25</f>
        <v>https://10.39.162.61:7080/ATDconsole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29" t="s">
        <v>222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4"/>
      <c r="BI95" s="349"/>
      <c r="BJ95" s="350"/>
      <c r="BK95" s="351"/>
    </row>
    <row r="96" spans="1:63" s="16" customFormat="1" ht="14.25" customHeight="1">
      <c r="A96" s="15"/>
      <c r="B96" s="56"/>
      <c r="C96" s="40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5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4"/>
      <c r="BI96" s="349"/>
      <c r="BJ96" s="350"/>
      <c r="BK96" s="351"/>
    </row>
    <row r="97" spans="1:63" s="16" customFormat="1" ht="14.25" customHeight="1">
      <c r="A97" s="15"/>
      <c r="B97" s="56"/>
      <c r="C97" s="40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5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4"/>
      <c r="BI97" s="349"/>
      <c r="BJ97" s="350"/>
      <c r="BK97" s="351"/>
    </row>
    <row r="98" spans="1:63" s="16" customFormat="1" ht="14.25" customHeight="1">
      <c r="A98" s="15"/>
      <c r="B98" s="56"/>
      <c r="C98" s="40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5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4"/>
      <c r="BI98" s="349"/>
      <c r="BJ98" s="350"/>
      <c r="BK98" s="351"/>
    </row>
    <row r="99" spans="1:63" s="16" customFormat="1" ht="14.25" customHeight="1">
      <c r="A99" s="15"/>
      <c r="B99" s="56"/>
      <c r="C99" s="40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5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4"/>
      <c r="BI99" s="349"/>
      <c r="BJ99" s="350"/>
      <c r="BK99" s="351"/>
    </row>
    <row r="100" spans="1:63" s="16" customFormat="1" ht="14.25" customHeight="1">
      <c r="A100" s="15"/>
      <c r="B100" s="56"/>
      <c r="C100" s="40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5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4"/>
      <c r="BI100" s="349"/>
      <c r="BJ100" s="350"/>
      <c r="BK100" s="351"/>
    </row>
    <row r="101" spans="1:63" s="16" customFormat="1" ht="14.25" customHeight="1">
      <c r="A101" s="15"/>
      <c r="B101" s="56"/>
      <c r="C101" s="40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5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4"/>
      <c r="BI101" s="349"/>
      <c r="BJ101" s="350"/>
      <c r="BK101" s="351"/>
    </row>
    <row r="102" spans="1:63" s="16" customFormat="1" ht="14.25" customHeight="1">
      <c r="A102" s="15"/>
      <c r="B102" s="56"/>
      <c r="C102" s="40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5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4"/>
      <c r="BI102" s="349"/>
      <c r="BJ102" s="350"/>
      <c r="BK102" s="351"/>
    </row>
    <row r="103" spans="1:63" s="16" customFormat="1" ht="14.25" customHeight="1">
      <c r="A103" s="15"/>
      <c r="B103" s="56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5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4"/>
      <c r="BI103" s="349"/>
      <c r="BJ103" s="350"/>
      <c r="BK103" s="351"/>
    </row>
    <row r="104" spans="1:63" s="16" customFormat="1" ht="14.25" customHeight="1">
      <c r="A104" s="15"/>
      <c r="B104" s="56"/>
      <c r="C104" s="40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5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4"/>
      <c r="BI104" s="349"/>
      <c r="BJ104" s="350"/>
      <c r="BK104" s="351"/>
    </row>
    <row r="105" spans="1:63" s="16" customFormat="1" ht="14.25" customHeight="1">
      <c r="A105" s="15"/>
      <c r="B105" s="56"/>
      <c r="C105" s="40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5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4"/>
      <c r="BI105" s="349"/>
      <c r="BJ105" s="350"/>
      <c r="BK105" s="351"/>
    </row>
    <row r="106" spans="1:63" s="16" customFormat="1" ht="14.25" customHeight="1">
      <c r="A106" s="15"/>
      <c r="B106" s="56"/>
      <c r="C106" s="40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5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4"/>
      <c r="BI106" s="349"/>
      <c r="BJ106" s="350"/>
      <c r="BK106" s="351"/>
    </row>
    <row r="107" spans="1:63" s="16" customFormat="1" ht="14.25" customHeight="1">
      <c r="A107" s="15"/>
      <c r="B107" s="56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5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4"/>
      <c r="BI107" s="349"/>
      <c r="BJ107" s="350"/>
      <c r="BK107" s="351"/>
    </row>
    <row r="108" spans="1:63" s="16" customFormat="1" ht="14.25" customHeight="1">
      <c r="A108" s="15"/>
      <c r="B108" s="56"/>
      <c r="C108" s="40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5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4"/>
      <c r="BI108" s="349"/>
      <c r="BJ108" s="350"/>
      <c r="BK108" s="351"/>
    </row>
    <row r="109" spans="1:63" s="16" customFormat="1" ht="14.25" customHeight="1">
      <c r="A109" s="15"/>
      <c r="B109" s="56"/>
      <c r="C109" s="40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5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4"/>
      <c r="BI109" s="349"/>
      <c r="BJ109" s="350"/>
      <c r="BK109" s="351"/>
    </row>
    <row r="110" spans="1:63" s="16" customFormat="1" ht="14.25" customHeight="1">
      <c r="A110" s="15"/>
      <c r="B110" s="56"/>
      <c r="C110" s="40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5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4"/>
      <c r="BI110" s="349"/>
      <c r="BJ110" s="350"/>
      <c r="BK110" s="351"/>
    </row>
    <row r="111" spans="1:63" s="16" customFormat="1" ht="14.25" customHeight="1">
      <c r="A111" s="15"/>
      <c r="B111" s="56"/>
      <c r="C111" s="40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5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4"/>
      <c r="BI111" s="349"/>
      <c r="BJ111" s="350"/>
      <c r="BK111" s="351"/>
    </row>
    <row r="112" spans="1:63" s="16" customFormat="1" ht="14.25" customHeight="1">
      <c r="A112" s="15"/>
      <c r="B112" s="56"/>
      <c r="C112" s="40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5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4"/>
      <c r="BI112" s="349"/>
      <c r="BJ112" s="350"/>
      <c r="BK112" s="351"/>
    </row>
    <row r="113" spans="1:63" s="16" customFormat="1" ht="14.25" customHeight="1">
      <c r="A113" s="15"/>
      <c r="B113" s="56"/>
      <c r="C113" s="40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5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4"/>
      <c r="BI113" s="349"/>
      <c r="BJ113" s="350"/>
      <c r="BK113" s="351"/>
    </row>
    <row r="114" spans="1:63" s="16" customFormat="1" ht="14.25" customHeight="1">
      <c r="A114" s="15"/>
      <c r="B114" s="56"/>
      <c r="C114" s="40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5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4"/>
      <c r="BI114" s="349"/>
      <c r="BJ114" s="350"/>
      <c r="BK114" s="351"/>
    </row>
    <row r="115" spans="1:63" s="16" customFormat="1" ht="14.25" customHeight="1">
      <c r="A115" s="15"/>
      <c r="B115" s="56"/>
      <c r="C115" s="40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5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4"/>
      <c r="BI115" s="349"/>
      <c r="BJ115" s="350"/>
      <c r="BK115" s="351"/>
    </row>
    <row r="116" spans="1:63" s="16" customFormat="1" ht="14.25" customHeight="1">
      <c r="A116" s="15"/>
      <c r="B116" s="56"/>
      <c r="C116" s="40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5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4"/>
      <c r="BI116" s="349"/>
      <c r="BJ116" s="350"/>
      <c r="BK116" s="351"/>
    </row>
    <row r="117" spans="1:63" s="16" customFormat="1" ht="14.25" customHeight="1">
      <c r="A117" s="15"/>
      <c r="B117" s="56"/>
      <c r="C117" s="46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8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9"/>
      <c r="BI117" s="349"/>
      <c r="BJ117" s="350"/>
      <c r="BK117" s="351"/>
    </row>
    <row r="118" spans="1:63" s="16" customFormat="1" ht="14.25" customHeight="1">
      <c r="A118" s="15"/>
      <c r="B118" s="56"/>
      <c r="C118" s="40" t="s">
        <v>78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5" t="s">
        <v>79</v>
      </c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4"/>
      <c r="BI118" s="349" t="s">
        <v>80</v>
      </c>
      <c r="BJ118" s="350"/>
      <c r="BK118" s="351"/>
    </row>
    <row r="119" spans="1:63" s="16" customFormat="1" ht="14.25" customHeight="1">
      <c r="A119" s="15"/>
      <c r="B119" s="56"/>
      <c r="C119" s="40"/>
      <c r="D119" s="164" t="str">
        <f>定義!B29</f>
        <v>http://atdaap1a:8001/domtour/booking/csm/mybooking/DIAP0010/init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100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4"/>
      <c r="BI119" s="349"/>
      <c r="BJ119" s="350"/>
      <c r="BK119" s="351"/>
    </row>
    <row r="120" spans="1:63" s="16" customFormat="1" ht="14.25" customHeight="1">
      <c r="A120" s="15"/>
      <c r="B120" s="56"/>
      <c r="C120" s="40"/>
      <c r="D120" s="164" t="str">
        <f>定義!B30</f>
        <v>http://atdaap1a:8002/domtour/booking/csm/mybooking/DIAP0010/init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29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4"/>
      <c r="BI120" s="50"/>
      <c r="BJ120" s="51"/>
      <c r="BK120" s="52"/>
    </row>
    <row r="121" spans="1:63" s="16" customFormat="1" ht="14.25" customHeight="1">
      <c r="A121" s="15"/>
      <c r="B121" s="56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5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4"/>
      <c r="BI121" s="349"/>
      <c r="BJ121" s="350"/>
      <c r="BK121" s="351"/>
    </row>
    <row r="122" spans="1:63" s="16" customFormat="1" ht="14.25" customHeight="1">
      <c r="A122" s="15"/>
      <c r="B122" s="56"/>
      <c r="C122" s="40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5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4"/>
      <c r="BI122" s="349"/>
      <c r="BJ122" s="350"/>
      <c r="BK122" s="351"/>
    </row>
    <row r="123" spans="1:63" s="16" customFormat="1" ht="14.25" customHeight="1">
      <c r="A123" s="15"/>
      <c r="B123" s="56"/>
      <c r="C123" s="40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5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4"/>
      <c r="BI123" s="349"/>
      <c r="BJ123" s="350"/>
      <c r="BK123" s="351"/>
    </row>
    <row r="124" spans="1:63" s="16" customFormat="1" ht="14.25" customHeight="1">
      <c r="A124" s="15"/>
      <c r="B124" s="56"/>
      <c r="C124" s="40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5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4"/>
      <c r="BI124" s="349"/>
      <c r="BJ124" s="350"/>
      <c r="BK124" s="351"/>
    </row>
    <row r="125" spans="1:63" s="16" customFormat="1" ht="14.25" customHeight="1">
      <c r="A125" s="15"/>
      <c r="B125" s="56"/>
      <c r="C125" s="40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5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4"/>
      <c r="BI125" s="349"/>
      <c r="BJ125" s="350"/>
      <c r="BK125" s="351"/>
    </row>
    <row r="126" spans="1:63" s="16" customFormat="1" ht="14.25" customHeight="1">
      <c r="A126" s="15"/>
      <c r="B126" s="56"/>
      <c r="C126" s="40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5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4"/>
      <c r="BI126" s="349"/>
      <c r="BJ126" s="350"/>
      <c r="BK126" s="351"/>
    </row>
    <row r="127" spans="1:63" s="16" customFormat="1" ht="14.25" customHeight="1">
      <c r="A127" s="15"/>
      <c r="B127" s="56"/>
      <c r="C127" s="40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5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4"/>
      <c r="BI127" s="349"/>
      <c r="BJ127" s="350"/>
      <c r="BK127" s="351"/>
    </row>
    <row r="128" spans="1:63" s="16" customFormat="1" ht="14.25" customHeight="1">
      <c r="A128" s="15"/>
      <c r="B128" s="56"/>
      <c r="C128" s="40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5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4"/>
      <c r="BI128" s="349"/>
      <c r="BJ128" s="350"/>
      <c r="BK128" s="351"/>
    </row>
    <row r="129" spans="1:63" s="16" customFormat="1" ht="14.25" customHeight="1">
      <c r="A129" s="15"/>
      <c r="B129" s="56"/>
      <c r="C129" s="40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5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4"/>
      <c r="BI129" s="349"/>
      <c r="BJ129" s="350"/>
      <c r="BK129" s="351"/>
    </row>
    <row r="130" spans="1:63" s="16" customFormat="1" ht="14.25" customHeight="1">
      <c r="A130" s="15"/>
      <c r="B130" s="56"/>
      <c r="C130" s="40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5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4"/>
      <c r="BI130" s="349"/>
      <c r="BJ130" s="350"/>
      <c r="BK130" s="351"/>
    </row>
    <row r="131" spans="1:63" s="16" customFormat="1" ht="14.25" customHeight="1">
      <c r="A131" s="15"/>
      <c r="B131" s="56"/>
      <c r="C131" s="40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5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4"/>
      <c r="BI131" s="349"/>
      <c r="BJ131" s="350"/>
      <c r="BK131" s="351"/>
    </row>
    <row r="132" spans="1:63" s="16" customFormat="1" ht="14.25" customHeight="1">
      <c r="A132" s="15"/>
      <c r="B132" s="56"/>
      <c r="C132" s="40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5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4"/>
      <c r="BI132" s="349"/>
      <c r="BJ132" s="350"/>
      <c r="BK132" s="351"/>
    </row>
    <row r="133" spans="1:63" s="16" customFormat="1" ht="14.25" customHeight="1">
      <c r="A133" s="15"/>
      <c r="B133" s="56"/>
      <c r="C133" s="40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5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4"/>
      <c r="BI133" s="349"/>
      <c r="BJ133" s="350"/>
      <c r="BK133" s="351"/>
    </row>
    <row r="134" spans="1:63" s="16" customFormat="1" ht="14.25" customHeight="1">
      <c r="A134" s="15"/>
      <c r="B134" s="56"/>
      <c r="C134" s="40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5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4"/>
      <c r="BI134" s="349"/>
      <c r="BJ134" s="350"/>
      <c r="BK134" s="351"/>
    </row>
    <row r="135" spans="1:63" s="16" customFormat="1" ht="14.25" customHeight="1">
      <c r="A135" s="15"/>
      <c r="B135" s="56"/>
      <c r="C135" s="40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5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4"/>
      <c r="BI135" s="349"/>
      <c r="BJ135" s="350"/>
      <c r="BK135" s="351"/>
    </row>
    <row r="136" spans="1:63" s="16" customFormat="1" ht="14.25" customHeight="1">
      <c r="A136" s="15"/>
      <c r="B136" s="132"/>
      <c r="C136" s="4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8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9"/>
      <c r="BI136" s="349"/>
      <c r="BJ136" s="350"/>
      <c r="BK136" s="351"/>
    </row>
    <row r="137" spans="1:63" s="16" customFormat="1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K137" s="34"/>
    </row>
    <row r="138" spans="1:63" s="16" customFormat="1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K138" s="34"/>
    </row>
  </sheetData>
  <mergeCells count="138">
    <mergeCell ref="BI136:BK136"/>
    <mergeCell ref="BI130:BK130"/>
    <mergeCell ref="BI131:BK131"/>
    <mergeCell ref="BI132:BK132"/>
    <mergeCell ref="BI133:BK133"/>
    <mergeCell ref="BI134:BK134"/>
    <mergeCell ref="BI135:BK135"/>
    <mergeCell ref="BI124:BK124"/>
    <mergeCell ref="BI125:BK125"/>
    <mergeCell ref="BI126:BK126"/>
    <mergeCell ref="BI127:BK127"/>
    <mergeCell ref="BI128:BK128"/>
    <mergeCell ref="BI129:BK129"/>
    <mergeCell ref="BI117:BK117"/>
    <mergeCell ref="BI118:BK118"/>
    <mergeCell ref="BI119:BK119"/>
    <mergeCell ref="BI121:BK121"/>
    <mergeCell ref="BI122:BK122"/>
    <mergeCell ref="BI123:BK123"/>
    <mergeCell ref="BI111:BK111"/>
    <mergeCell ref="BI112:BK112"/>
    <mergeCell ref="BI113:BK113"/>
    <mergeCell ref="BI114:BK114"/>
    <mergeCell ref="BI115:BK115"/>
    <mergeCell ref="BI116:BK116"/>
    <mergeCell ref="BI108:BK108"/>
    <mergeCell ref="BI109:BK109"/>
    <mergeCell ref="BI110:BK110"/>
    <mergeCell ref="BI99:BK99"/>
    <mergeCell ref="BI100:BK100"/>
    <mergeCell ref="BI101:BK101"/>
    <mergeCell ref="BI102:BK102"/>
    <mergeCell ref="BI103:BK103"/>
    <mergeCell ref="BI104:BK104"/>
    <mergeCell ref="BI82:BK82"/>
    <mergeCell ref="BI83:BK83"/>
    <mergeCell ref="BI84:BK84"/>
    <mergeCell ref="BI79:BK79"/>
    <mergeCell ref="BI80:BK80"/>
    <mergeCell ref="BI81:BK81"/>
    <mergeCell ref="BI105:BK105"/>
    <mergeCell ref="BI106:BK106"/>
    <mergeCell ref="BI107:BK107"/>
    <mergeCell ref="BI96:BK96"/>
    <mergeCell ref="BI97:BK97"/>
    <mergeCell ref="BI98:BK98"/>
    <mergeCell ref="BI85:BK85"/>
    <mergeCell ref="BI86:BK86"/>
    <mergeCell ref="BI88:BK88"/>
    <mergeCell ref="BI89:BK89"/>
    <mergeCell ref="BI92:BK92"/>
    <mergeCell ref="BI94:BK94"/>
    <mergeCell ref="B93:BK93"/>
    <mergeCell ref="BI95:BK95"/>
    <mergeCell ref="BI56:BK56"/>
    <mergeCell ref="BI57:BK57"/>
    <mergeCell ref="BI58:BK58"/>
    <mergeCell ref="BI75:BK75"/>
    <mergeCell ref="BI77:BK77"/>
    <mergeCell ref="BI78:BK78"/>
    <mergeCell ref="BI68:BK68"/>
    <mergeCell ref="BI69:BK69"/>
    <mergeCell ref="BI71:BK71"/>
    <mergeCell ref="BI72:BK72"/>
    <mergeCell ref="BI73:BK73"/>
    <mergeCell ref="B74:BK74"/>
    <mergeCell ref="BI59:BK59"/>
    <mergeCell ref="BI60:BK60"/>
    <mergeCell ref="BI61:BK61"/>
    <mergeCell ref="BI62:BK62"/>
    <mergeCell ref="BI63:BK63"/>
    <mergeCell ref="BI64:BK64"/>
    <mergeCell ref="BI65:BK65"/>
    <mergeCell ref="BI66:BK66"/>
    <mergeCell ref="BI67:BK67"/>
    <mergeCell ref="BI48:BK48"/>
    <mergeCell ref="BI49:BK49"/>
    <mergeCell ref="BI50:BK50"/>
    <mergeCell ref="BI51:BK51"/>
    <mergeCell ref="BI52:BK52"/>
    <mergeCell ref="BI55:BK55"/>
    <mergeCell ref="BI42:BK42"/>
    <mergeCell ref="BI43:BK43"/>
    <mergeCell ref="BI44:BK44"/>
    <mergeCell ref="BI45:BK45"/>
    <mergeCell ref="BI46:BK46"/>
    <mergeCell ref="BI47:BK47"/>
    <mergeCell ref="B15:BH15"/>
    <mergeCell ref="BI15:BK15"/>
    <mergeCell ref="BI16:BK16"/>
    <mergeCell ref="BI17:BK17"/>
    <mergeCell ref="BI18:BK18"/>
    <mergeCell ref="BI19:BK19"/>
    <mergeCell ref="BI39:BK39"/>
    <mergeCell ref="BI40:BK40"/>
    <mergeCell ref="BI41:BK41"/>
    <mergeCell ref="B16:B41"/>
    <mergeCell ref="BC2:BF2"/>
    <mergeCell ref="AS3:AU3"/>
    <mergeCell ref="AV3:AY3"/>
    <mergeCell ref="AZ3:BB3"/>
    <mergeCell ref="BC3:BF3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S6:X6"/>
    <mergeCell ref="Y6:AD6"/>
    <mergeCell ref="Y7:AD7"/>
    <mergeCell ref="S7:X10"/>
    <mergeCell ref="S5:AD5"/>
    <mergeCell ref="Y8:AD8"/>
    <mergeCell ref="Y9:AD9"/>
    <mergeCell ref="Y10:AD10"/>
    <mergeCell ref="AZ2:BB2"/>
    <mergeCell ref="AE6:AJ6"/>
    <mergeCell ref="AK6:AP6"/>
    <mergeCell ref="AE7:AJ10"/>
    <mergeCell ref="AK9:AP10"/>
    <mergeCell ref="AK7:AP8"/>
    <mergeCell ref="AE5:AV5"/>
    <mergeCell ref="AQ6:AV6"/>
    <mergeCell ref="AQ7:AV7"/>
    <mergeCell ref="AQ8:AV8"/>
    <mergeCell ref="AQ9:AV9"/>
    <mergeCell ref="AQ10:AV10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8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K74"/>
  <sheetViews>
    <sheetView showGridLines="0" view="pageBreakPreview" zoomScaleNormal="100" zoomScaleSheetLayoutView="100" workbookViewId="0">
      <selection activeCell="AV2" sqref="AV2:AY2"/>
    </sheetView>
  </sheetViews>
  <sheetFormatPr defaultColWidth="2.875" defaultRowHeight="14.25" customHeight="1"/>
  <cols>
    <col min="1" max="16" width="2.875" style="9"/>
    <col min="17" max="17" width="3.75" style="9" bestFit="1" customWidth="1"/>
    <col min="18" max="18" width="4.125" style="9" bestFit="1" customWidth="1"/>
    <col min="19" max="40" width="2.875" style="9"/>
    <col min="41" max="41" width="7.875" style="9" bestFit="1" customWidth="1"/>
    <col min="42" max="62" width="2.875" style="9"/>
    <col min="63" max="63" width="1.75" style="34" customWidth="1"/>
    <col min="64" max="16384" width="2.875" style="9"/>
  </cols>
  <sheetData>
    <row r="1" spans="1:63" s="5" customFormat="1" ht="14.25" customHeight="1">
      <c r="A1" s="281" t="s">
        <v>47</v>
      </c>
      <c r="B1" s="281"/>
      <c r="C1" s="281"/>
      <c r="D1" s="281"/>
      <c r="E1" s="286" t="str">
        <f ca="1">INDIRECT("表紙!A12")</f>
        <v>ASWツアー国内</v>
      </c>
      <c r="F1" s="286"/>
      <c r="G1" s="286"/>
      <c r="H1" s="286"/>
      <c r="I1" s="286"/>
      <c r="J1" s="286"/>
      <c r="K1" s="286"/>
      <c r="L1" s="281" t="s">
        <v>48</v>
      </c>
      <c r="M1" s="281"/>
      <c r="N1" s="281"/>
      <c r="O1" s="281"/>
      <c r="P1" s="286" t="str">
        <f ca="1">INDIRECT("表紙!A14")</f>
        <v>[1面のみ]縮退リリースジョブ実行手順書</v>
      </c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1" t="s">
        <v>81</v>
      </c>
      <c r="AT1" s="281"/>
      <c r="AU1" s="281"/>
      <c r="AV1" s="283"/>
      <c r="AW1" s="283"/>
      <c r="AX1" s="283"/>
      <c r="AY1" s="283"/>
      <c r="AZ1" s="281" t="s">
        <v>50</v>
      </c>
      <c r="BA1" s="281"/>
      <c r="BB1" s="281"/>
      <c r="BC1" s="282"/>
      <c r="BD1" s="282"/>
      <c r="BE1" s="282"/>
      <c r="BF1" s="282"/>
      <c r="BK1" s="6"/>
    </row>
    <row r="2" spans="1:63" s="5" customFormat="1" ht="14.25" customHeight="1">
      <c r="A2" s="281" t="s">
        <v>51</v>
      </c>
      <c r="B2" s="281"/>
      <c r="C2" s="281"/>
      <c r="D2" s="281"/>
      <c r="E2" s="284" t="str">
        <f ca="1">RIGHT(CELL("filename",A1),LEN(CELL("filename",A1))-FIND("]",CELL("filename",A1)))</f>
        <v>40_LB開放</v>
      </c>
      <c r="F2" s="284"/>
      <c r="G2" s="284"/>
      <c r="H2" s="284"/>
      <c r="I2" s="284"/>
      <c r="J2" s="284"/>
      <c r="K2" s="284"/>
      <c r="L2" s="285" t="s">
        <v>82</v>
      </c>
      <c r="M2" s="285"/>
      <c r="N2" s="285"/>
      <c r="O2" s="285"/>
      <c r="P2" s="286"/>
      <c r="Q2" s="286"/>
      <c r="R2" s="286"/>
      <c r="S2" s="286"/>
      <c r="T2" s="286"/>
      <c r="U2" s="281" t="s">
        <v>53</v>
      </c>
      <c r="V2" s="281"/>
      <c r="W2" s="281"/>
      <c r="X2" s="281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1" t="s">
        <v>54</v>
      </c>
      <c r="AT2" s="281"/>
      <c r="AU2" s="281"/>
      <c r="AV2" s="283">
        <f>表紙!AK2</f>
        <v>43290</v>
      </c>
      <c r="AW2" s="283"/>
      <c r="AX2" s="283"/>
      <c r="AY2" s="283"/>
      <c r="AZ2" s="281" t="s">
        <v>55</v>
      </c>
      <c r="BA2" s="281"/>
      <c r="BB2" s="281"/>
      <c r="BC2" s="282" t="s">
        <v>106</v>
      </c>
      <c r="BD2" s="282"/>
      <c r="BE2" s="282"/>
      <c r="BF2" s="282"/>
      <c r="BK2" s="7"/>
    </row>
    <row r="3" spans="1:63" s="5" customFormat="1" ht="14.25" customHeight="1">
      <c r="A3" s="281"/>
      <c r="B3" s="281"/>
      <c r="C3" s="281"/>
      <c r="D3" s="281"/>
      <c r="E3" s="284"/>
      <c r="F3" s="284"/>
      <c r="G3" s="284"/>
      <c r="H3" s="284"/>
      <c r="I3" s="284"/>
      <c r="J3" s="284"/>
      <c r="K3" s="284"/>
      <c r="L3" s="285"/>
      <c r="M3" s="285"/>
      <c r="N3" s="285"/>
      <c r="O3" s="285"/>
      <c r="P3" s="286"/>
      <c r="Q3" s="286"/>
      <c r="R3" s="286"/>
      <c r="S3" s="286"/>
      <c r="T3" s="286"/>
      <c r="U3" s="281"/>
      <c r="V3" s="281"/>
      <c r="W3" s="281"/>
      <c r="X3" s="281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1" t="s">
        <v>56</v>
      </c>
      <c r="AT3" s="281"/>
      <c r="AU3" s="281"/>
      <c r="AV3" s="283"/>
      <c r="AW3" s="283"/>
      <c r="AX3" s="283"/>
      <c r="AY3" s="283"/>
      <c r="AZ3" s="281" t="s">
        <v>57</v>
      </c>
      <c r="BA3" s="281"/>
      <c r="BB3" s="281"/>
      <c r="BC3" s="282"/>
      <c r="BD3" s="282"/>
      <c r="BE3" s="282"/>
      <c r="BF3" s="282"/>
      <c r="BK3" s="7"/>
    </row>
    <row r="4" spans="1:63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J4" s="5"/>
      <c r="BK4" s="7"/>
    </row>
    <row r="5" spans="1:63" ht="14.25" customHeight="1">
      <c r="A5" s="10"/>
      <c r="B5" s="11" t="s">
        <v>58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341" t="s">
        <v>172</v>
      </c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2" t="s">
        <v>214</v>
      </c>
      <c r="AF5" s="342"/>
      <c r="AG5" s="342"/>
      <c r="AH5" s="342"/>
      <c r="AI5" s="342"/>
      <c r="AJ5" s="342"/>
      <c r="AK5" s="342"/>
      <c r="AL5" s="342"/>
      <c r="AM5" s="342"/>
      <c r="AN5" s="342"/>
      <c r="AO5" s="342"/>
      <c r="AP5" s="342"/>
      <c r="AQ5" s="342"/>
      <c r="AR5" s="342"/>
      <c r="AS5" s="342"/>
      <c r="AT5" s="342"/>
      <c r="AU5" s="342"/>
      <c r="AV5" s="342"/>
      <c r="AW5" s="10"/>
      <c r="AX5" s="10"/>
      <c r="AY5" s="10"/>
      <c r="AZ5" s="10"/>
      <c r="BA5" s="10"/>
      <c r="BB5" s="10"/>
      <c r="BC5" s="10"/>
      <c r="BD5" s="10"/>
      <c r="BE5" s="10"/>
      <c r="BF5" s="10"/>
      <c r="BJ5" s="5"/>
      <c r="BK5" s="7"/>
    </row>
    <row r="6" spans="1:63" ht="14.25" customHeight="1">
      <c r="A6" s="10"/>
      <c r="B6" s="10"/>
      <c r="C6" s="10" t="s">
        <v>318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341" t="s">
        <v>175</v>
      </c>
      <c r="T6" s="341"/>
      <c r="U6" s="341"/>
      <c r="V6" s="341"/>
      <c r="W6" s="341"/>
      <c r="X6" s="341"/>
      <c r="Y6" s="341" t="s">
        <v>155</v>
      </c>
      <c r="Z6" s="341"/>
      <c r="AA6" s="341"/>
      <c r="AB6" s="341"/>
      <c r="AC6" s="341"/>
      <c r="AD6" s="341"/>
      <c r="AE6" s="341" t="s">
        <v>175</v>
      </c>
      <c r="AF6" s="341"/>
      <c r="AG6" s="341"/>
      <c r="AH6" s="341"/>
      <c r="AI6" s="341"/>
      <c r="AJ6" s="341"/>
      <c r="AK6" s="341" t="s">
        <v>177</v>
      </c>
      <c r="AL6" s="341"/>
      <c r="AM6" s="341"/>
      <c r="AN6" s="341"/>
      <c r="AO6" s="341"/>
      <c r="AP6" s="341"/>
      <c r="AQ6" s="341" t="s">
        <v>155</v>
      </c>
      <c r="AR6" s="341"/>
      <c r="AS6" s="341"/>
      <c r="AT6" s="341"/>
      <c r="AU6" s="341"/>
      <c r="AV6" s="341"/>
      <c r="AW6" s="10"/>
      <c r="AX6" s="10"/>
      <c r="AY6" s="10"/>
      <c r="AZ6" s="10"/>
      <c r="BA6" s="10"/>
      <c r="BB6" s="10"/>
      <c r="BC6" s="10"/>
      <c r="BD6" s="10"/>
      <c r="BE6" s="10"/>
      <c r="BF6" s="10"/>
      <c r="BJ6" s="5"/>
      <c r="BK6" s="7"/>
    </row>
    <row r="7" spans="1:63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339" t="str">
        <f>定義!B17</f>
        <v>１面</v>
      </c>
      <c r="T7" s="339"/>
      <c r="U7" s="339"/>
      <c r="V7" s="339"/>
      <c r="W7" s="339"/>
      <c r="X7" s="339"/>
      <c r="Y7" s="338" t="s">
        <v>311</v>
      </c>
      <c r="Z7" s="338"/>
      <c r="AA7" s="338"/>
      <c r="AB7" s="338"/>
      <c r="AC7" s="338"/>
      <c r="AD7" s="338"/>
      <c r="AE7" s="340" t="str">
        <f>定義!B17</f>
        <v>１面</v>
      </c>
      <c r="AF7" s="340"/>
      <c r="AG7" s="340"/>
      <c r="AH7" s="340"/>
      <c r="AI7" s="340"/>
      <c r="AJ7" s="340"/>
      <c r="AK7" s="330" t="str">
        <f>定義!B9</f>
        <v>atdaap1a</v>
      </c>
      <c r="AL7" s="330"/>
      <c r="AM7" s="330"/>
      <c r="AN7" s="330"/>
      <c r="AO7" s="330"/>
      <c r="AP7" s="330"/>
      <c r="AQ7" s="338" t="str">
        <f>定義!B3</f>
        <v>/atd/atdaap1a:8001</v>
      </c>
      <c r="AR7" s="338"/>
      <c r="AS7" s="338"/>
      <c r="AT7" s="338"/>
      <c r="AU7" s="338"/>
      <c r="AV7" s="338"/>
      <c r="AW7" s="10"/>
      <c r="AX7" s="10"/>
      <c r="AY7" s="10"/>
      <c r="AZ7" s="10"/>
      <c r="BA7" s="10"/>
      <c r="BB7" s="10"/>
      <c r="BC7" s="10"/>
      <c r="BD7" s="10"/>
      <c r="BE7" s="10"/>
      <c r="BF7" s="10"/>
      <c r="BJ7" s="5"/>
      <c r="BK7" s="7"/>
    </row>
    <row r="8" spans="1:63" ht="14.25" customHeight="1">
      <c r="A8" s="10"/>
      <c r="B8" s="11" t="s">
        <v>59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339"/>
      <c r="T8" s="339"/>
      <c r="U8" s="339"/>
      <c r="V8" s="339"/>
      <c r="W8" s="339"/>
      <c r="X8" s="339"/>
      <c r="Y8" s="338" t="s">
        <v>311</v>
      </c>
      <c r="Z8" s="338"/>
      <c r="AA8" s="338"/>
      <c r="AB8" s="338"/>
      <c r="AC8" s="338"/>
      <c r="AD8" s="338"/>
      <c r="AE8" s="340"/>
      <c r="AF8" s="340"/>
      <c r="AG8" s="340"/>
      <c r="AH8" s="340"/>
      <c r="AI8" s="340"/>
      <c r="AJ8" s="340"/>
      <c r="AK8" s="330"/>
      <c r="AL8" s="330"/>
      <c r="AM8" s="330"/>
      <c r="AN8" s="330"/>
      <c r="AO8" s="330"/>
      <c r="AP8" s="330"/>
      <c r="AQ8" s="338" t="str">
        <f>定義!B4</f>
        <v>/atd/atdaap1a:8002</v>
      </c>
      <c r="AR8" s="338"/>
      <c r="AS8" s="338"/>
      <c r="AT8" s="338"/>
      <c r="AU8" s="338"/>
      <c r="AV8" s="338"/>
      <c r="AW8" s="10"/>
      <c r="AX8" s="10"/>
      <c r="AY8" s="10"/>
      <c r="AZ8" s="10"/>
      <c r="BA8" s="10"/>
      <c r="BB8" s="10"/>
      <c r="BC8" s="10"/>
      <c r="BD8" s="10"/>
      <c r="BE8" s="10"/>
      <c r="BF8" s="10"/>
      <c r="BJ8" s="5"/>
      <c r="BK8" s="7"/>
    </row>
    <row r="9" spans="1:63" ht="14.25" customHeight="1">
      <c r="A9" s="10"/>
      <c r="B9" s="10"/>
      <c r="C9" s="10" t="s">
        <v>314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339"/>
      <c r="T9" s="339"/>
      <c r="U9" s="339"/>
      <c r="V9" s="339"/>
      <c r="W9" s="339"/>
      <c r="X9" s="339"/>
      <c r="Y9" s="338" t="str">
        <f>定義!B5</f>
        <v>/atd/atdaap1b:8001</v>
      </c>
      <c r="Z9" s="338"/>
      <c r="AA9" s="338"/>
      <c r="AB9" s="338"/>
      <c r="AC9" s="338"/>
      <c r="AD9" s="338"/>
      <c r="AE9" s="340"/>
      <c r="AF9" s="340"/>
      <c r="AG9" s="340"/>
      <c r="AH9" s="340"/>
      <c r="AI9" s="340"/>
      <c r="AJ9" s="340"/>
      <c r="AK9" s="330" t="s">
        <v>311</v>
      </c>
      <c r="AL9" s="330"/>
      <c r="AM9" s="330"/>
      <c r="AN9" s="330"/>
      <c r="AO9" s="330"/>
      <c r="AP9" s="330"/>
      <c r="AQ9" s="338" t="s">
        <v>311</v>
      </c>
      <c r="AR9" s="338"/>
      <c r="AS9" s="338"/>
      <c r="AT9" s="338"/>
      <c r="AU9" s="338"/>
      <c r="AV9" s="338"/>
      <c r="AW9" s="10"/>
      <c r="AX9" s="10"/>
      <c r="AY9" s="10"/>
      <c r="AZ9" s="10"/>
      <c r="BA9" s="10"/>
      <c r="BB9" s="10"/>
      <c r="BC9" s="10"/>
      <c r="BD9" s="10"/>
      <c r="BE9" s="10"/>
      <c r="BF9" s="10"/>
      <c r="BJ9" s="5"/>
      <c r="BK9" s="7"/>
    </row>
    <row r="10" spans="1:63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339"/>
      <c r="T10" s="339"/>
      <c r="U10" s="339"/>
      <c r="V10" s="339"/>
      <c r="W10" s="339"/>
      <c r="X10" s="339"/>
      <c r="Y10" s="338" t="str">
        <f>定義!B6</f>
        <v>/atd/atdaap1b:8002</v>
      </c>
      <c r="Z10" s="338"/>
      <c r="AA10" s="338"/>
      <c r="AB10" s="338"/>
      <c r="AC10" s="338"/>
      <c r="AD10" s="338"/>
      <c r="AE10" s="340"/>
      <c r="AF10" s="340"/>
      <c r="AG10" s="340"/>
      <c r="AH10" s="340"/>
      <c r="AI10" s="340"/>
      <c r="AJ10" s="340"/>
      <c r="AK10" s="330"/>
      <c r="AL10" s="330"/>
      <c r="AM10" s="330"/>
      <c r="AN10" s="330"/>
      <c r="AO10" s="330"/>
      <c r="AP10" s="330"/>
      <c r="AQ10" s="338" t="s">
        <v>311</v>
      </c>
      <c r="AR10" s="338"/>
      <c r="AS10" s="338"/>
      <c r="AT10" s="338"/>
      <c r="AU10" s="338"/>
      <c r="AV10" s="338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J10" s="5"/>
      <c r="BK10" s="7"/>
    </row>
    <row r="11" spans="1:63" s="14" customFormat="1" ht="14.25" customHeight="1">
      <c r="A11" s="12"/>
      <c r="B11" s="11" t="s">
        <v>60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J11" s="5"/>
      <c r="BK11" s="7"/>
    </row>
    <row r="12" spans="1:63" s="14" customFormat="1" ht="14.25" customHeight="1">
      <c r="A12" s="12"/>
      <c r="B12" s="11"/>
      <c r="C12" s="175" t="s">
        <v>258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J12" s="5"/>
      <c r="BK12" s="7"/>
    </row>
    <row r="13" spans="1:63" s="14" customFormat="1" ht="14.2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J13" s="5"/>
      <c r="BK13" s="7"/>
    </row>
    <row r="14" spans="1:63" s="16" customFormat="1" ht="14.25" customHeight="1">
      <c r="A14" s="15"/>
      <c r="B14" s="319" t="s">
        <v>61</v>
      </c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0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1"/>
      <c r="BI14" s="322" t="s">
        <v>83</v>
      </c>
      <c r="BJ14" s="323"/>
      <c r="BK14" s="323"/>
    </row>
    <row r="15" spans="1:63" s="16" customFormat="1" ht="14.25" customHeight="1">
      <c r="A15" s="15"/>
      <c r="B15" s="324" t="s">
        <v>85</v>
      </c>
      <c r="C15" s="1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17" t="s">
        <v>143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4"/>
      <c r="BI15" s="310" t="s">
        <v>84</v>
      </c>
      <c r="BJ15" s="311"/>
      <c r="BK15" s="312"/>
    </row>
    <row r="16" spans="1:63" s="16" customFormat="1" ht="14.25" customHeight="1">
      <c r="A16" s="15"/>
      <c r="B16" s="325"/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17" t="s">
        <v>144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4"/>
      <c r="BI16" s="310"/>
      <c r="BJ16" s="311"/>
      <c r="BK16" s="312"/>
    </row>
    <row r="17" spans="1:63" s="16" customFormat="1" ht="14.25" customHeight="1">
      <c r="A17" s="15"/>
      <c r="B17" s="325"/>
      <c r="C17" s="2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17"/>
      <c r="AO17" s="99" t="s">
        <v>264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4"/>
      <c r="BI17" s="310"/>
      <c r="BJ17" s="311"/>
      <c r="BK17" s="312"/>
    </row>
    <row r="18" spans="1:63" s="16" customFormat="1" ht="14.25" customHeight="1">
      <c r="A18" s="15"/>
      <c r="B18" s="325"/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17"/>
      <c r="AO18" s="23"/>
      <c r="AP18" s="99" t="s">
        <v>261</v>
      </c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4"/>
      <c r="BI18" s="310"/>
      <c r="BJ18" s="311"/>
      <c r="BK18" s="312"/>
    </row>
    <row r="19" spans="1:63" s="16" customFormat="1" ht="14.25" customHeight="1">
      <c r="A19" s="15"/>
      <c r="B19" s="325"/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1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  <c r="BI19" s="310"/>
      <c r="BJ19" s="311"/>
      <c r="BK19" s="312"/>
    </row>
    <row r="20" spans="1:63" s="16" customFormat="1" ht="14.25" customHeight="1">
      <c r="A20" s="15"/>
      <c r="B20" s="325"/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1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4"/>
      <c r="BI20" s="310"/>
      <c r="BJ20" s="311"/>
      <c r="BK20" s="312"/>
    </row>
    <row r="21" spans="1:63" s="16" customFormat="1" ht="14.25" customHeight="1">
      <c r="A21" s="15"/>
      <c r="B21" s="325"/>
      <c r="C21" s="2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1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4"/>
      <c r="BI21" s="310"/>
      <c r="BJ21" s="311"/>
      <c r="BK21" s="312"/>
    </row>
    <row r="22" spans="1:63" s="16" customFormat="1" ht="14.25" customHeight="1">
      <c r="A22" s="15"/>
      <c r="B22" s="325"/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1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4"/>
      <c r="BI22" s="310"/>
      <c r="BJ22" s="311"/>
      <c r="BK22" s="312"/>
    </row>
    <row r="23" spans="1:63" s="16" customFormat="1" ht="14.25" customHeight="1">
      <c r="A23" s="15"/>
      <c r="B23" s="325"/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1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4"/>
      <c r="BI23" s="310"/>
      <c r="BJ23" s="311"/>
      <c r="BK23" s="312"/>
    </row>
    <row r="24" spans="1:63" s="16" customFormat="1" ht="14.25" customHeight="1">
      <c r="A24" s="15"/>
      <c r="B24" s="325"/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1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4"/>
      <c r="BI24" s="310"/>
      <c r="BJ24" s="311"/>
      <c r="BK24" s="312"/>
    </row>
    <row r="25" spans="1:63" s="16" customFormat="1" ht="14.25" customHeight="1">
      <c r="A25" s="15"/>
      <c r="B25" s="325"/>
      <c r="C25" s="2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1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4"/>
      <c r="BI25" s="310"/>
      <c r="BJ25" s="311"/>
      <c r="BK25" s="312"/>
    </row>
    <row r="26" spans="1:63" s="16" customFormat="1" ht="14.25" customHeight="1">
      <c r="A26" s="15"/>
      <c r="B26" s="325"/>
      <c r="C26" s="23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1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4"/>
      <c r="BI26" s="310"/>
      <c r="BJ26" s="311"/>
      <c r="BK26" s="312"/>
    </row>
    <row r="27" spans="1:63" s="16" customFormat="1" ht="14.25" customHeight="1">
      <c r="A27" s="15"/>
      <c r="B27" s="325"/>
      <c r="C27" s="23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1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4"/>
      <c r="BI27" s="57"/>
      <c r="BJ27" s="58"/>
      <c r="BK27" s="59"/>
    </row>
    <row r="28" spans="1:63" s="16" customFormat="1" ht="14.25" customHeight="1">
      <c r="A28" s="15"/>
      <c r="B28" s="325"/>
      <c r="C28" s="23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1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4"/>
      <c r="BI28" s="57"/>
      <c r="BJ28" s="58"/>
      <c r="BK28" s="59"/>
    </row>
    <row r="29" spans="1:63" s="16" customFormat="1" ht="14.25" customHeight="1">
      <c r="A29" s="15"/>
      <c r="B29" s="325"/>
      <c r="C29" s="23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1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4"/>
      <c r="BI29" s="57"/>
      <c r="BJ29" s="58"/>
      <c r="BK29" s="59"/>
    </row>
    <row r="30" spans="1:63" s="16" customFormat="1" ht="14.25" customHeight="1">
      <c r="A30" s="15"/>
      <c r="B30" s="325"/>
      <c r="C30" s="2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1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4"/>
      <c r="BI30" s="310"/>
      <c r="BJ30" s="311"/>
      <c r="BK30" s="312"/>
    </row>
    <row r="31" spans="1:63" s="16" customFormat="1" ht="14.25" customHeight="1">
      <c r="A31" s="15"/>
      <c r="B31" s="3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5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7"/>
      <c r="BI31" s="310"/>
      <c r="BJ31" s="311"/>
      <c r="BK31" s="312"/>
    </row>
    <row r="32" spans="1:63" s="16" customFormat="1" ht="14.25" customHeight="1">
      <c r="A32" s="15"/>
      <c r="B32" s="325"/>
      <c r="C32" s="2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17" t="s">
        <v>64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4"/>
      <c r="BI32" s="313"/>
      <c r="BJ32" s="314"/>
      <c r="BK32" s="315"/>
    </row>
    <row r="33" spans="1:63" s="16" customFormat="1" ht="14.25" customHeight="1">
      <c r="A33" s="15"/>
      <c r="B33" s="325"/>
      <c r="C33" s="23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 t="s">
        <v>86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4"/>
      <c r="BI33" s="310"/>
      <c r="BJ33" s="311"/>
      <c r="BK33" s="312"/>
    </row>
    <row r="34" spans="1:63" s="16" customFormat="1" ht="14.25" customHeight="1">
      <c r="A34" s="15"/>
      <c r="B34" s="325"/>
      <c r="C34" s="23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17"/>
      <c r="AO34" s="162" t="s">
        <v>267</v>
      </c>
      <c r="AP34" s="23"/>
      <c r="AQ34" s="23"/>
      <c r="AR34" s="23"/>
      <c r="AS34" s="23"/>
      <c r="AT34" s="23"/>
      <c r="AU34" s="23"/>
      <c r="AV34" s="23"/>
      <c r="AW34" s="23"/>
      <c r="AX34" s="23" t="s">
        <v>209</v>
      </c>
      <c r="AY34" s="23"/>
      <c r="AZ34" s="23"/>
      <c r="BA34" s="23"/>
      <c r="BB34" s="23"/>
      <c r="BC34" s="23"/>
      <c r="BD34" s="23"/>
      <c r="BE34" s="23"/>
      <c r="BF34" s="23"/>
      <c r="BG34" s="23"/>
      <c r="BH34" s="24"/>
      <c r="BI34" s="310"/>
      <c r="BJ34" s="311"/>
      <c r="BK34" s="312"/>
    </row>
    <row r="35" spans="1:63" s="16" customFormat="1" ht="14.25" customHeight="1">
      <c r="A35" s="15"/>
      <c r="B35" s="325"/>
      <c r="C35" s="2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 t="s">
        <v>87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4"/>
      <c r="BI35" s="310"/>
      <c r="BJ35" s="311"/>
      <c r="BK35" s="312"/>
    </row>
    <row r="36" spans="1:63" s="16" customFormat="1" ht="14.25" customHeight="1">
      <c r="A36" s="15"/>
      <c r="B36" s="325"/>
      <c r="C36" s="23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17"/>
      <c r="AO36" s="177" t="s">
        <v>233</v>
      </c>
      <c r="AP36" s="23"/>
      <c r="AQ36" s="23"/>
      <c r="AR36" s="23"/>
      <c r="AS36" s="23"/>
      <c r="AT36" s="23"/>
      <c r="AU36" s="23"/>
      <c r="AV36" s="23"/>
      <c r="AW36" s="23"/>
      <c r="AX36" s="23" t="s">
        <v>209</v>
      </c>
      <c r="AY36" s="23"/>
      <c r="AZ36" s="23"/>
      <c r="BA36" s="23"/>
      <c r="BB36" s="23"/>
      <c r="BC36" s="23"/>
      <c r="BD36" s="23"/>
      <c r="BE36" s="23"/>
      <c r="BF36" s="23"/>
      <c r="BG36" s="23"/>
      <c r="BH36" s="24"/>
      <c r="BI36" s="310"/>
      <c r="BJ36" s="311"/>
      <c r="BK36" s="312"/>
    </row>
    <row r="37" spans="1:63" s="16" customFormat="1" ht="14.25" customHeight="1">
      <c r="A37" s="15"/>
      <c r="B37" s="325"/>
      <c r="C37" s="23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9" t="s">
        <v>88</v>
      </c>
      <c r="AO37" s="89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4"/>
      <c r="BI37" s="310"/>
      <c r="BJ37" s="311"/>
      <c r="BK37" s="312"/>
    </row>
    <row r="38" spans="1:63" s="16" customFormat="1" ht="14.25" customHeight="1">
      <c r="A38" s="15"/>
      <c r="B38" s="325"/>
      <c r="C38" s="23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17"/>
      <c r="AO38" s="177" t="str">
        <f>IF($AQ$7 &lt;&gt; "-",$AQ$7,"")&amp;IF(AND($AQ$7 &lt;&gt; "-",$AQ$8 &lt;&gt; "-"),",","")&amp;IF($AQ$8 &lt;&gt; "-",$AQ$8,"")&amp;IF(AND($AQ$8 &lt;&gt; "-",$AQ$9 &lt;&gt; "-"),",","")&amp;IF($AQ$9 &lt;&gt; "-",$AQ$9,"")&amp;IF(AND($AQ$9 &lt;&gt; "-",$AQ$10 &lt;&gt; "-"),",","")&amp;IF($AQ$10 &lt;&gt; "-",$AQ$10,"")</f>
        <v>/atd/atdaap1a:8001,/atd/atdaap1a:8002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4"/>
      <c r="BI38" s="310"/>
      <c r="BJ38" s="311"/>
      <c r="BK38" s="312"/>
    </row>
    <row r="39" spans="1:63" s="16" customFormat="1" ht="14.25" customHeight="1">
      <c r="A39" s="15"/>
      <c r="B39" s="325"/>
      <c r="C39" s="23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17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4"/>
      <c r="BI39" s="310"/>
      <c r="BJ39" s="311"/>
      <c r="BK39" s="312"/>
    </row>
    <row r="40" spans="1:63" s="16" customFormat="1" ht="14.25" customHeight="1">
      <c r="A40" s="15"/>
      <c r="B40" s="325"/>
      <c r="C40" s="23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17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4"/>
      <c r="BI40" s="310"/>
      <c r="BJ40" s="311"/>
      <c r="BK40" s="312"/>
    </row>
    <row r="41" spans="1:63" s="16" customFormat="1" ht="14.25" customHeight="1">
      <c r="A41" s="15"/>
      <c r="B41" s="325"/>
      <c r="C41" s="23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17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4"/>
      <c r="BI41" s="310"/>
      <c r="BJ41" s="311"/>
      <c r="BK41" s="312"/>
    </row>
    <row r="42" spans="1:63" s="16" customFormat="1" ht="14.25" customHeight="1">
      <c r="A42" s="15"/>
      <c r="B42" s="325"/>
      <c r="C42" s="23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17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4"/>
      <c r="BI42" s="310"/>
      <c r="BJ42" s="311"/>
      <c r="BK42" s="312"/>
    </row>
    <row r="43" spans="1:63" s="16" customFormat="1" ht="14.25" customHeight="1">
      <c r="A43" s="15"/>
      <c r="B43" s="325"/>
      <c r="C43" s="23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17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4"/>
      <c r="BI43" s="310"/>
      <c r="BJ43" s="311"/>
      <c r="BK43" s="312"/>
    </row>
    <row r="44" spans="1:63" s="16" customFormat="1" ht="14.25" customHeight="1">
      <c r="A44" s="15"/>
      <c r="B44" s="325"/>
      <c r="C44" s="23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17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4"/>
      <c r="BI44" s="310"/>
      <c r="BJ44" s="311"/>
      <c r="BK44" s="312"/>
    </row>
    <row r="45" spans="1:63" s="16" customFormat="1" ht="14.25" customHeight="1">
      <c r="A45" s="15"/>
      <c r="B45" s="325"/>
      <c r="C45" s="23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17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4"/>
      <c r="BI45" s="310"/>
      <c r="BJ45" s="311"/>
      <c r="BK45" s="312"/>
    </row>
    <row r="46" spans="1:63" s="16" customFormat="1" ht="14.25" customHeight="1">
      <c r="A46" s="15"/>
      <c r="B46" s="325"/>
      <c r="C46" s="23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17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4"/>
      <c r="BI46" s="310"/>
      <c r="BJ46" s="311"/>
      <c r="BK46" s="312"/>
    </row>
    <row r="47" spans="1:63" s="16" customFormat="1" ht="14.25" customHeight="1">
      <c r="A47" s="15"/>
      <c r="B47" s="325"/>
      <c r="C47" s="23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17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4"/>
      <c r="BI47" s="310"/>
      <c r="BJ47" s="311"/>
      <c r="BK47" s="312"/>
    </row>
    <row r="48" spans="1:63" s="16" customFormat="1" ht="14.25" customHeight="1">
      <c r="A48" s="15"/>
      <c r="B48" s="325"/>
      <c r="C48" s="23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17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4"/>
      <c r="BI48" s="310"/>
      <c r="BJ48" s="311"/>
      <c r="BK48" s="312"/>
    </row>
    <row r="49" spans="1:63" s="16" customFormat="1" ht="14.25" customHeight="1">
      <c r="A49" s="15"/>
      <c r="B49" s="325"/>
      <c r="C49" s="23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17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4"/>
      <c r="BI49" s="310"/>
      <c r="BJ49" s="311"/>
      <c r="BK49" s="312"/>
    </row>
    <row r="50" spans="1:63" s="16" customFormat="1" ht="14.25" customHeight="1">
      <c r="A50" s="15"/>
      <c r="B50" s="3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5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7"/>
      <c r="BI50" s="310"/>
      <c r="BJ50" s="311"/>
      <c r="BK50" s="312"/>
    </row>
    <row r="51" spans="1:63" s="16" customFormat="1" ht="14.25" customHeight="1">
      <c r="A51" s="15"/>
      <c r="B51" s="325"/>
      <c r="C51" s="23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31" t="s">
        <v>148</v>
      </c>
      <c r="AO51" s="1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4"/>
      <c r="BI51" s="313"/>
      <c r="BJ51" s="314"/>
      <c r="BK51" s="315"/>
    </row>
    <row r="52" spans="1:63" s="16" customFormat="1" ht="14.25" customHeight="1">
      <c r="A52" s="15"/>
      <c r="B52" s="325"/>
      <c r="C52" s="2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17" t="s">
        <v>213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4"/>
      <c r="BI52" s="310"/>
      <c r="BJ52" s="311"/>
      <c r="BK52" s="312"/>
    </row>
    <row r="53" spans="1:63" s="16" customFormat="1" ht="14.25" customHeight="1">
      <c r="A53" s="15"/>
      <c r="B53" s="325"/>
      <c r="C53" s="23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88" t="s">
        <v>210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4"/>
      <c r="BI53" s="310"/>
      <c r="BJ53" s="311"/>
      <c r="BK53" s="312"/>
    </row>
    <row r="54" spans="1:63" s="16" customFormat="1" ht="14.25" customHeight="1">
      <c r="A54" s="15"/>
      <c r="B54" s="325"/>
      <c r="C54" s="23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88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4"/>
      <c r="BI54" s="310"/>
      <c r="BJ54" s="311"/>
      <c r="BK54" s="312"/>
    </row>
    <row r="55" spans="1:63" s="16" customFormat="1" ht="14.25" customHeight="1" thickBot="1">
      <c r="A55" s="15"/>
      <c r="B55" s="325"/>
      <c r="C55" s="23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88"/>
      <c r="AO55" s="89"/>
      <c r="AP55" s="102" t="s">
        <v>155</v>
      </c>
      <c r="AQ55" s="103"/>
      <c r="AR55" s="103"/>
      <c r="AS55" s="103"/>
      <c r="AT55" s="103"/>
      <c r="AU55" s="107"/>
      <c r="AV55" s="104" t="s">
        <v>156</v>
      </c>
      <c r="AW55" s="104"/>
      <c r="AX55" s="111"/>
      <c r="AY55" s="104" t="s">
        <v>159</v>
      </c>
      <c r="AZ55" s="104"/>
      <c r="BA55" s="104"/>
      <c r="BB55" s="105"/>
      <c r="BC55" s="23"/>
      <c r="BD55" s="23"/>
      <c r="BE55" s="23"/>
      <c r="BF55" s="23"/>
      <c r="BG55" s="23"/>
      <c r="BH55" s="24"/>
      <c r="BI55" s="310"/>
      <c r="BJ55" s="311"/>
      <c r="BK55" s="312"/>
    </row>
    <row r="56" spans="1:63" s="16" customFormat="1" ht="14.25" customHeight="1" thickTop="1">
      <c r="A56" s="15"/>
      <c r="B56" s="325"/>
      <c r="C56" s="23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100"/>
      <c r="AO56" s="305" t="s">
        <v>164</v>
      </c>
      <c r="AP56" s="89" t="s">
        <v>234</v>
      </c>
      <c r="AQ56" s="89"/>
      <c r="AR56" s="89"/>
      <c r="AS56" s="89"/>
      <c r="AT56" s="89"/>
      <c r="AU56" s="108"/>
      <c r="AV56" s="23" t="s">
        <v>158</v>
      </c>
      <c r="AW56" s="23"/>
      <c r="AX56" s="109"/>
      <c r="AY56" s="101" t="s">
        <v>150</v>
      </c>
      <c r="AZ56" s="23"/>
      <c r="BA56" s="23"/>
      <c r="BB56" s="24"/>
      <c r="BC56" s="23"/>
      <c r="BD56" s="23"/>
      <c r="BE56" s="23"/>
      <c r="BF56" s="23"/>
      <c r="BG56" s="23"/>
      <c r="BH56" s="24"/>
      <c r="BI56" s="310"/>
      <c r="BJ56" s="311"/>
      <c r="BK56" s="312"/>
    </row>
    <row r="57" spans="1:63" s="16" customFormat="1" ht="14.25" customHeight="1">
      <c r="A57" s="15"/>
      <c r="B57" s="325"/>
      <c r="C57" s="23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17"/>
      <c r="AO57" s="306"/>
      <c r="AP57" s="89" t="s">
        <v>235</v>
      </c>
      <c r="AQ57" s="23"/>
      <c r="AR57" s="23"/>
      <c r="AS57" s="23"/>
      <c r="AT57" s="23"/>
      <c r="AU57" s="109"/>
      <c r="AV57" s="23" t="s">
        <v>158</v>
      </c>
      <c r="AW57" s="23"/>
      <c r="AX57" s="109"/>
      <c r="AY57" s="101" t="s">
        <v>150</v>
      </c>
      <c r="AZ57" s="23"/>
      <c r="BA57" s="23"/>
      <c r="BB57" s="24"/>
      <c r="BC57" s="23"/>
      <c r="BD57" s="23"/>
      <c r="BE57" s="23"/>
      <c r="BF57" s="23"/>
      <c r="BG57" s="23"/>
      <c r="BH57" s="24"/>
      <c r="BI57" s="310"/>
      <c r="BJ57" s="311"/>
      <c r="BK57" s="312"/>
    </row>
    <row r="58" spans="1:63" s="16" customFormat="1" ht="14.25" customHeight="1">
      <c r="A58" s="15"/>
      <c r="B58" s="325"/>
      <c r="C58" s="23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17"/>
      <c r="AO58" s="306"/>
      <c r="AP58" s="89" t="s">
        <v>236</v>
      </c>
      <c r="AQ58" s="23"/>
      <c r="AR58" s="23"/>
      <c r="AS58" s="23"/>
      <c r="AT58" s="23"/>
      <c r="AU58" s="109"/>
      <c r="AV58" s="23" t="s">
        <v>158</v>
      </c>
      <c r="AW58" s="23"/>
      <c r="AX58" s="109"/>
      <c r="AY58" s="101" t="s">
        <v>150</v>
      </c>
      <c r="AZ58" s="23"/>
      <c r="BA58" s="23"/>
      <c r="BB58" s="24"/>
      <c r="BC58" s="23"/>
      <c r="BD58" s="23"/>
      <c r="BE58" s="23"/>
      <c r="BF58" s="23"/>
      <c r="BG58" s="23"/>
      <c r="BH58" s="24"/>
      <c r="BI58" s="310"/>
      <c r="BJ58" s="311"/>
      <c r="BK58" s="312"/>
    </row>
    <row r="59" spans="1:63" s="16" customFormat="1" ht="14.25" customHeight="1">
      <c r="A59" s="15"/>
      <c r="B59" s="325"/>
      <c r="C59" s="23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17"/>
      <c r="AO59" s="307"/>
      <c r="AP59" s="98" t="s">
        <v>237</v>
      </c>
      <c r="AQ59" s="26"/>
      <c r="AR59" s="26"/>
      <c r="AS59" s="26"/>
      <c r="AT59" s="26"/>
      <c r="AU59" s="110"/>
      <c r="AV59" s="26" t="s">
        <v>158</v>
      </c>
      <c r="AW59" s="26"/>
      <c r="AX59" s="110"/>
      <c r="AY59" s="106" t="s">
        <v>150</v>
      </c>
      <c r="AZ59" s="26"/>
      <c r="BA59" s="26"/>
      <c r="BB59" s="27"/>
      <c r="BC59" s="23"/>
      <c r="BD59" s="23"/>
      <c r="BE59" s="23"/>
      <c r="BF59" s="23"/>
      <c r="BG59" s="23"/>
      <c r="BH59" s="24"/>
      <c r="BI59" s="310"/>
      <c r="BJ59" s="311"/>
      <c r="BK59" s="312"/>
    </row>
    <row r="60" spans="1:63" s="16" customFormat="1" ht="14.25" customHeight="1">
      <c r="A60" s="15"/>
      <c r="B60" s="325"/>
      <c r="C60" s="2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17"/>
      <c r="AO60" s="303" t="s">
        <v>165</v>
      </c>
      <c r="AP60" s="88" t="s">
        <v>238</v>
      </c>
      <c r="AQ60" s="89"/>
      <c r="AR60" s="89"/>
      <c r="AS60" s="89"/>
      <c r="AT60" s="89"/>
      <c r="AU60" s="108"/>
      <c r="AV60" s="23" t="str">
        <f>定義!$B$40</f>
        <v>disable</v>
      </c>
      <c r="AW60" s="23"/>
      <c r="AX60" s="109"/>
      <c r="AY60" s="101" t="s">
        <v>149</v>
      </c>
      <c r="AZ60" s="23"/>
      <c r="BA60" s="23"/>
      <c r="BB60" s="24"/>
      <c r="BC60" s="23"/>
      <c r="BD60" s="23"/>
      <c r="BE60" s="23"/>
      <c r="BF60" s="23"/>
      <c r="BG60" s="23"/>
      <c r="BH60" s="24"/>
      <c r="BI60" s="310"/>
      <c r="BJ60" s="311"/>
      <c r="BK60" s="312"/>
    </row>
    <row r="61" spans="1:63" s="16" customFormat="1" ht="14.25" customHeight="1">
      <c r="A61" s="15"/>
      <c r="B61" s="325"/>
      <c r="C61" s="23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88"/>
      <c r="AO61" s="303"/>
      <c r="AP61" s="88" t="s">
        <v>239</v>
      </c>
      <c r="AQ61" s="23"/>
      <c r="AR61" s="23"/>
      <c r="AS61" s="23"/>
      <c r="AT61" s="23"/>
      <c r="AU61" s="109"/>
      <c r="AV61" s="23" t="str">
        <f>定義!$B$40</f>
        <v>disable</v>
      </c>
      <c r="AW61" s="23"/>
      <c r="AX61" s="109"/>
      <c r="AY61" s="101" t="s">
        <v>149</v>
      </c>
      <c r="AZ61" s="23"/>
      <c r="BA61" s="23"/>
      <c r="BB61" s="24"/>
      <c r="BC61" s="23"/>
      <c r="BD61" s="23"/>
      <c r="BE61" s="23"/>
      <c r="BF61" s="23"/>
      <c r="BG61" s="23"/>
      <c r="BH61" s="24"/>
      <c r="BI61" s="310"/>
      <c r="BJ61" s="311"/>
      <c r="BK61" s="312"/>
    </row>
    <row r="62" spans="1:63" s="16" customFormat="1" ht="14.25" customHeight="1">
      <c r="A62" s="15"/>
      <c r="B62" s="325"/>
      <c r="C62" s="23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88"/>
      <c r="AO62" s="303"/>
      <c r="AP62" s="88" t="s">
        <v>240</v>
      </c>
      <c r="AQ62" s="23"/>
      <c r="AR62" s="23"/>
      <c r="AS62" s="23"/>
      <c r="AT62" s="23"/>
      <c r="AU62" s="109"/>
      <c r="AV62" s="23" t="str">
        <f>定義!$B$40</f>
        <v>disable</v>
      </c>
      <c r="AW62" s="23"/>
      <c r="AX62" s="109"/>
      <c r="AY62" s="101" t="s">
        <v>149</v>
      </c>
      <c r="AZ62" s="23"/>
      <c r="BA62" s="23"/>
      <c r="BB62" s="24"/>
      <c r="BC62" s="23"/>
      <c r="BD62" s="23"/>
      <c r="BE62" s="23"/>
      <c r="BF62" s="23"/>
      <c r="BG62" s="23"/>
      <c r="BH62" s="24"/>
      <c r="BI62" s="310"/>
      <c r="BJ62" s="311"/>
      <c r="BK62" s="312"/>
    </row>
    <row r="63" spans="1:63" s="16" customFormat="1" ht="14.25" customHeight="1">
      <c r="A63" s="15"/>
      <c r="B63" s="325"/>
      <c r="C63" s="23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100"/>
      <c r="AO63" s="304"/>
      <c r="AP63" s="97" t="s">
        <v>241</v>
      </c>
      <c r="AQ63" s="26"/>
      <c r="AR63" s="26"/>
      <c r="AS63" s="26"/>
      <c r="AT63" s="26"/>
      <c r="AU63" s="110"/>
      <c r="AV63" s="209" t="str">
        <f>定義!$B$40</f>
        <v>disable</v>
      </c>
      <c r="AW63" s="26"/>
      <c r="AX63" s="110"/>
      <c r="AY63" s="106" t="s">
        <v>149</v>
      </c>
      <c r="AZ63" s="26"/>
      <c r="BA63" s="26"/>
      <c r="BB63" s="27"/>
      <c r="BC63" s="23"/>
      <c r="BD63" s="23"/>
      <c r="BE63" s="23"/>
      <c r="BF63" s="23"/>
      <c r="BG63" s="23"/>
      <c r="BH63" s="24"/>
      <c r="BI63" s="310"/>
      <c r="BJ63" s="311"/>
      <c r="BK63" s="312"/>
    </row>
    <row r="64" spans="1:63" s="16" customFormat="1" ht="14.25" customHeight="1">
      <c r="A64" s="15"/>
      <c r="B64" s="325"/>
      <c r="C64" s="23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17"/>
      <c r="AO64" s="23"/>
      <c r="AP64" s="89"/>
      <c r="AQ64" s="23"/>
      <c r="AR64" s="23"/>
      <c r="AS64" s="23"/>
      <c r="AT64" s="23"/>
      <c r="AU64" s="23"/>
      <c r="AV64" s="23"/>
      <c r="AW64" s="23"/>
      <c r="AX64" s="23"/>
      <c r="AY64" s="101"/>
      <c r="AZ64" s="23"/>
      <c r="BA64" s="23"/>
      <c r="BB64" s="23"/>
      <c r="BC64" s="23"/>
      <c r="BD64" s="23"/>
      <c r="BE64" s="23"/>
      <c r="BF64" s="23"/>
      <c r="BG64" s="23"/>
      <c r="BH64" s="24"/>
      <c r="BI64" s="57"/>
      <c r="BJ64" s="58"/>
      <c r="BK64" s="59"/>
    </row>
    <row r="65" spans="1:63" s="16" customFormat="1" ht="14.25" customHeight="1">
      <c r="A65" s="15"/>
      <c r="B65" s="325"/>
      <c r="C65" s="23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17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 s="23"/>
      <c r="BG65" s="23"/>
      <c r="BH65" s="24"/>
      <c r="BI65" s="57"/>
      <c r="BJ65" s="58"/>
      <c r="BK65" s="59"/>
    </row>
    <row r="66" spans="1:63" s="16" customFormat="1" ht="14.25" customHeight="1">
      <c r="A66" s="15"/>
      <c r="B66" s="325"/>
      <c r="C66" s="23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17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 s="23"/>
      <c r="BG66" s="23"/>
      <c r="BH66" s="24"/>
      <c r="BI66" s="57"/>
      <c r="BJ66" s="58"/>
      <c r="BK66" s="59"/>
    </row>
    <row r="67" spans="1:63" s="16" customFormat="1" ht="14.25" customHeight="1">
      <c r="A67" s="15"/>
      <c r="B67" s="325"/>
      <c r="C67" s="23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1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 s="23"/>
      <c r="BG67" s="23"/>
      <c r="BH67" s="24"/>
      <c r="BI67" s="57"/>
      <c r="BJ67" s="58"/>
      <c r="BK67" s="59"/>
    </row>
    <row r="68" spans="1:63" s="16" customFormat="1" ht="14.25" customHeight="1">
      <c r="A68" s="15"/>
      <c r="B68" s="325"/>
      <c r="C68" s="23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17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 s="23"/>
      <c r="BG68" s="23"/>
      <c r="BH68" s="24"/>
      <c r="BI68" s="57"/>
      <c r="BJ68" s="58"/>
      <c r="BK68" s="59"/>
    </row>
    <row r="69" spans="1:63" s="16" customFormat="1" ht="14.25" customHeight="1">
      <c r="A69" s="15"/>
      <c r="B69" s="325"/>
      <c r="C69" s="23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17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 s="23"/>
      <c r="BG69" s="23"/>
      <c r="BH69" s="24"/>
      <c r="BI69" s="57"/>
      <c r="BJ69" s="58"/>
      <c r="BK69" s="59"/>
    </row>
    <row r="70" spans="1:63" s="16" customFormat="1" ht="14.25" customHeight="1">
      <c r="A70" s="15"/>
      <c r="B70" s="325"/>
      <c r="C70" s="23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88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 s="23"/>
      <c r="BG70" s="23"/>
      <c r="BH70" s="24"/>
      <c r="BI70" s="57"/>
      <c r="BJ70" s="58"/>
      <c r="BK70" s="59"/>
    </row>
    <row r="71" spans="1:63" s="16" customFormat="1" ht="14.25" customHeight="1">
      <c r="A71" s="15"/>
      <c r="B71" s="32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88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 s="23"/>
      <c r="BG71" s="23"/>
      <c r="BH71" s="24"/>
      <c r="BI71" s="310"/>
      <c r="BJ71" s="311"/>
      <c r="BK71" s="312"/>
    </row>
    <row r="72" spans="1:63" s="16" customFormat="1" ht="14.25" customHeight="1">
      <c r="A72" s="32"/>
      <c r="B72" s="33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154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26"/>
      <c r="BG72" s="26"/>
      <c r="BH72" s="27"/>
      <c r="BI72" s="310"/>
      <c r="BJ72" s="311"/>
      <c r="BK72" s="312"/>
    </row>
    <row r="73" spans="1:63" s="16" customFormat="1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 s="32"/>
      <c r="BK73" s="34"/>
    </row>
    <row r="74" spans="1:63" s="16" customFormat="1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 s="32"/>
      <c r="BK74" s="34"/>
    </row>
  </sheetData>
  <mergeCells count="94">
    <mergeCell ref="AO56:AO59"/>
    <mergeCell ref="AO60:AO63"/>
    <mergeCell ref="S7:X10"/>
    <mergeCell ref="Y7:AD7"/>
    <mergeCell ref="AE7:AJ10"/>
    <mergeCell ref="AK7:AP8"/>
    <mergeCell ref="B14:BH14"/>
    <mergeCell ref="AQ7:AV7"/>
    <mergeCell ref="Y8:AD8"/>
    <mergeCell ref="AQ8:AV8"/>
    <mergeCell ref="Y9:AD9"/>
    <mergeCell ref="AK9:AP10"/>
    <mergeCell ref="AQ9:AV9"/>
    <mergeCell ref="Y10:AD10"/>
    <mergeCell ref="AQ10:AV10"/>
    <mergeCell ref="S5:AD5"/>
    <mergeCell ref="AE5:AV5"/>
    <mergeCell ref="S6:X6"/>
    <mergeCell ref="Y6:AD6"/>
    <mergeCell ref="AE6:AJ6"/>
    <mergeCell ref="AK6:AP6"/>
    <mergeCell ref="AQ6:AV6"/>
    <mergeCell ref="AZ1:BB1"/>
    <mergeCell ref="BC1:BF1"/>
    <mergeCell ref="A2:D3"/>
    <mergeCell ref="E2:K3"/>
    <mergeCell ref="L2:O3"/>
    <mergeCell ref="P2:T3"/>
    <mergeCell ref="U2:X3"/>
    <mergeCell ref="Y2:AR3"/>
    <mergeCell ref="AS2:AU2"/>
    <mergeCell ref="AV2:AY2"/>
    <mergeCell ref="A1:D1"/>
    <mergeCell ref="E1:K1"/>
    <mergeCell ref="L1:O1"/>
    <mergeCell ref="P1:AR1"/>
    <mergeCell ref="AS1:AU1"/>
    <mergeCell ref="AV1:AY1"/>
    <mergeCell ref="AZ2:BB2"/>
    <mergeCell ref="BC2:BF2"/>
    <mergeCell ref="AS3:AU3"/>
    <mergeCell ref="AV3:AY3"/>
    <mergeCell ref="AZ3:BB3"/>
    <mergeCell ref="BC3:BF3"/>
    <mergeCell ref="BI14:BK14"/>
    <mergeCell ref="B15:B71"/>
    <mergeCell ref="BI15:BK15"/>
    <mergeCell ref="BI16:BK16"/>
    <mergeCell ref="BI17:BK17"/>
    <mergeCell ref="BI18:BK18"/>
    <mergeCell ref="BI19:BK19"/>
    <mergeCell ref="BI20:BK20"/>
    <mergeCell ref="BI21:BK21"/>
    <mergeCell ref="BI36:BK36"/>
    <mergeCell ref="BI22:BK22"/>
    <mergeCell ref="BI23:BK23"/>
    <mergeCell ref="BI24:BK24"/>
    <mergeCell ref="BI25:BK25"/>
    <mergeCell ref="BI26:BK26"/>
    <mergeCell ref="BI30:BK30"/>
    <mergeCell ref="BI31:BK31"/>
    <mergeCell ref="BI32:BK32"/>
    <mergeCell ref="BI33:BK33"/>
    <mergeCell ref="BI34:BK34"/>
    <mergeCell ref="BI35:BK35"/>
    <mergeCell ref="BI48:BK48"/>
    <mergeCell ref="BI37:BK37"/>
    <mergeCell ref="BI38:BK38"/>
    <mergeCell ref="BI39:BK39"/>
    <mergeCell ref="BI40:BK40"/>
    <mergeCell ref="BI41:BK41"/>
    <mergeCell ref="BI42:BK42"/>
    <mergeCell ref="BI43:BK43"/>
    <mergeCell ref="BI44:BK44"/>
    <mergeCell ref="BI45:BK45"/>
    <mergeCell ref="BI46:BK46"/>
    <mergeCell ref="BI47:BK47"/>
    <mergeCell ref="BI60:BK60"/>
    <mergeCell ref="BI49:BK49"/>
    <mergeCell ref="BI50:BK50"/>
    <mergeCell ref="BI51:BK51"/>
    <mergeCell ref="BI52:BK52"/>
    <mergeCell ref="BI53:BK53"/>
    <mergeCell ref="BI54:BK54"/>
    <mergeCell ref="BI55:BK55"/>
    <mergeCell ref="BI56:BK56"/>
    <mergeCell ref="BI57:BK57"/>
    <mergeCell ref="BI58:BK58"/>
    <mergeCell ref="BI59:BK59"/>
    <mergeCell ref="BI61:BK61"/>
    <mergeCell ref="BI62:BK62"/>
    <mergeCell ref="BI63:BK63"/>
    <mergeCell ref="BI71:BK71"/>
    <mergeCell ref="BI72:BK72"/>
  </mergeCells>
  <phoneticPr fontId="3"/>
  <printOptions horizontalCentered="1"/>
  <pageMargins left="0.19685039370078741" right="0.19685039370078741" top="0.59055118110236227" bottom="0.59055118110236227" header="0.31496062992125984" footer="0.31496062992125984"/>
  <pageSetup paperSize="9" scale="7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38</vt:i4>
      </vt:variant>
    </vt:vector>
  </HeadingPairs>
  <TitlesOfParts>
    <vt:vector size="59" baseType="lpstr">
      <vt:lpstr>手順書</vt:lpstr>
      <vt:lpstr>表紙</vt:lpstr>
      <vt:lpstr>BG切り替えの流れ</vt:lpstr>
      <vt:lpstr>10_LBのstatus確認</vt:lpstr>
      <vt:lpstr>40_OS起動</vt:lpstr>
      <vt:lpstr>45_OS起動結果確認</vt:lpstr>
      <vt:lpstr>20_LB閉塞</vt:lpstr>
      <vt:lpstr>30_リリースジョブ実行</vt:lpstr>
      <vt:lpstr>40_LB開放</vt:lpstr>
      <vt:lpstr>50_LB閉塞</vt:lpstr>
      <vt:lpstr>60_リリースジョブ実行</vt:lpstr>
      <vt:lpstr>100_OS停止</vt:lpstr>
      <vt:lpstr>105_OS起動結果確認</vt:lpstr>
      <vt:lpstr>70_LB開放</vt:lpstr>
      <vt:lpstr>100_切り戻し（リリースジョブ実行）</vt:lpstr>
      <vt:lpstr>110_切り戻し（LB開放）</vt:lpstr>
      <vt:lpstr>110_切り戻し(OS停止)</vt:lpstr>
      <vt:lpstr>115_切り戻し結果確認</vt:lpstr>
      <vt:lpstr>120_LBのstatus確認</vt:lpstr>
      <vt:lpstr>130_LBのstatus確認</vt:lpstr>
      <vt:lpstr>定義</vt:lpstr>
      <vt:lpstr>'10_LBのstatus確認'!Print_Area</vt:lpstr>
      <vt:lpstr>'100_OS停止'!Print_Area</vt:lpstr>
      <vt:lpstr>'100_切り戻し（リリースジョブ実行）'!Print_Area</vt:lpstr>
      <vt:lpstr>'105_OS起動結果確認'!Print_Area</vt:lpstr>
      <vt:lpstr>'110_切り戻し（LB開放）'!Print_Area</vt:lpstr>
      <vt:lpstr>'110_切り戻し(OS停止)'!Print_Area</vt:lpstr>
      <vt:lpstr>'115_切り戻し結果確認'!Print_Area</vt:lpstr>
      <vt:lpstr>'120_LBのstatus確認'!Print_Area</vt:lpstr>
      <vt:lpstr>'130_LBのstatus確認'!Print_Area</vt:lpstr>
      <vt:lpstr>'20_LB閉塞'!Print_Area</vt:lpstr>
      <vt:lpstr>'30_リリースジョブ実行'!Print_Area</vt:lpstr>
      <vt:lpstr>'40_LB開放'!Print_Area</vt:lpstr>
      <vt:lpstr>'40_OS起動'!Print_Area</vt:lpstr>
      <vt:lpstr>'45_OS起動結果確認'!Print_Area</vt:lpstr>
      <vt:lpstr>'50_LB閉塞'!Print_Area</vt:lpstr>
      <vt:lpstr>'60_リリースジョブ実行'!Print_Area</vt:lpstr>
      <vt:lpstr>'70_LB開放'!Print_Area</vt:lpstr>
      <vt:lpstr>手順書!Print_Area</vt:lpstr>
      <vt:lpstr>表紙!Print_Area</vt:lpstr>
      <vt:lpstr>'10_LBのstatus確認'!Print_Titles</vt:lpstr>
      <vt:lpstr>'100_OS停止'!Print_Titles</vt:lpstr>
      <vt:lpstr>'100_切り戻し（リリースジョブ実行）'!Print_Titles</vt:lpstr>
      <vt:lpstr>'105_OS起動結果確認'!Print_Titles</vt:lpstr>
      <vt:lpstr>'110_切り戻し（LB開放）'!Print_Titles</vt:lpstr>
      <vt:lpstr>'110_切り戻し(OS停止)'!Print_Titles</vt:lpstr>
      <vt:lpstr>'115_切り戻し結果確認'!Print_Titles</vt:lpstr>
      <vt:lpstr>'120_LBのstatus確認'!Print_Titles</vt:lpstr>
      <vt:lpstr>'130_LBのstatus確認'!Print_Titles</vt:lpstr>
      <vt:lpstr>'20_LB閉塞'!Print_Titles</vt:lpstr>
      <vt:lpstr>'30_リリースジョブ実行'!Print_Titles</vt:lpstr>
      <vt:lpstr>'40_LB開放'!Print_Titles</vt:lpstr>
      <vt:lpstr>'40_OS起動'!Print_Titles</vt:lpstr>
      <vt:lpstr>'45_OS起動結果確認'!Print_Titles</vt:lpstr>
      <vt:lpstr>'50_LB閉塞'!Print_Titles</vt:lpstr>
      <vt:lpstr>'60_リリースジョブ実行'!Print_Titles</vt:lpstr>
      <vt:lpstr>'70_LB開放'!Print_Titles</vt:lpstr>
      <vt:lpstr>手順書!Print_Titles</vt:lpstr>
      <vt:lpstr>表紙!Print_Titles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2018-07-09T12:25:03Z</dcterms:modified>
</cp:coreProperties>
</file>