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1h1stsa1.asd1.daas.local\P1FR03\standard\n0084873\Desktop\本番向け手順書\対応分\"/>
    </mc:Choice>
  </mc:AlternateContent>
  <bookViews>
    <workbookView xWindow="0" yWindow="0" windowWidth="20490" windowHeight="9075" tabRatio="772"/>
  </bookViews>
  <sheets>
    <sheet name="表紙" sheetId="18" r:id="rId1"/>
    <sheet name="変更履歴" sheetId="19" r:id="rId2"/>
    <sheet name="00.バックアップ定義ファイルの準備" sheetId="26" r:id="rId3"/>
    <sheet name="01.DBバックアップ" sheetId="28" r:id="rId4"/>
    <sheet name="02.バックアップファイルをSTGへ転送、ダウンロード" sheetId="31" r:id="rId5"/>
    <sheet name="03.バックアップファイル移動" sheetId="29" r:id="rId6"/>
    <sheet name="04-1.DBインポート（開発）" sheetId="30" r:id="rId7"/>
    <sheet name="04-2.DBインポート（STG）" sheetId="32" r:id="rId8"/>
    <sheet name="ASWDB最新化手順" sheetId="25" state="hidden" r:id="rId9"/>
  </sheets>
  <definedNames>
    <definedName name="_xlnm._FilterDatabase" localSheetId="2" hidden="1">'00.バックアップ定義ファイルの準備'!$A$5:$AZ$5</definedName>
    <definedName name="_xlnm._FilterDatabase" localSheetId="3" hidden="1">'01.DBバックアップ'!$A$8:$BG$8</definedName>
    <definedName name="_xlnm._FilterDatabase" localSheetId="4" hidden="1">'02.バックアップファイルをSTGへ転送、ダウンロード'!$A$5:$AZ$5</definedName>
    <definedName name="_xlnm._FilterDatabase" localSheetId="5" hidden="1">'03.バックアップファイル移動'!$A$8:$BG$8</definedName>
    <definedName name="_xlnm._FilterDatabase" localSheetId="6" hidden="1">'04-1.DBインポート（開発）'!$A$8:$BG$8</definedName>
    <definedName name="_xlnm._FilterDatabase" localSheetId="7" hidden="1">'04-2.DBインポート（STG）'!$A$8:$BG$8</definedName>
    <definedName name="_Order1">255</definedName>
    <definedName name="_xlnm.Print_Area" localSheetId="2">'00.バックアップ定義ファイルの準備'!$A$1:$AZ$93</definedName>
    <definedName name="_xlnm.Print_Area" localSheetId="3">'01.DBバックアップ'!$A$1:$BG$109</definedName>
    <definedName name="_xlnm.Print_Area" localSheetId="4">'02.バックアップファイルをSTGへ転送、ダウンロード'!$A$1:$AZ$77</definedName>
    <definedName name="_xlnm.Print_Area" localSheetId="5">'03.バックアップファイル移動'!$A$1:$BG$66</definedName>
    <definedName name="_xlnm.Print_Area" localSheetId="6">'04-1.DBインポート（開発）'!$A$1:$BG$94</definedName>
    <definedName name="_xlnm.Print_Area" localSheetId="7">'04-2.DBインポート（STG）'!$A$1:$BG$110</definedName>
    <definedName name="_xlnm.Print_Area" localSheetId="8">ASWDB最新化手順!$A$1:$AZ$34</definedName>
    <definedName name="_xlnm.Print_Area" localSheetId="0">表紙!$A$1:$AU$39</definedName>
    <definedName name="_xlnm.Print_Area" localSheetId="1">変更履歴!$A$1:$AU$27</definedName>
    <definedName name="_xlnm.Print_Titles" localSheetId="2">'00.バックアップ定義ファイルの準備'!$1:$3</definedName>
    <definedName name="_xlnm.Print_Titles" localSheetId="3">'01.DBバックアップ'!$1:$3</definedName>
    <definedName name="_xlnm.Print_Titles" localSheetId="4">'02.バックアップファイルをSTGへ転送、ダウンロード'!$1:$3</definedName>
    <definedName name="_xlnm.Print_Titles" localSheetId="5">'03.バックアップファイル移動'!$1:$3</definedName>
    <definedName name="_xlnm.Print_Titles" localSheetId="6">'04-1.DBインポート（開発）'!$1:$3</definedName>
    <definedName name="_xlnm.Print_Titles" localSheetId="7">'04-2.DBインポート（STG）'!$1:$3</definedName>
    <definedName name="_xlnm.Print_Titles" localSheetId="8">ASWDB最新化手順!$1:$3</definedName>
    <definedName name="_xlnm.Print_Titles" localSheetId="0">表紙!$1:$3</definedName>
    <definedName name="_xlnm.Print_Titles" localSheetId="1">変更履歴!$1:$3</definedName>
  </definedNames>
  <calcPr calcId="152511"/>
</workbook>
</file>

<file path=xl/calcChain.xml><?xml version="1.0" encoding="utf-8"?>
<calcChain xmlns="http://schemas.openxmlformats.org/spreadsheetml/2006/main">
  <c r="D73" i="30" l="1"/>
  <c r="D81" i="32"/>
  <c r="AJ8" i="30"/>
  <c r="AC49" i="30" l="1"/>
  <c r="H46" i="30"/>
  <c r="AE8" i="28"/>
  <c r="AC75" i="28" s="1"/>
  <c r="AE6" i="26"/>
  <c r="I14" i="26" s="1"/>
  <c r="H85" i="26" l="1"/>
  <c r="AC91" i="26"/>
  <c r="E47" i="26"/>
  <c r="AC89" i="26"/>
  <c r="AE6" i="28"/>
  <c r="H76" i="28"/>
  <c r="E2" i="32"/>
  <c r="E2" i="31"/>
  <c r="E1" i="31"/>
  <c r="P1" i="31"/>
  <c r="E1" i="32"/>
  <c r="P1" i="32"/>
  <c r="H101" i="28" l="1"/>
  <c r="H63" i="28"/>
  <c r="AC100" i="28"/>
  <c r="AC56" i="28"/>
  <c r="E2" i="30"/>
  <c r="E2" i="29"/>
  <c r="E2" i="28"/>
  <c r="E2" i="26"/>
  <c r="P1" i="26"/>
  <c r="E1" i="26"/>
  <c r="P1" i="30"/>
  <c r="E1" i="29"/>
  <c r="E1" i="30"/>
  <c r="E1" i="28"/>
  <c r="P1" i="28"/>
  <c r="P1" i="29"/>
  <c r="E2" i="25" l="1"/>
  <c r="P1" i="25"/>
  <c r="E1" i="25"/>
  <c r="E2" i="19" l="1"/>
  <c r="E2" i="18"/>
  <c r="E1" i="18"/>
  <c r="P1" i="18"/>
  <c r="E1" i="19"/>
  <c r="P1" i="19"/>
</calcChain>
</file>

<file path=xl/sharedStrings.xml><?xml version="1.0" encoding="utf-8"?>
<sst xmlns="http://schemas.openxmlformats.org/spreadsheetml/2006/main" count="898" uniqueCount="335">
  <si>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</si>
  <si>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</si>
  <si>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</si>
  <si>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</si>
  <si>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</si>
  <si>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</si>
  <si>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</si>
  <si>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</si>
  <si>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</si>
  <si>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</si>
  <si>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</si>
  <si>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</si>
  <si>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</si>
  <si>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</si>
  <si>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</si>
  <si>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</si>
  <si>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</si>
  <si>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</si>
  <si>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</si>
  <si>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</si>
  <si>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</si>
  <si>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</si>
  <si>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</si>
  <si>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</si>
  <si>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</si>
  <si>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</si>
  <si>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</si>
  <si>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</si>
  <si>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</si>
  <si>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</si>
  <si>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</si>
  <si>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</si>
  <si>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</si>
  <si>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</si>
  <si>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</si>
  <si>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</si>
  <si>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</si>
  <si>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</si>
  <si>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</si>
  <si>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</si>
  <si>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</si>
  <si>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</si>
  <si>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</si>
  <si>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exit</t>
    <phoneticPr fontId="8"/>
  </si>
  <si>
    <t># exit</t>
    <phoneticPr fontId="8"/>
  </si>
  <si>
    <t># DBサーバにログイン後の操作</t>
    <rPh sb="12" eb="13">
      <t>ゴ</t>
    </rPh>
    <rPh sb="14" eb="16">
      <t>ソウサ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</si>
  <si>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</si>
  <si>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</si>
  <si>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</si>
  <si>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</si>
  <si>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テストなどで本番により近いデータが必要になった際に、テスト環境のデータを更新する際に利用する。</t>
    <rPh sb="6" eb="8">
      <t>ホンバン</t>
    </rPh>
    <rPh sb="11" eb="12">
      <t>チカ</t>
    </rPh>
    <rPh sb="17" eb="19">
      <t>ヒツヨウ</t>
    </rPh>
    <rPh sb="23" eb="24">
      <t>サイ</t>
    </rPh>
    <rPh sb="29" eb="31">
      <t>カンキョウ</t>
    </rPh>
    <rPh sb="36" eb="38">
      <t>コウシン</t>
    </rPh>
    <rPh sb="40" eb="41">
      <t>サイ</t>
    </rPh>
    <rPh sb="42" eb="44">
      <t>リヨウ</t>
    </rPh>
    <phoneticPr fontId="8"/>
  </si>
  <si>
    <r>
      <t>・本番データをdatapump形式で取得していること</t>
    </r>
    <r>
      <rPr>
        <b/>
        <sz val="9"/>
        <color rgb="FFFF0000"/>
        <rFont val="ＭＳ Ｐゴシック"/>
        <family val="3"/>
        <charset val="128"/>
      </rPr>
      <t>※誰が実施できるかは現在ASY様確認中</t>
    </r>
    <rPh sb="1" eb="3">
      <t>ホンバン</t>
    </rPh>
    <rPh sb="15" eb="17">
      <t>ケイシキ</t>
    </rPh>
    <rPh sb="18" eb="20">
      <t>シュトク</t>
    </rPh>
    <rPh sb="27" eb="28">
      <t>ダレ</t>
    </rPh>
    <rPh sb="29" eb="31">
      <t>ジッシ</t>
    </rPh>
    <rPh sb="36" eb="38">
      <t>ゲンザイ</t>
    </rPh>
    <rPh sb="41" eb="42">
      <t>サマ</t>
    </rPh>
    <rPh sb="42" eb="45">
      <t>カクニンチュウ</t>
    </rPh>
    <phoneticPr fontId="8"/>
  </si>
  <si>
    <r>
      <t>・datapumpファイルを検品環境上に配置している事</t>
    </r>
    <r>
      <rPr>
        <b/>
        <sz val="9"/>
        <color rgb="FFFF0000"/>
        <rFont val="ＭＳ Ｐゴシック"/>
        <family val="3"/>
        <charset val="128"/>
      </rPr>
      <t>※どのような手順で配置するかかはASY様確認中</t>
    </r>
    <rPh sb="14" eb="16">
      <t>ケンピン</t>
    </rPh>
    <rPh sb="16" eb="19">
      <t>カンキョウジョウ</t>
    </rPh>
    <rPh sb="20" eb="22">
      <t>ハイチ</t>
    </rPh>
    <rPh sb="26" eb="27">
      <t>コト</t>
    </rPh>
    <rPh sb="33" eb="35">
      <t>テジュン</t>
    </rPh>
    <rPh sb="36" eb="38">
      <t>ハイチ</t>
    </rPh>
    <rPh sb="46" eb="47">
      <t>サマ</t>
    </rPh>
    <rPh sb="47" eb="49">
      <t>カクニン</t>
    </rPh>
    <rPh sb="49" eb="50">
      <t>チュウ</t>
    </rPh>
    <phoneticPr fontId="8"/>
  </si>
  <si>
    <t>・既存のデータは全て削除されるのでその調整が終わっていること</t>
    <rPh sb="1" eb="3">
      <t>キゾン</t>
    </rPh>
    <rPh sb="8" eb="9">
      <t>スベ</t>
    </rPh>
    <rPh sb="10" eb="12">
      <t>サクジョ</t>
    </rPh>
    <rPh sb="19" eb="21">
      <t>チョウセイ</t>
    </rPh>
    <rPh sb="22" eb="23">
      <t>オ</t>
    </rPh>
    <phoneticPr fontId="8"/>
  </si>
  <si>
    <t>impdpコマンドを実施</t>
    <rPh sb="10" eb="12">
      <t>ジッシ</t>
    </rPh>
    <phoneticPr fontId="8"/>
  </si>
  <si>
    <t># view xxx.log</t>
    <phoneticPr fontId="8"/>
  </si>
  <si>
    <t>logの確認を行う</t>
    <rPh sb="4" eb="6">
      <t>カクニン</t>
    </rPh>
    <rPh sb="7" eb="8">
      <t>オコナ</t>
    </rPh>
    <phoneticPr fontId="8"/>
  </si>
  <si>
    <t># 正常に完了した場合</t>
    <rPh sb="2" eb="4">
      <t>セイジョウ</t>
    </rPh>
    <rPh sb="5" eb="7">
      <t>カンリョウ</t>
    </rPh>
    <rPh sb="9" eb="11">
      <t>バアイ</t>
    </rPh>
    <phoneticPr fontId="8"/>
  </si>
  <si>
    <t># impdpコマンドの実行</t>
    <rPh sb="12" eb="14">
      <t>ジッコウ</t>
    </rPh>
    <phoneticPr fontId="8"/>
  </si>
  <si>
    <t># impdp xxx/yyy@oracleATIDEV0116  DUMPFILE=ANA_EXP.dmp LOGFILE=DUMP_DIR:ana_imp.log REMAP_SCHEMA=:xxx JOB_NAME=ANA_IMP_JOB DIRECTORY=DUMP_DIR</t>
    <phoneticPr fontId="8"/>
  </si>
  <si>
    <t>※ORAエラーが出ていないことを確認する。</t>
    <rPh sb="8" eb="9">
      <t>デ</t>
    </rPh>
    <rPh sb="16" eb="18">
      <t>カクニン</t>
    </rPh>
    <phoneticPr fontId="8"/>
  </si>
  <si>
    <t>1.0.0</t>
    <phoneticPr fontId="8"/>
  </si>
  <si>
    <t>ID</t>
    <phoneticPr fontId="8"/>
  </si>
  <si>
    <t>ﾁｪｯｸ</t>
    <phoneticPr fontId="8"/>
  </si>
  <si>
    <t>【アクセス/アカウント(認証GW)/サーバログイン】</t>
    <phoneticPr fontId="8"/>
  </si>
  <si>
    <t>・WinSCPを起動する。</t>
    <phoneticPr fontId="154"/>
  </si>
  <si>
    <t>□</t>
    <phoneticPr fontId="8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</si>
  <si>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1"/>
  </si>
  <si>
    <t>プロトコル</t>
  </si>
  <si>
    <t>SCP</t>
  </si>
  <si>
    <t>ホスト(アクセス/アカウントのVIP)</t>
  </si>
  <si>
    <t>ステージング/開発環境</t>
  </si>
  <si>
    <t>10.39.229.3</t>
  </si>
  <si>
    <t>ポート番号(SCPの場合)</t>
    <rPh sb="3" eb="5">
      <t>バンゴウ</t>
    </rPh>
    <rPh sb="10" eb="12">
      <t>バアイ</t>
    </rPh>
    <phoneticPr fontId="1"/>
  </si>
  <si>
    <t>ユーザ名(※)</t>
    <rPh sb="3" eb="4">
      <t>メイ</t>
    </rPh>
    <phoneticPr fontId="1"/>
  </si>
  <si>
    <t>パスワード</t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</si>
  <si>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</si>
  <si>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</si>
  <si>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・アクセス/アカウント(認証GW)の認証バナーが表示されるので、「続ける」を押下する。</t>
  </si>
  <si>
    <t>・メッセージが表示されるので、「続ける」を押下する。</t>
  </si>
  <si>
    <t>・接続先のOSユーザー(wdbora11)のパスワードを入力し、「OK」を押下する。</t>
  </si>
  <si>
    <t>・対象サーバーにログインしたことを確認する。</t>
  </si>
  <si>
    <t>・ファイル配置先ディレクトリへ移動する。</t>
    <rPh sb="5" eb="7">
      <t>ハイチ</t>
    </rPh>
    <rPh sb="7" eb="8">
      <t>サキ</t>
    </rPh>
    <phoneticPr fontId="154"/>
  </si>
  <si>
    <t>ディレクトリ</t>
    <phoneticPr fontId="1"/>
  </si>
  <si>
    <t>・正常にアップロードできたことを確認する。</t>
    <rPh sb="1" eb="3">
      <t>セイジョウ</t>
    </rPh>
    <rPh sb="16" eb="18">
      <t>カクニン</t>
    </rPh>
    <phoneticPr fontId="1"/>
  </si>
  <si>
    <t>■備考</t>
    <rPh sb="1" eb="3">
      <t>ビコウ</t>
    </rPh>
    <phoneticPr fontId="8"/>
  </si>
  <si>
    <t>定義ファイルの準備</t>
    <rPh sb="0" eb="2">
      <t>テイギ</t>
    </rPh>
    <rPh sb="7" eb="9">
      <t>ジュンビ</t>
    </rPh>
    <phoneticPr fontId="8"/>
  </si>
  <si>
    <t>・ファイル名</t>
    <rPh sb="5" eb="6">
      <t>メイ</t>
    </rPh>
    <phoneticPr fontId="8"/>
  </si>
  <si>
    <t>・ファイル内容</t>
    <rPh sb="5" eb="7">
      <t>ナイヨウ</t>
    </rPh>
    <phoneticPr fontId="8"/>
  </si>
  <si>
    <t>・項目説明</t>
    <rPh sb="1" eb="3">
      <t>コウモク</t>
    </rPh>
    <rPh sb="3" eb="5">
      <t>セツメイ</t>
    </rPh>
    <phoneticPr fontId="8"/>
  </si>
  <si>
    <t>①</t>
    <phoneticPr fontId="8"/>
  </si>
  <si>
    <t>：出力されるDMPファイル名、expdpログファイル名の接頭辞</t>
    <phoneticPr fontId="8"/>
  </si>
  <si>
    <t>②</t>
    <phoneticPr fontId="8"/>
  </si>
  <si>
    <t>：DB接続用のユーザー名</t>
    <phoneticPr fontId="8"/>
  </si>
  <si>
    <t>：DB接続時のオラクルパスワード</t>
    <rPh sb="5" eb="6">
      <t>ジ</t>
    </rPh>
    <phoneticPr fontId="8"/>
  </si>
  <si>
    <t>③</t>
    <phoneticPr fontId="8"/>
  </si>
  <si>
    <t>接続ユーザ名</t>
    <rPh sb="0" eb="2">
      <t>セツゾク</t>
    </rPh>
    <rPh sb="5" eb="6">
      <t>メイ</t>
    </rPh>
    <phoneticPr fontId="8"/>
  </si>
  <si>
    <t>ファイル名</t>
    <rPh sb="4" eb="5">
      <t>メイ</t>
    </rPh>
    <phoneticPr fontId="8"/>
  </si>
  <si>
    <t>接続パスワード</t>
    <rPh sb="0" eb="2">
      <t>セツゾク</t>
    </rPh>
    <phoneticPr fontId="8"/>
  </si>
  <si>
    <t>④</t>
    <phoneticPr fontId="8"/>
  </si>
  <si>
    <t>zipファイルパスワード</t>
    <phoneticPr fontId="8"/>
  </si>
  <si>
    <t>：成果物のDMPファイルをzip形式で圧縮する際のパスワード</t>
    <phoneticPr fontId="8"/>
  </si>
  <si>
    <t>⑤</t>
    <phoneticPr fontId="8"/>
  </si>
  <si>
    <t>expdpパラメータファイル名</t>
    <phoneticPr fontId="8"/>
  </si>
  <si>
    <t>：共通のマスキングなしファイルを指定</t>
    <rPh sb="1" eb="3">
      <t>キョウツウ</t>
    </rPh>
    <rPh sb="16" eb="18">
      <t>シテイ</t>
    </rPh>
    <phoneticPr fontId="8"/>
  </si>
  <si>
    <t>【パラメータ定義ファイル作成】</t>
    <rPh sb="6" eb="8">
      <t>テイギ</t>
    </rPh>
    <rPh sb="12" eb="14">
      <t>サクセイ</t>
    </rPh>
    <phoneticPr fontId="8"/>
  </si>
  <si>
    <t>下記内容でパラメータファイルを作成する。</t>
    <rPh sb="0" eb="2">
      <t>カキ</t>
    </rPh>
    <rPh sb="2" eb="4">
      <t>ナイヨウ</t>
    </rPh>
    <rPh sb="15" eb="17">
      <t>サクセイ</t>
    </rPh>
    <phoneticPr fontId="8"/>
  </si>
  <si>
    <t>・その他項目の詳細な内容は下記のファイルを参照すること。</t>
    <rPh sb="3" eb="4">
      <t>タ</t>
    </rPh>
    <rPh sb="4" eb="6">
      <t>コウモク</t>
    </rPh>
    <rPh sb="7" eb="9">
      <t>ショウサイ</t>
    </rPh>
    <rPh sb="10" eb="12">
      <t>ナイヨウ</t>
    </rPh>
    <rPh sb="13" eb="15">
      <t>カキ</t>
    </rPh>
    <rPh sb="21" eb="23">
      <t>サンショウ</t>
    </rPh>
    <phoneticPr fontId="8"/>
  </si>
  <si>
    <t>機能設計書（テーブルバックアップツール）[1.2版].docx</t>
    <phoneticPr fontId="8"/>
  </si>
  <si>
    <t>【ファイルのアップロード】</t>
    <phoneticPr fontId="8"/>
  </si>
  <si>
    <t>STG環境上にバックアップ定義ファイルが配置済みであること。※配置していない場合は「00.バックアップ定義ファイルの準備」を実施</t>
    <rPh sb="3" eb="5">
      <t>カンキョウ</t>
    </rPh>
    <rPh sb="5" eb="6">
      <t>ジョウ</t>
    </rPh>
    <rPh sb="13" eb="15">
      <t>テイギ</t>
    </rPh>
    <rPh sb="20" eb="22">
      <t>ハイチ</t>
    </rPh>
    <rPh sb="22" eb="23">
      <t>ズ</t>
    </rPh>
    <rPh sb="31" eb="33">
      <t>ハイチ</t>
    </rPh>
    <rPh sb="38" eb="40">
      <t>バアイ</t>
    </rPh>
    <rPh sb="51" eb="53">
      <t>テイギ</t>
    </rPh>
    <rPh sb="58" eb="60">
      <t>ジュンビ</t>
    </rPh>
    <rPh sb="62" eb="64">
      <t>ジッシ</t>
    </rPh>
    <phoneticPr fontId="8"/>
  </si>
  <si>
    <t>DBバックアップ手順</t>
    <rPh sb="8" eb="10">
      <t>テジュン</t>
    </rPh>
    <phoneticPr fontId="8"/>
  </si>
  <si>
    <t>■備考・前提</t>
    <rPh sb="1" eb="3">
      <t>ビコウ</t>
    </rPh>
    <rPh sb="4" eb="6">
      <t>ゼンテイ</t>
    </rPh>
    <phoneticPr fontId="8"/>
  </si>
  <si>
    <t>【アクセス/アカウント(認証GW)ログイン】</t>
    <phoneticPr fontId="8"/>
  </si>
  <si>
    <t>・TeraTermを起動する。</t>
    <phoneticPr fontId="154"/>
  </si>
  <si>
    <t>□</t>
    <phoneticPr fontId="8"/>
  </si>
  <si>
    <t>・ホストにアクセス/アカウント(認証GW)のVIPを指定し、その他の項目は変更せずに「OK」を押下する。</t>
    <phoneticPr fontId="154"/>
  </si>
  <si>
    <t>・SSH認証画面でアクセス/アカウント(認証GW)のユーザーIDとパスワードを入力し「OK」を押下する。</t>
    <phoneticPr fontId="154"/>
  </si>
  <si>
    <t>ユーザID</t>
  </si>
  <si>
    <t>アクセス/アカウント(認証GW)の個人ユーザID</t>
    <phoneticPr fontId="154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</si>
  <si>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1"/>
  </si>
  <si>
    <t>アクセス/アカウント(認証GW)の個人パスワード</t>
    <phoneticPr fontId="154"/>
  </si>
  <si>
    <t>【サーバログイン】</t>
    <phoneticPr fontId="8"/>
  </si>
  <si>
    <t>・接続先のホスト名(ノード名)またはIPを入力する。</t>
    <rPh sb="13" eb="14">
      <t>メイ</t>
    </rPh>
    <phoneticPr fontId="1"/>
  </si>
  <si>
    <t>・接続先のOSユーザー名とパスワードを入力する。</t>
    <rPh sb="11" eb="12">
      <t>メイ</t>
    </rPh>
    <phoneticPr fontId="1"/>
  </si>
  <si>
    <t>ユーザ名</t>
    <rPh sb="3" eb="4">
      <t>メイ</t>
    </rPh>
    <phoneticPr fontId="1"/>
  </si>
  <si>
    <t>aswinf01</t>
  </si>
  <si>
    <t>・ログイン先とユーザ名が正しいことを確認する。</t>
    <rPh sb="10" eb="11">
      <t>メイ</t>
    </rPh>
    <phoneticPr fontId="1"/>
  </si>
  <si>
    <t>入力コマンド</t>
    <rPh sb="0" eb="2">
      <t>ニュウリョク</t>
    </rPh>
    <phoneticPr fontId="1"/>
  </si>
  <si>
    <t>hostname</t>
  </si>
  <si>
    <t>・「wdbads1b」と表示されること。</t>
    <rPh sb="12" eb="14">
      <t>ヒョウジ</t>
    </rPh>
    <phoneticPr fontId="1"/>
  </si>
  <si>
    <t>echo $USER</t>
  </si>
  <si>
    <t>・「aswinf01」と表示されること。</t>
    <rPh sb="12" eb="14">
      <t>ヒョウジ</t>
    </rPh>
    <phoneticPr fontId="1"/>
  </si>
  <si>
    <t>・DBユーザへ切り替えを行う。</t>
    <rPh sb="7" eb="8">
      <t>キ</t>
    </rPh>
    <rPh sb="9" eb="10">
      <t>カ</t>
    </rPh>
    <rPh sb="12" eb="13">
      <t>オコナ</t>
    </rPh>
    <phoneticPr fontId="1"/>
  </si>
  <si>
    <t>su - wdbora11</t>
  </si>
  <si>
    <t>・ユーザ名が正しいことを確認する。</t>
    <rPh sb="4" eb="5">
      <t>メイ</t>
    </rPh>
    <phoneticPr fontId="1"/>
  </si>
  <si>
    <t>・「wdbora11」と表示されること。</t>
    <rPh sb="12" eb="14">
      <t>ヒョウジ</t>
    </rPh>
    <phoneticPr fontId="1"/>
  </si>
  <si>
    <t>wdbadp1b</t>
    <phoneticPr fontId="8"/>
  </si>
  <si>
    <t>【DBサーバログイン後の操作】</t>
    <rPh sb="10" eb="11">
      <t>ゴ</t>
    </rPh>
    <rPh sb="12" eb="14">
      <t>ソウサ</t>
    </rPh>
    <phoneticPr fontId="8"/>
  </si>
  <si>
    <t>・ファイルが配置されているディレクトリに移動する。</t>
    <rPh sb="6" eb="8">
      <t>ハイチ</t>
    </rPh>
    <rPh sb="20" eb="22">
      <t>イドウ</t>
    </rPh>
    <phoneticPr fontId="154"/>
  </si>
  <si>
    <t>・対象のファイルが存在していることを確認する。</t>
    <rPh sb="1" eb="3">
      <t>タイショウ</t>
    </rPh>
    <rPh sb="9" eb="11">
      <t>ソンザイ</t>
    </rPh>
    <rPh sb="18" eb="20">
      <t>カクニン</t>
    </rPh>
    <phoneticPr fontId="154"/>
  </si>
  <si>
    <t>・接続先インスタンスを確認する。</t>
    <rPh sb="1" eb="3">
      <t>セツゾク</t>
    </rPh>
    <rPh sb="3" eb="4">
      <t>サキ</t>
    </rPh>
    <rPh sb="11" eb="13">
      <t>カクニン</t>
    </rPh>
    <phoneticPr fontId="8"/>
  </si>
  <si>
    <t>env | grep ORACLE_SID</t>
    <phoneticPr fontId="8"/>
  </si>
  <si>
    <t>・「ASWDB0102」が表示されることを確認する。</t>
    <rPh sb="21" eb="23">
      <t>カクニン</t>
    </rPh>
    <phoneticPr fontId="1"/>
  </si>
  <si>
    <t>・「接続されました。」が表示されることを確認する。</t>
    <rPh sb="2" eb="4">
      <t>セツゾク</t>
    </rPh>
    <rPh sb="12" eb="14">
      <t>ヒョウジ</t>
    </rPh>
    <rPh sb="20" eb="22">
      <t>カクニン</t>
    </rPh>
    <phoneticPr fontId="1"/>
  </si>
  <si>
    <t>show user</t>
    <phoneticPr fontId="8"/>
  </si>
  <si>
    <t>・ホスト名、接続インスタンス名を確認する。</t>
    <phoneticPr fontId="8"/>
  </si>
  <si>
    <t>下記のSQLを実行</t>
    <phoneticPr fontId="8"/>
  </si>
  <si>
    <t>select host_name,instance_name,status from v$instance;</t>
    <phoneticPr fontId="8"/>
  </si>
  <si>
    <t>・host_nameカラム、instance_nameカラムを確認し、ホスト名、接続インスタンス名を確認する。</t>
    <phoneticPr fontId="8"/>
  </si>
  <si>
    <t>・statusカラムが「OPEN」であることを確認する</t>
    <phoneticPr fontId="8"/>
  </si>
  <si>
    <t>・バックアップ取得後の使用容量率が80%を超えないことを確認する。</t>
    <rPh sb="7" eb="9">
      <t>シュトク</t>
    </rPh>
    <rPh sb="9" eb="10">
      <t>ゴ</t>
    </rPh>
    <rPh sb="11" eb="13">
      <t>シヨウ</t>
    </rPh>
    <rPh sb="13" eb="15">
      <t>ヨウリョウ</t>
    </rPh>
    <rPh sb="15" eb="16">
      <t>リツ</t>
    </rPh>
    <rPh sb="21" eb="22">
      <t>コ</t>
    </rPh>
    <rPh sb="28" eb="30">
      <t>カクニン</t>
    </rPh>
    <phoneticPr fontId="154"/>
  </si>
  <si>
    <t>df</t>
    <phoneticPr fontId="154"/>
  </si>
  <si>
    <r>
      <t>・「</t>
    </r>
    <r>
      <rPr>
        <sz val="8"/>
        <color rgb="FFFF0000"/>
        <rFont val="Arial Unicode MS"/>
        <family val="3"/>
        <charset val="128"/>
      </rPr>
      <t>/dev/mapper/vg_02-lv_dp_data</t>
    </r>
    <r>
      <rPr>
        <sz val="8"/>
        <color theme="1"/>
        <rFont val="Arial Unicode MS"/>
        <family val="3"/>
        <charset val="128"/>
      </rPr>
      <t>」の領域が80%を超えないことを確認する。</t>
    </r>
    <rPh sb="32" eb="34">
      <t>リョウイキ</t>
    </rPh>
    <rPh sb="39" eb="40">
      <t>コ</t>
    </rPh>
    <rPh sb="46" eb="48">
      <t>カクニン</t>
    </rPh>
    <phoneticPr fontId="154"/>
  </si>
  <si>
    <t>・テーブルバックアップツールを確認する。</t>
    <phoneticPr fontId="8"/>
  </si>
  <si>
    <t>cd /apps/tools/dp</t>
    <phoneticPr fontId="8"/>
  </si>
  <si>
    <t>pwd</t>
    <phoneticPr fontId="8"/>
  </si>
  <si>
    <t>・「/apps/tools/dp」が表示されることを確認する。</t>
    <phoneticPr fontId="1"/>
  </si>
  <si>
    <t>ls –l</t>
    <phoneticPr fontId="8"/>
  </si>
  <si>
    <t>・「/expdp.sh」が存在することを確認する。</t>
    <rPh sb="13" eb="15">
      <t>ソンザイ</t>
    </rPh>
    <phoneticPr fontId="1"/>
  </si>
  <si>
    <t>・定義ファイルの存在確認</t>
    <rPh sb="1" eb="3">
      <t>テイギ</t>
    </rPh>
    <rPh sb="8" eb="10">
      <t>ソンザイ</t>
    </rPh>
    <rPh sb="10" eb="12">
      <t>カクニン</t>
    </rPh>
    <phoneticPr fontId="8"/>
  </si>
  <si>
    <t>cd /apps/tools/dp/defs</t>
    <phoneticPr fontId="8"/>
  </si>
  <si>
    <t>・「/apps/tools/dp/defs」が表示されることを確認する。</t>
    <phoneticPr fontId="1"/>
  </si>
  <si>
    <t>【バックアップツールの実行】</t>
    <rPh sb="11" eb="13">
      <t>ジッコウ</t>
    </rPh>
    <phoneticPr fontId="8"/>
  </si>
  <si>
    <t>←ツール実行</t>
    <rPh sb="4" eb="6">
      <t>ジッコウ</t>
    </rPh>
    <phoneticPr fontId="8"/>
  </si>
  <si>
    <t>・[正常に完了しました]が表示されることを確認する。</t>
    <phoneticPr fontId="1"/>
  </si>
  <si>
    <t>・実行結果確認</t>
    <rPh sb="1" eb="3">
      <t>ジッコウ</t>
    </rPh>
    <rPh sb="3" eb="5">
      <t>ケッカ</t>
    </rPh>
    <rPh sb="5" eb="7">
      <t>カクニン</t>
    </rPh>
    <phoneticPr fontId="8"/>
  </si>
  <si>
    <t>echo $?</t>
    <phoneticPr fontId="8"/>
  </si>
  <si>
    <t>・[0]が出力されていることを確認する</t>
    <phoneticPr fontId="8"/>
  </si>
  <si>
    <t>【バックアップ取得後の操作】</t>
    <rPh sb="7" eb="9">
      <t>シュトク</t>
    </rPh>
    <rPh sb="9" eb="10">
      <t>ゴ</t>
    </rPh>
    <rPh sb="11" eb="13">
      <t>ソウサ</t>
    </rPh>
    <phoneticPr fontId="8"/>
  </si>
  <si>
    <t>・バックアップ取得後の使用容量率が80%を超えていないことを確認する。</t>
    <phoneticPr fontId="8"/>
  </si>
  <si>
    <t>・ログの確認</t>
    <rPh sb="4" eb="6">
      <t>カクニン</t>
    </rPh>
    <phoneticPr fontId="8"/>
  </si>
  <si>
    <t>cd /apps/tools/dp/logs</t>
    <phoneticPr fontId="8"/>
  </si>
  <si>
    <t>・「/apps/tools/dp/logs」が表示されることを確認する。</t>
    <phoneticPr fontId="1"/>
  </si>
  <si>
    <t>・下記参照</t>
    <rPh sb="1" eb="3">
      <t>カキ</t>
    </rPh>
    <rPh sb="3" eb="5">
      <t>サンショウ</t>
    </rPh>
    <phoneticPr fontId="1"/>
  </si>
  <si>
    <t>バックアップ定義ファイルは毎回作成し、アップロードする。</t>
    <rPh sb="6" eb="8">
      <t>テイギ</t>
    </rPh>
    <rPh sb="13" eb="15">
      <t>マイカイ</t>
    </rPh>
    <rPh sb="15" eb="17">
      <t>サクセイ</t>
    </rPh>
    <phoneticPr fontId="8"/>
  </si>
  <si>
    <t>【バックアップファイルの確認と定義ファイル削除】</t>
    <rPh sb="12" eb="14">
      <t>カクニン</t>
    </rPh>
    <rPh sb="15" eb="17">
      <t>テイギ</t>
    </rPh>
    <rPh sb="21" eb="23">
      <t>サクジョ</t>
    </rPh>
    <phoneticPr fontId="8"/>
  </si>
  <si>
    <t>・バックアップファイルが作成されていることを確認する。</t>
    <phoneticPr fontId="8"/>
  </si>
  <si>
    <t>cd /apps/tools/dp/data</t>
    <phoneticPr fontId="8"/>
  </si>
  <si>
    <t>・「/apps/tools/dp/data」が表示されることを確認する。</t>
    <phoneticPr fontId="1"/>
  </si>
  <si>
    <t>・バックアップ定義ファイルを削除する。</t>
    <phoneticPr fontId="8"/>
  </si>
  <si>
    <t>・削除ファイル名を確認、「y」を入力。</t>
    <rPh sb="1" eb="3">
      <t>サクジョ</t>
    </rPh>
    <rPh sb="7" eb="8">
      <t>メイ</t>
    </rPh>
    <rPh sb="9" eb="11">
      <t>カクニン</t>
    </rPh>
    <rPh sb="16" eb="18">
      <t>ニュウリョク</t>
    </rPh>
    <phoneticPr fontId="1"/>
  </si>
  <si>
    <t>・ファイルが削除されていることを確認する。</t>
    <rPh sb="6" eb="8">
      <t>サクジョ</t>
    </rPh>
    <rPh sb="16" eb="18">
      <t>カクニン</t>
    </rPh>
    <phoneticPr fontId="1"/>
  </si>
  <si>
    <t>【サーバログアウト】</t>
    <phoneticPr fontId="8"/>
  </si>
  <si>
    <t>・ログアウト</t>
    <phoneticPr fontId="8"/>
  </si>
  <si>
    <t>exit</t>
    <phoneticPr fontId="8"/>
  </si>
  <si>
    <t>・ターミナルが閉じられるまで左記のコマンドを繰り返す</t>
    <rPh sb="7" eb="8">
      <t>ト</t>
    </rPh>
    <rPh sb="14" eb="16">
      <t>サキ</t>
    </rPh>
    <rPh sb="22" eb="23">
      <t>ク</t>
    </rPh>
    <rPh sb="24" eb="25">
      <t>カエ</t>
    </rPh>
    <phoneticPr fontId="8"/>
  </si>
  <si>
    <t>/apps/tools/dp/data/</t>
    <phoneticPr fontId="8"/>
  </si>
  <si>
    <t>・正常にダウンロードできたことを確認する。</t>
    <rPh sb="1" eb="3">
      <t>セイジョウ</t>
    </rPh>
    <rPh sb="16" eb="18">
      <t>カクニン</t>
    </rPh>
    <phoneticPr fontId="1"/>
  </si>
  <si>
    <t>・接続先のOSユーザー(wdbora16)のパスワードを入力し、「OK」を押下する。</t>
    <phoneticPr fontId="8"/>
  </si>
  <si>
    <t>開発環境上でDBのインポートを行うとき</t>
    <rPh sb="0" eb="2">
      <t>カイハツ</t>
    </rPh>
    <rPh sb="2" eb="4">
      <t>カンキョウ</t>
    </rPh>
    <rPh sb="4" eb="5">
      <t>ジョウ</t>
    </rPh>
    <rPh sb="15" eb="16">
      <t>オコナ</t>
    </rPh>
    <phoneticPr fontId="8"/>
  </si>
  <si>
    <t>開発</t>
    <rPh sb="0" eb="2">
      <t>カイハツ</t>
    </rPh>
    <phoneticPr fontId="8"/>
  </si>
  <si>
    <t>「01.DBバックアップ」実施済みであること。</t>
    <rPh sb="13" eb="15">
      <t>ジッシ</t>
    </rPh>
    <rPh sb="15" eb="16">
      <t>ズ</t>
    </rPh>
    <phoneticPr fontId="8"/>
  </si>
  <si>
    <t>su - wdbora16</t>
    <phoneticPr fontId="8"/>
  </si>
  <si>
    <t>ls -l</t>
    <phoneticPr fontId="154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</si>
  <si>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をアップロードする。</t>
    </r>
    <rPh sb="1" eb="3">
      <t>タイショウ</t>
    </rPh>
    <phoneticPr fontId="154"/>
  </si>
  <si>
    <r>
      <t>・</t>
    </r>
    <r>
      <rPr>
        <u/>
        <sz val="8"/>
        <color theme="1"/>
        <rFont val="Arial Unicode MS"/>
        <family val="3"/>
        <charset val="128"/>
      </rPr>
      <t>対象のファイル</t>
    </r>
    <r>
      <rPr>
        <sz val="8"/>
        <color theme="1"/>
        <rFont val="Arial Unicode MS"/>
        <family val="3"/>
        <charset val="128"/>
      </rPr>
      <t>が存在していること。</t>
    </r>
    <rPh sb="1" eb="3">
      <t>タイショウ</t>
    </rPh>
    <rPh sb="9" eb="11">
      <t>ソンザイ</t>
    </rPh>
    <phoneticPr fontId="154"/>
  </si>
  <si>
    <t>・「ASWDB16」が表示されることを確認する。</t>
    <rPh sb="19" eb="21">
      <t>カクニン</t>
    </rPh>
    <phoneticPr fontId="1"/>
  </si>
  <si>
    <t>・「wdbadt1a」と表示されること。</t>
    <rPh sb="12" eb="14">
      <t>ヒョウジ</t>
    </rPh>
    <phoneticPr fontId="1"/>
  </si>
  <si>
    <t>・「wdbora16」と表示されること。</t>
    <rPh sb="12" eb="14">
      <t>ヒョウジ</t>
    </rPh>
    <phoneticPr fontId="1"/>
  </si>
  <si>
    <t>・SQLPLUSへ接続する。</t>
    <phoneticPr fontId="8"/>
  </si>
  <si>
    <t>【テーブル復旧】</t>
    <rPh sb="5" eb="7">
      <t>フッキュウ</t>
    </rPh>
    <phoneticPr fontId="8"/>
  </si>
  <si>
    <t>・バックアップ用zipファイルが存在することを確認する。</t>
    <rPh sb="7" eb="8">
      <t>ヨウ</t>
    </rPh>
    <rPh sb="16" eb="18">
      <t>ソンザイ</t>
    </rPh>
    <phoneticPr fontId="1"/>
  </si>
  <si>
    <t>・バックアップ用zipファイルの解凍</t>
    <rPh sb="7" eb="8">
      <t>ヨウ</t>
    </rPh>
    <rPh sb="16" eb="18">
      <t>カイトウ</t>
    </rPh>
    <phoneticPr fontId="8"/>
  </si>
  <si>
    <t>・書式：7za e –p&lt;パスワード&gt; &lt;zipファイル名&gt;</t>
  </si>
  <si>
    <t>・解凍処理が完了すること。</t>
    <rPh sb="1" eb="3">
      <t>カイトウ</t>
    </rPh>
    <rPh sb="3" eb="5">
      <t>ショリ</t>
    </rPh>
    <rPh sb="6" eb="8">
      <t>カンリョウ</t>
    </rPh>
    <phoneticPr fontId="1"/>
  </si>
  <si>
    <t>・バックアップファイルが解凍されていることの確認</t>
    <rPh sb="12" eb="14">
      <t>カイトウ</t>
    </rPh>
    <rPh sb="22" eb="24">
      <t>カクニン</t>
    </rPh>
    <phoneticPr fontId="8"/>
  </si>
  <si>
    <t>ls -l</t>
    <phoneticPr fontId="8"/>
  </si>
  <si>
    <t>・バックアップファイルが解凍されていること</t>
    <phoneticPr fontId="8"/>
  </si>
  <si>
    <t>・テーブル復旧コマンドの実行</t>
    <rPh sb="5" eb="7">
      <t>フッキュウ</t>
    </rPh>
    <rPh sb="12" eb="14">
      <t>ジッコウ</t>
    </rPh>
    <phoneticPr fontId="8"/>
  </si>
  <si>
    <t>下記書式に従う</t>
    <rPh sb="0" eb="2">
      <t>カキ</t>
    </rPh>
    <rPh sb="2" eb="4">
      <t>ショシキ</t>
    </rPh>
    <rPh sb="5" eb="6">
      <t>シタガ</t>
    </rPh>
    <phoneticPr fontId="8"/>
  </si>
  <si>
    <t>・下記参照</t>
    <rPh sb="1" eb="3">
      <t>カキ</t>
    </rPh>
    <rPh sb="3" eb="5">
      <t>サンショウ</t>
    </rPh>
    <phoneticPr fontId="8"/>
  </si>
  <si>
    <t>本番環境</t>
  </si>
  <si>
    <t>本番環境</t>
    <rPh sb="0" eb="2">
      <t>ホンバン</t>
    </rPh>
    <rPh sb="2" eb="4">
      <t>カンキョウ</t>
    </rPh>
    <phoneticPr fontId="8"/>
  </si>
  <si>
    <t>10.39.161.7</t>
  </si>
  <si>
    <t>10.39.161.7</t>
    <phoneticPr fontId="8"/>
  </si>
  <si>
    <t>本番</t>
    <rPh sb="0" eb="2">
      <t>ホンバン</t>
    </rPh>
    <phoneticPr fontId="8"/>
  </si>
  <si>
    <t>本番のテーブルを手動でエクスポートするとき</t>
    <rPh sb="0" eb="2">
      <t>ホンバン</t>
    </rPh>
    <rPh sb="8" eb="10">
      <t>シュドウ</t>
    </rPh>
    <phoneticPr fontId="8"/>
  </si>
  <si>
    <t>【アクセス/アカウント(認証GW)/サーバログイン】</t>
    <phoneticPr fontId="8"/>
  </si>
  <si>
    <t>・WinSCPを起動する。</t>
    <phoneticPr fontId="154"/>
  </si>
  <si>
    <t>アクセス/アカウント(認証GW)の個人ユーザID@wdbora11@wdbads1b</t>
    <phoneticPr fontId="8"/>
  </si>
  <si>
    <t>【サーバログイン後の操作】</t>
    <rPh sb="8" eb="9">
      <t>ゴ</t>
    </rPh>
    <rPh sb="10" eb="12">
      <t>ソウサ</t>
    </rPh>
    <phoneticPr fontId="8"/>
  </si>
  <si>
    <t>ディレクトリ</t>
    <phoneticPr fontId="1"/>
  </si>
  <si>
    <t>/apps/tools/transfer/send/STG</t>
    <phoneticPr fontId="8"/>
  </si>
  <si>
    <t>【アクセス/アカウント(認証GW)ログイン】</t>
    <phoneticPr fontId="8"/>
  </si>
  <si>
    <t>・TeraTermを起動する。</t>
    <phoneticPr fontId="154"/>
  </si>
  <si>
    <t>・ホストにアクセス/アカウント(認証GW)のVIPを指定し、その他の項目は変更せずに「OK」を押下する。</t>
    <phoneticPr fontId="154"/>
  </si>
  <si>
    <t>10.39.161.7</t>
    <phoneticPr fontId="8"/>
  </si>
  <si>
    <t>本番環境(リモートメンテナンス環境のみ)</t>
  </si>
  <si>
    <t>10.56.1.7</t>
  </si>
  <si>
    <t>・SSH認証画面でアクセス/アカウント(認証GW)のユーザーIDとパスワードを入力し「OK」を押下する。</t>
    <phoneticPr fontId="154"/>
  </si>
  <si>
    <t>アクセス/アカウント(認証GW)の個人ユーザID</t>
    <phoneticPr fontId="154"/>
  </si>
  <si>
    <t>アクセス/アカウント(認証GW)の個人パスワード</t>
    <phoneticPr fontId="154"/>
  </si>
  <si>
    <t>【サーバログイン】</t>
    <phoneticPr fontId="8"/>
  </si>
  <si>
    <t>wdbadp1b</t>
    <phoneticPr fontId="8"/>
  </si>
  <si>
    <t>hostname</t>
    <phoneticPr fontId="8"/>
  </si>
  <si>
    <t>・「wdbadp1b」と表示されること。</t>
    <rPh sb="12" eb="14">
      <t>ヒョウジ</t>
    </rPh>
    <phoneticPr fontId="1"/>
  </si>
  <si>
    <t>echo $USER</t>
    <phoneticPr fontId="8"/>
  </si>
  <si>
    <t>su - wdbora11</t>
    <phoneticPr fontId="8"/>
  </si>
  <si>
    <t>su - wdbora11</t>
    <phoneticPr fontId="8"/>
  </si>
  <si>
    <t>STG／本番</t>
    <rPh sb="4" eb="6">
      <t>ホンバン</t>
    </rPh>
    <phoneticPr fontId="8"/>
  </si>
  <si>
    <t>（STG）定義ファイルをSTG環境へアップロード</t>
    <rPh sb="5" eb="7">
      <t>テイギ</t>
    </rPh>
    <rPh sb="15" eb="17">
      <t>カンキョウ</t>
    </rPh>
    <phoneticPr fontId="8"/>
  </si>
  <si>
    <t>（本番）STG→本番へファイル転送</t>
    <rPh sb="1" eb="3">
      <t>ホンバン</t>
    </rPh>
    <rPh sb="8" eb="10">
      <t>ホンバン</t>
    </rPh>
    <rPh sb="15" eb="17">
      <t>テンソウ</t>
    </rPh>
    <phoneticPr fontId="8"/>
  </si>
  <si>
    <t>【本番DBサーバログイン後の操作】</t>
    <rPh sb="1" eb="3">
      <t>ホンバン</t>
    </rPh>
    <rPh sb="12" eb="13">
      <t>ゴ</t>
    </rPh>
    <rPh sb="14" eb="16">
      <t>ソウサ</t>
    </rPh>
    <phoneticPr fontId="8"/>
  </si>
  <si>
    <t>・ステージング⇒本番環境へのファイル転送を行う。</t>
    <rPh sb="8" eb="10">
      <t>ホンバン</t>
    </rPh>
    <rPh sb="10" eb="12">
      <t>カンキョウ</t>
    </rPh>
    <rPh sb="18" eb="20">
      <t>テンソウ</t>
    </rPh>
    <rPh sb="21" eb="22">
      <t>オコナ</t>
    </rPh>
    <phoneticPr fontId="154"/>
  </si>
  <si>
    <t>□</t>
    <phoneticPr fontId="8"/>
  </si>
  <si>
    <t>sudo -u wdbora99 /apps/tools/transfer/recv_data.sh STG</t>
    <phoneticPr fontId="8"/>
  </si>
  <si>
    <t>・対象のファイルが存在していること。</t>
    <rPh sb="1" eb="3">
      <t>タイショウ</t>
    </rPh>
    <rPh sb="9" eb="11">
      <t>ソンザイ</t>
    </rPh>
    <phoneticPr fontId="154"/>
  </si>
  <si>
    <t>・転送したファイルを作業ディレクトリへ配置する。</t>
    <rPh sb="1" eb="3">
      <t>テンソウ</t>
    </rPh>
    <rPh sb="10" eb="12">
      <t>サギョウ</t>
    </rPh>
    <rPh sb="19" eb="21">
      <t>ハイチ</t>
    </rPh>
    <phoneticPr fontId="8"/>
  </si>
  <si>
    <t>前処理</t>
    <rPh sb="0" eb="1">
      <t>マエ</t>
    </rPh>
    <rPh sb="1" eb="3">
      <t>ショリ</t>
    </rPh>
    <phoneticPr fontId="8"/>
  </si>
  <si>
    <t>echo $USER</t>
    <phoneticPr fontId="8"/>
  </si>
  <si>
    <t>サーバ</t>
    <phoneticPr fontId="8"/>
  </si>
  <si>
    <t>・送信用ディレクトリにファイルが存在しないことを確認する。</t>
    <rPh sb="1" eb="3">
      <t>ソウシン</t>
    </rPh>
    <rPh sb="3" eb="4">
      <t>ヨウ</t>
    </rPh>
    <rPh sb="16" eb="18">
      <t>ソンザイ</t>
    </rPh>
    <rPh sb="24" eb="26">
      <t>カクニン</t>
    </rPh>
    <phoneticPr fontId="154"/>
  </si>
  <si>
    <t>ls -l /apps/tools/transfer/send/STG</t>
    <phoneticPr fontId="8"/>
  </si>
  <si>
    <r>
      <t>・</t>
    </r>
    <r>
      <rPr>
        <u/>
        <sz val="8"/>
        <color theme="1"/>
        <rFont val="Arial Unicode MS"/>
        <family val="3"/>
        <charset val="128"/>
      </rPr>
      <t>転送したいファイル</t>
    </r>
    <r>
      <rPr>
        <sz val="8"/>
        <color theme="1"/>
        <rFont val="Arial Unicode MS"/>
        <family val="3"/>
        <charset val="128"/>
      </rPr>
      <t>を送信用ディレクトリへ配置する。</t>
    </r>
    <rPh sb="1" eb="3">
      <t>テンソウ</t>
    </rPh>
    <rPh sb="11" eb="13">
      <t>ソウシン</t>
    </rPh>
    <rPh sb="13" eb="14">
      <t>ヨウ</t>
    </rPh>
    <rPh sb="21" eb="23">
      <t>ハイチ</t>
    </rPh>
    <phoneticPr fontId="8"/>
  </si>
  <si>
    <t>・本番環境⇒ステージングへのファイル転送を行う。</t>
    <rPh sb="1" eb="3">
      <t>ホンバン</t>
    </rPh>
    <rPh sb="3" eb="5">
      <t>カンキョウ</t>
    </rPh>
    <rPh sb="18" eb="20">
      <t>テンソウ</t>
    </rPh>
    <rPh sb="21" eb="22">
      <t>オコナ</t>
    </rPh>
    <phoneticPr fontId="154"/>
  </si>
  <si>
    <t>sudo -u wdbora99 /apps/tools/transfer/send_data.sh STG</t>
    <phoneticPr fontId="8"/>
  </si>
  <si>
    <t xml:space="preserve"> ・対象のファイルが転送されていること(転送率=100%）を確認する。</t>
    <phoneticPr fontId="8"/>
  </si>
  <si>
    <t>⇒バックアップファイル</t>
    <phoneticPr fontId="8"/>
  </si>
  <si>
    <t>mv /apps/tools/dp/data/[対象ファイル] /apps/tools/transfer/send/STG/</t>
    <phoneticPr fontId="8"/>
  </si>
  <si>
    <t>・ファイルの移動確認</t>
    <rPh sb="6" eb="8">
      <t>イドウ</t>
    </rPh>
    <rPh sb="8" eb="10">
      <t>カクニン</t>
    </rPh>
    <phoneticPr fontId="8"/>
  </si>
  <si>
    <t>ls -l /apps/tools/dp/data</t>
    <phoneticPr fontId="8"/>
  </si>
  <si>
    <t>ls -l /apps/tools/transfer/send/STG/</t>
    <phoneticPr fontId="8"/>
  </si>
  <si>
    <t>・バックアップファイルが存在しないこと。</t>
    <rPh sb="12" eb="14">
      <t>ソンザイ</t>
    </rPh>
    <phoneticPr fontId="8"/>
  </si>
  <si>
    <t>・バックアップファイルが存在すること。</t>
    <rPh sb="12" eb="14">
      <t>ソンザイ</t>
    </rPh>
    <phoneticPr fontId="8"/>
  </si>
  <si>
    <t>【アクセス/アカウント(認証GW)/サーバログイン】</t>
    <phoneticPr fontId="8"/>
  </si>
  <si>
    <t>/apps/tools/transfer/recv/STG</t>
    <phoneticPr fontId="8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</si>
  <si>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をローカルへダウンロードする。</t>
    </r>
    <rPh sb="1" eb="3">
      <t>タイショウ</t>
    </rPh>
    <phoneticPr fontId="154"/>
  </si>
  <si>
    <r>
      <t>・</t>
    </r>
    <r>
      <rPr>
        <u/>
        <sz val="8"/>
        <rFont val="Arial Unicode MS"/>
        <family val="3"/>
        <charset val="128"/>
      </rPr>
      <t>対象ファイル</t>
    </r>
    <r>
      <rPr>
        <sz val="8"/>
        <rFont val="Arial Unicode MS"/>
        <family val="3"/>
        <charset val="128"/>
      </rPr>
      <t>をサーバから削除する。</t>
    </r>
    <rPh sb="1" eb="3">
      <t>タイショウ</t>
    </rPh>
    <rPh sb="13" eb="15">
      <t>サクジョ</t>
    </rPh>
    <phoneticPr fontId="154"/>
  </si>
  <si>
    <t>・正常に削除されたことを確認する。</t>
    <rPh sb="1" eb="3">
      <t>セイジョウ</t>
    </rPh>
    <rPh sb="4" eb="6">
      <t>サクジョ</t>
    </rPh>
    <rPh sb="12" eb="14">
      <t>カクニン</t>
    </rPh>
    <phoneticPr fontId="1"/>
  </si>
  <si>
    <t>（STG）バックアップファイルのダウンロード</t>
    <phoneticPr fontId="8"/>
  </si>
  <si>
    <t>開発環境へファイルアップロードする場合</t>
    <rPh sb="0" eb="2">
      <t>カイハツ</t>
    </rPh>
    <rPh sb="2" eb="4">
      <t>カンキョウ</t>
    </rPh>
    <rPh sb="17" eb="19">
      <t>バアイ</t>
    </rPh>
    <phoneticPr fontId="8"/>
  </si>
  <si>
    <t>STG環境へファイルアップロードする場合</t>
    <rPh sb="3" eb="5">
      <t>カンキョウ</t>
    </rPh>
    <rPh sb="18" eb="20">
      <t>バアイ</t>
    </rPh>
    <phoneticPr fontId="8"/>
  </si>
  <si>
    <t>DBのバックアップファイルをSTG／開発へアップロードするとき</t>
    <rPh sb="18" eb="20">
      <t>カイハツ</t>
    </rPh>
    <phoneticPr fontId="8"/>
  </si>
  <si>
    <t>STG、開発</t>
    <rPh sb="4" eb="6">
      <t>カイハツ</t>
    </rPh>
    <phoneticPr fontId="8"/>
  </si>
  <si>
    <t>開発環境へインポートする場合</t>
    <rPh sb="0" eb="2">
      <t>カイハツ</t>
    </rPh>
    <rPh sb="2" eb="4">
      <t>カンキョウ</t>
    </rPh>
    <rPh sb="12" eb="14">
      <t>バアイ</t>
    </rPh>
    <phoneticPr fontId="8"/>
  </si>
  <si>
    <t>「04-1.DBインポート（開発）」シートへ移りインポート作業を実施</t>
    <rPh sb="22" eb="23">
      <t>ウツ</t>
    </rPh>
    <rPh sb="29" eb="31">
      <t>サギョウ</t>
    </rPh>
    <rPh sb="32" eb="34">
      <t>ジッシ</t>
    </rPh>
    <phoneticPr fontId="8"/>
  </si>
  <si>
    <t>「04-2.DBインポート（STG）」シートへ移りインポート作業を実施</t>
    <rPh sb="23" eb="24">
      <t>ウツ</t>
    </rPh>
    <rPh sb="30" eb="32">
      <t>サギョウ</t>
    </rPh>
    <rPh sb="33" eb="35">
      <t>ジッシ</t>
    </rPh>
    <phoneticPr fontId="8"/>
  </si>
  <si>
    <t>STG環境上でDBのインポートを行うとき</t>
    <rPh sb="3" eb="5">
      <t>カンキョウ</t>
    </rPh>
    <rPh sb="5" eb="6">
      <t>ジョウ</t>
    </rPh>
    <rPh sb="16" eb="17">
      <t>オコナ</t>
    </rPh>
    <phoneticPr fontId="8"/>
  </si>
  <si>
    <t>STG</t>
    <phoneticPr fontId="8"/>
  </si>
  <si>
    <t>wdbads1b</t>
    <phoneticPr fontId="8"/>
  </si>
  <si>
    <t>cd /apps/tools/dp/data/</t>
    <phoneticPr fontId="8"/>
  </si>
  <si>
    <t>・host_nameカラム、instance_nameカラムを確認し、ホスト名、接続インスタンス名を確認する。</t>
    <phoneticPr fontId="8"/>
  </si>
  <si>
    <t>・statusカラムが「OPEN」であることを確認する</t>
    <phoneticPr fontId="8"/>
  </si>
  <si>
    <t>STG環境へインポートする場合</t>
    <rPh sb="3" eb="5">
      <t>カンキョウ</t>
    </rPh>
    <rPh sb="13" eb="15">
      <t>バアイ</t>
    </rPh>
    <phoneticPr fontId="8"/>
  </si>
  <si>
    <t>ASWDB最新化手順（本番→STG／開発）</t>
    <rPh sb="5" eb="7">
      <t>サイシン</t>
    </rPh>
    <rPh sb="7" eb="8">
      <t>カ</t>
    </rPh>
    <rPh sb="8" eb="10">
      <t>テジュン</t>
    </rPh>
    <rPh sb="11" eb="13">
      <t>ホンバン</t>
    </rPh>
    <rPh sb="18" eb="20">
      <t>カイハツ</t>
    </rPh>
    <phoneticPr fontId="8"/>
  </si>
  <si>
    <t>「02.バックアップファイルをSTGへ転送、ダウンロード」実施済みであること。</t>
    <rPh sb="29" eb="31">
      <t>ジッシ</t>
    </rPh>
    <rPh sb="31" eb="32">
      <t>ズ</t>
    </rPh>
    <phoneticPr fontId="8"/>
  </si>
  <si>
    <t>「03.バックアップファイル移動」実施済みであること。</t>
    <rPh sb="17" eb="19">
      <t>ジッシ</t>
    </rPh>
    <rPh sb="19" eb="20">
      <t>ズ</t>
    </rPh>
    <phoneticPr fontId="8"/>
  </si>
  <si>
    <t>本手順は、本番のデータを開発環境へインポートするときのみ実施する。</t>
    <rPh sb="0" eb="1">
      <t>ホン</t>
    </rPh>
    <rPh sb="1" eb="3">
      <t>テジュン</t>
    </rPh>
    <rPh sb="5" eb="7">
      <t>ホンバン</t>
    </rPh>
    <rPh sb="12" eb="14">
      <t>カイハツ</t>
    </rPh>
    <rPh sb="14" eb="16">
      <t>カンキョウ</t>
    </rPh>
    <rPh sb="28" eb="30">
      <t>ジッシ</t>
    </rPh>
    <phoneticPr fontId="8"/>
  </si>
  <si>
    <t>本手順は、本番のデータをSTG環境へインポートするときのみ実施する。</t>
    <rPh sb="0" eb="1">
      <t>ホン</t>
    </rPh>
    <rPh sb="1" eb="3">
      <t>テジュン</t>
    </rPh>
    <rPh sb="5" eb="7">
      <t>ホンバン</t>
    </rPh>
    <rPh sb="15" eb="17">
      <t>カンキョウ</t>
    </rPh>
    <rPh sb="29" eb="31">
      <t>ジッシ</t>
    </rPh>
    <phoneticPr fontId="8"/>
  </si>
  <si>
    <t>・定義ファイルのパーミッションを変更する。</t>
    <rPh sb="1" eb="3">
      <t>テイギ</t>
    </rPh>
    <rPh sb="16" eb="18">
      <t>ヘンコウ</t>
    </rPh>
    <phoneticPr fontId="8"/>
  </si>
  <si>
    <t>cd /apps/tools/dp/defs</t>
    <phoneticPr fontId="8"/>
  </si>
  <si>
    <t>ls -l /apps/tools/transfer/recv/STG</t>
    <phoneticPr fontId="154"/>
  </si>
  <si>
    <t>ls -l</t>
    <phoneticPr fontId="8"/>
  </si>
  <si>
    <t>chmod 600 expdp_ASWDB0102_yyyymmdd.def</t>
    <phoneticPr fontId="8"/>
  </si>
  <si>
    <t>接続先ホスト名 (本番)ASWDB #02</t>
    <rPh sb="9" eb="11">
      <t>ホンバン</t>
    </rPh>
    <phoneticPr fontId="8"/>
  </si>
  <si>
    <t>aswapl01</t>
    <phoneticPr fontId="8"/>
  </si>
  <si>
    <t>・定義ファイルに定義したファイル名 + "_yyyymmddhh24miss.dmp.zip"</t>
    <phoneticPr fontId="1"/>
  </si>
  <si>
    <t>が存在することを確認する。</t>
    <phoneticPr fontId="8"/>
  </si>
  <si>
    <t>→定義ファイルに定義したファイル名 + "_yyyymmddhh24miss.dmp.zip"</t>
    <phoneticPr fontId="8"/>
  </si>
  <si>
    <t>接続先ホスト名 (開発)ASWDB #01</t>
    <rPh sb="9" eb="11">
      <t>カイハツ</t>
    </rPh>
    <phoneticPr fontId="8"/>
  </si>
  <si>
    <t>cd /DBA_backup/dp/aswdb16</t>
    <phoneticPr fontId="8"/>
  </si>
  <si>
    <t>・「/DBA_backup/dp/aswdb16」が表示されることを確認する。</t>
    <phoneticPr fontId="1"/>
  </si>
  <si>
    <t>※"yyyymm"はエクスポート実施日</t>
    <rPh sb="16" eb="19">
      <t>ジッシビ</t>
    </rPh>
    <phoneticPr fontId="8"/>
  </si>
  <si>
    <t>接続先ホスト名 (STG)ASWDB #02</t>
    <phoneticPr fontId="8"/>
  </si>
  <si>
    <t>7za e -paswtour + "yyyymm" 定義ファイルに定義したファイル名 + "_yyyymmddhh24miss.dmp.zip"</t>
    <phoneticPr fontId="8"/>
  </si>
  <si>
    <t>↓エクスポート実施日（yyyymmdd）</t>
    <rPh sb="7" eb="10">
      <t>ジッシビ</t>
    </rPh>
    <phoneticPr fontId="8"/>
  </si>
  <si>
    <t>↓定義ファイル名</t>
    <rPh sb="1" eb="3">
      <t>テイギ</t>
    </rPh>
    <rPh sb="7" eb="8">
      <t>メイ</t>
    </rPh>
    <phoneticPr fontId="8"/>
  </si>
  <si>
    <t>作業実施前に入力すること。</t>
    <rPh sb="0" eb="2">
      <t>サギョウ</t>
    </rPh>
    <rPh sb="2" eb="4">
      <t>ジッシ</t>
    </rPh>
    <rPh sb="4" eb="5">
      <t>マエ</t>
    </rPh>
    <rPh sb="6" eb="8">
      <t>ニュウリョク</t>
    </rPh>
    <phoneticPr fontId="8"/>
  </si>
  <si>
    <t>：</t>
    <phoneticPr fontId="8"/>
  </si>
  <si>
    <t>下記参照</t>
    <rPh sb="0" eb="2">
      <t>カキ</t>
    </rPh>
    <rPh sb="2" eb="4">
      <t>サンショウ</t>
    </rPh>
    <phoneticPr fontId="8"/>
  </si>
  <si>
    <t>最後は改行コード「LF」を入れること！！</t>
    <rPh sb="0" eb="2">
      <t>サイゴ</t>
    </rPh>
    <rPh sb="3" eb="5">
      <t>カイギョウ</t>
    </rPh>
    <rPh sb="13" eb="14">
      <t>イ</t>
    </rPh>
    <phoneticPr fontId="8"/>
  </si>
  <si>
    <t>→</t>
    <phoneticPr fontId="8"/>
  </si>
  <si>
    <r>
      <rPr>
        <b/>
        <sz val="8"/>
        <color rgb="FFFF0000"/>
        <rFont val="Arial Unicode MS"/>
        <family val="3"/>
        <charset val="128"/>
      </rPr>
      <t>（本番）</t>
    </r>
    <r>
      <rPr>
        <sz val="8"/>
        <color theme="1"/>
        <rFont val="Arial Unicode MS"/>
        <family val="3"/>
        <charset val="128"/>
      </rPr>
      <t>STG→本番へファイル転送</t>
    </r>
    <rPh sb="1" eb="3">
      <t>ホンバン</t>
    </rPh>
    <rPh sb="8" eb="10">
      <t>ホンバン</t>
    </rPh>
    <rPh sb="15" eb="17">
      <t>テンソウ</t>
    </rPh>
    <phoneticPr fontId="8"/>
  </si>
  <si>
    <t>↓ログファイル名</t>
    <rPh sb="7" eb="8">
      <t>メイ</t>
    </rPh>
    <phoneticPr fontId="8"/>
  </si>
  <si>
    <t>ls –l</t>
    <phoneticPr fontId="8"/>
  </si>
  <si>
    <t>⇒バックアップファイル（定義ファイルに定義したファイル名 + "_yyyymmddhh24miss.dmp.zip"）</t>
    <phoneticPr fontId="8"/>
  </si>
  <si>
    <t>/apps/tools/dp/aswdb16/defs</t>
    <phoneticPr fontId="8"/>
  </si>
  <si>
    <t>↓インポートする環境（選択してください）</t>
    <rPh sb="8" eb="10">
      <t>カンキョウ</t>
    </rPh>
    <rPh sb="11" eb="13">
      <t>センタク</t>
    </rPh>
    <phoneticPr fontId="8"/>
  </si>
  <si>
    <t>↓オラクルユーザ名（インポート環境）</t>
    <rPh sb="8" eb="9">
      <t>メイ</t>
    </rPh>
    <rPh sb="15" eb="17">
      <t>カンキョウ</t>
    </rPh>
    <phoneticPr fontId="8"/>
  </si>
  <si>
    <t>※本コマンドは1行で実行すること。</t>
    <phoneticPr fontId="8"/>
  </si>
  <si>
    <t>※本コマンドは1行で実行すること。</t>
    <phoneticPr fontId="8"/>
  </si>
  <si>
    <t>wdbadt1a</t>
    <phoneticPr fontId="8"/>
  </si>
  <si>
    <t>・SQLPLUSへ接続する。</t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</si>
  <si>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wdbora16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wdbadt1a</t>
    </r>
    <phoneticPr fontId="8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</si>
  <si>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wdbora11</t>
    </r>
    <r>
      <rPr>
        <sz val="8"/>
        <color theme="1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wdbads1b</t>
    </r>
    <phoneticPr fontId="8"/>
  </si>
  <si>
    <t>wdbadp1b</t>
    <phoneticPr fontId="8"/>
  </si>
  <si>
    <t>アクセス/アカウント(認証GW)の個人ユーザID@wdbora11@wdbads1b</t>
    <phoneticPr fontId="8"/>
  </si>
  <si>
    <r>
      <t>・「ユーザーは"</t>
    </r>
    <r>
      <rPr>
        <sz val="8"/>
        <color rgb="FFFF0000"/>
        <rFont val="Arial Unicode MS"/>
        <family val="3"/>
        <charset val="128"/>
      </rPr>
      <t>ATD</t>
    </r>
    <r>
      <rPr>
        <sz val="8"/>
        <color theme="1"/>
        <rFont val="Arial Unicode MS"/>
        <family val="3"/>
        <charset val="128"/>
      </rPr>
      <t>"です。」が表示されることを確認する。</t>
    </r>
    <phoneticPr fontId="1"/>
  </si>
  <si>
    <t>＃ATD：AT＝ASWTOUR、D＝国内</t>
    <rPh sb="18" eb="20">
      <t>コクナイ</t>
    </rPh>
    <phoneticPr fontId="8"/>
  </si>
  <si>
    <t>sqlplus ATD/&lt;パスワード&gt;</t>
    <phoneticPr fontId="8"/>
  </si>
  <si>
    <t>ASWツアー国内</t>
    <phoneticPr fontId="8"/>
  </si>
  <si>
    <t>MNT</t>
  </si>
  <si>
    <t>NSSOL</t>
    <phoneticPr fontId="8"/>
  </si>
  <si>
    <t>NSSOL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</si>
</sst>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61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color rgb="FF000000"/>
      <name val="Arial Unicode MS"/>
      <family val="3"/>
      <charset val="128"/>
    </font>
    <font>
      <b/>
      <sz val="9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u/>
      <sz val="8"/>
      <name val="Arial Unicode MS"/>
      <family val="3"/>
      <charset val="128"/>
    </font>
    <font>
      <u/>
      <sz val="8"/>
      <color theme="1"/>
      <name val="Arial Unicode MS"/>
      <family val="3"/>
      <charset val="128"/>
    </font>
    <font>
      <b/>
      <sz val="9"/>
      <color rgb="FFFF0000"/>
      <name val="Arial Unicode MS"/>
      <family val="3"/>
      <charset val="128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0" fillId="67" borderId="53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8">
      <alignment vertical="center"/>
    </xf>
    <xf numFmtId="0" fontId="103" fillId="98" borderId="59">
      <alignment vertical="center"/>
    </xf>
    <xf numFmtId="0" fontId="104" fillId="0" borderId="0">
      <alignment vertical="center"/>
    </xf>
    <xf numFmtId="0" fontId="105" fillId="0" borderId="60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1">
      <alignment vertical="center"/>
    </xf>
    <xf numFmtId="0" fontId="107" fillId="0" borderId="61">
      <alignment horizontal="left" vertical="center"/>
    </xf>
    <xf numFmtId="0" fontId="108" fillId="0" borderId="0">
      <alignment horizontal="center"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3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8">
      <alignment vertical="center"/>
    </xf>
    <xf numFmtId="192" fontId="78" fillId="0" borderId="0">
      <alignment vertical="center"/>
    </xf>
    <xf numFmtId="0" fontId="103" fillId="98" borderId="59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2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4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8">
      <alignment vertical="center"/>
    </xf>
    <xf numFmtId="0" fontId="78" fillId="101" borderId="58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3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6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7" applyNumberFormat="0" applyAlignment="0" applyProtection="0">
      <alignment vertical="center"/>
    </xf>
    <xf numFmtId="0" fontId="13" fillId="21" borderId="67" applyNumberFormat="0" applyAlignment="0" applyProtection="0">
      <alignment vertical="center"/>
    </xf>
    <xf numFmtId="0" fontId="141" fillId="0" borderId="0">
      <alignment vertical="center"/>
    </xf>
  </cellStyleXfs>
  <cellXfs count="256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18" xfId="560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49" fontId="48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50" fillId="0" borderId="0" xfId="603" applyFo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7" fillId="0" borderId="0" xfId="0" applyFont="1" applyAlignment="1">
      <alignment vertical="center"/>
    </xf>
    <xf numFmtId="0" fontId="151" fillId="0" borderId="0" xfId="603" applyFont="1">
      <alignment vertical="center"/>
    </xf>
    <xf numFmtId="0" fontId="152" fillId="0" borderId="0" xfId="603" applyFont="1">
      <alignment vertical="center"/>
    </xf>
    <xf numFmtId="0" fontId="153" fillId="0" borderId="18" xfId="603" applyFont="1" applyBorder="1">
      <alignment vertic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2" fillId="0" borderId="0" xfId="603" applyFont="1" applyBorder="1">
      <alignment vertical="center"/>
    </xf>
    <xf numFmtId="0" fontId="144" fillId="61" borderId="68" xfId="603" applyFont="1" applyFill="1" applyBorder="1" applyAlignment="1">
      <alignment vertical="center" textRotation="255"/>
    </xf>
    <xf numFmtId="0" fontId="153" fillId="0" borderId="25" xfId="603" applyFont="1" applyBorder="1">
      <alignment vertical="center"/>
    </xf>
    <xf numFmtId="0" fontId="156" fillId="0" borderId="26" xfId="603" applyFont="1" applyBorder="1">
      <alignment vertical="center"/>
    </xf>
    <xf numFmtId="0" fontId="142" fillId="0" borderId="0" xfId="603" applyFont="1">
      <alignment vertical="center"/>
    </xf>
    <xf numFmtId="0" fontId="146" fillId="0" borderId="18" xfId="603" applyFont="1" applyBorder="1">
      <alignment vertical="center"/>
    </xf>
    <xf numFmtId="0" fontId="157" fillId="0" borderId="0" xfId="603" applyFont="1" applyBorder="1">
      <alignment vertical="center"/>
    </xf>
    <xf numFmtId="0" fontId="142" fillId="0" borderId="15" xfId="603" applyFont="1" applyBorder="1">
      <alignment vertical="center"/>
    </xf>
    <xf numFmtId="0" fontId="146" fillId="0" borderId="28" xfId="603" applyFont="1" applyBorder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9" xfId="86" applyFont="1" applyBorder="1" applyAlignment="1">
      <alignment horizontal="center" vertical="center"/>
    </xf>
    <xf numFmtId="0" fontId="144" fillId="60" borderId="68" xfId="603" applyFont="1" applyFill="1" applyBorder="1" applyAlignment="1">
      <alignment horizontal="center" vertical="center" textRotation="255"/>
    </xf>
    <xf numFmtId="0" fontId="144" fillId="0" borderId="18" xfId="603" applyFont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29" xfId="603" applyFont="1" applyBorder="1">
      <alignment vertical="center"/>
    </xf>
    <xf numFmtId="0" fontId="0" fillId="0" borderId="29" xfId="0" applyBorder="1">
      <alignment vertical="center"/>
    </xf>
    <xf numFmtId="0" fontId="160" fillId="0" borderId="0" xfId="603" applyFont="1">
      <alignment vertical="center"/>
    </xf>
    <xf numFmtId="0" fontId="145" fillId="0" borderId="26" xfId="603" applyFont="1" applyBorder="1">
      <alignment vertical="center"/>
    </xf>
    <xf numFmtId="0" fontId="146" fillId="0" borderId="29" xfId="603" applyFont="1" applyFill="1" applyBorder="1">
      <alignment vertical="center"/>
    </xf>
    <xf numFmtId="0" fontId="144" fillId="0" borderId="29" xfId="603" applyFont="1" applyFill="1" applyBorder="1">
      <alignment vertical="center"/>
    </xf>
    <xf numFmtId="0" fontId="144" fillId="0" borderId="28" xfId="603" applyFont="1" applyFill="1" applyBorder="1">
      <alignment vertical="center"/>
    </xf>
    <xf numFmtId="0" fontId="157" fillId="0" borderId="29" xfId="603" applyFont="1" applyBorder="1">
      <alignment vertical="center"/>
    </xf>
    <xf numFmtId="0" fontId="142" fillId="0" borderId="29" xfId="86" applyFont="1" applyBorder="1" applyAlignment="1"/>
    <xf numFmtId="0" fontId="144" fillId="0" borderId="15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18" xfId="603" applyFont="1" applyFill="1" applyBorder="1">
      <alignment vertical="center"/>
    </xf>
    <xf numFmtId="0" fontId="144" fillId="0" borderId="18" xfId="603" applyFont="1" applyFill="1" applyBorder="1" applyAlignment="1">
      <alignment vertical="center"/>
    </xf>
    <xf numFmtId="0" fontId="144" fillId="61" borderId="52" xfId="603" applyFont="1" applyFill="1" applyBorder="1" applyAlignment="1">
      <alignment vertical="center" textRotation="255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5" fillId="0" borderId="18" xfId="603" applyFont="1" applyBorder="1">
      <alignment vertical="center"/>
    </xf>
    <xf numFmtId="0" fontId="144" fillId="60" borderId="51" xfId="603" applyFont="1" applyFill="1" applyBorder="1" applyAlignment="1">
      <alignment vertical="center" textRotation="255"/>
    </xf>
    <xf numFmtId="0" fontId="144" fillId="60" borderId="68" xfId="603" applyFont="1" applyFill="1" applyBorder="1" applyAlignment="1">
      <alignment vertical="center" textRotation="255"/>
    </xf>
    <xf numFmtId="0" fontId="144" fillId="0" borderId="0" xfId="603" applyFont="1" applyBorder="1" applyAlignment="1">
      <alignment vertical="top" wrapText="1"/>
    </xf>
    <xf numFmtId="0" fontId="155" fillId="0" borderId="15" xfId="603" applyFont="1" applyBorder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52" fillId="114" borderId="15" xfId="603" applyFont="1" applyFill="1" applyBorder="1" applyAlignment="1">
      <alignment horizontal="center" vertical="center"/>
    </xf>
    <xf numFmtId="0" fontId="152" fillId="114" borderId="2" xfId="603" applyFont="1" applyFill="1" applyBorder="1" applyAlignment="1">
      <alignment horizontal="center" vertical="center"/>
    </xf>
    <xf numFmtId="0" fontId="152" fillId="114" borderId="16" xfId="603" applyFont="1" applyFill="1" applyBorder="1" applyAlignment="1">
      <alignment horizontal="center" vertical="center"/>
    </xf>
    <xf numFmtId="0" fontId="152" fillId="115" borderId="15" xfId="603" applyFont="1" applyFill="1" applyBorder="1" applyAlignment="1">
      <alignment horizontal="center" vertical="center"/>
    </xf>
    <xf numFmtId="0" fontId="152" fillId="115" borderId="2" xfId="603" applyFont="1" applyFill="1" applyBorder="1" applyAlignment="1">
      <alignment horizontal="center" vertical="center"/>
    </xf>
    <xf numFmtId="0" fontId="152" fillId="115" borderId="16" xfId="603" applyFont="1" applyFill="1" applyBorder="1" applyAlignment="1">
      <alignment horizontal="center" vertical="center"/>
    </xf>
    <xf numFmtId="0" fontId="142" fillId="0" borderId="15" xfId="86" applyFont="1" applyBorder="1" applyAlignment="1">
      <alignment horizontal="center"/>
    </xf>
    <xf numFmtId="0" fontId="142" fillId="0" borderId="2" xfId="86" applyFont="1" applyBorder="1" applyAlignment="1">
      <alignment horizontal="center"/>
    </xf>
    <xf numFmtId="0" fontId="142" fillId="0" borderId="16" xfId="86" applyFont="1" applyBorder="1" applyAlignment="1">
      <alignment horizont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77" fillId="115" borderId="15" xfId="603" applyFont="1" applyFill="1" applyBorder="1" applyAlignment="1">
      <alignment horizontal="center" vertical="center"/>
    </xf>
    <xf numFmtId="0" fontId="77" fillId="115" borderId="2" xfId="603" applyFont="1" applyFill="1" applyBorder="1" applyAlignment="1">
      <alignment horizontal="center" vertical="center"/>
    </xf>
    <xf numFmtId="0" fontId="77" fillId="115" borderId="16" xfId="603" applyFont="1" applyFill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60" borderId="68" xfId="603" applyFont="1" applyFill="1" applyBorder="1" applyAlignment="1">
      <alignment horizontal="center" vertical="center" textRotation="255"/>
    </xf>
    <xf numFmtId="0" fontId="144" fillId="60" borderId="51" xfId="603" applyFont="1" applyFill="1" applyBorder="1" applyAlignment="1">
      <alignment horizontal="center" vertical="center" wrapText="1"/>
    </xf>
    <xf numFmtId="0" fontId="144" fillId="60" borderId="52" xfId="603" applyFont="1" applyFill="1" applyBorder="1" applyAlignment="1">
      <alignment horizontal="center" vertical="center" wrapText="1"/>
    </xf>
    <xf numFmtId="0" fontId="144" fillId="60" borderId="68" xfId="603" applyFont="1" applyFill="1" applyBorder="1" applyAlignment="1">
      <alignment horizontal="center" vertical="center" wrapText="1"/>
    </xf>
    <xf numFmtId="0" fontId="144" fillId="61" borderId="51" xfId="603" applyFont="1" applyFill="1" applyBorder="1" applyAlignment="1">
      <alignment horizontal="center" vertical="center" wrapText="1"/>
    </xf>
    <xf numFmtId="0" fontId="144" fillId="61" borderId="52" xfId="603" applyFont="1" applyFill="1" applyBorder="1" applyAlignment="1">
      <alignment horizontal="center" vertical="center" wrapText="1"/>
    </xf>
    <xf numFmtId="0" fontId="145" fillId="27" borderId="15" xfId="603" applyFont="1" applyFill="1" applyBorder="1" applyAlignment="1">
      <alignment horizontal="center" vertical="center"/>
    </xf>
    <xf numFmtId="0" fontId="144" fillId="0" borderId="25" xfId="603" applyFont="1" applyBorder="1" applyAlignment="1">
      <alignment horizontal="left" vertical="top" wrapText="1"/>
    </xf>
    <xf numFmtId="0" fontId="144" fillId="0" borderId="26" xfId="603" applyFont="1" applyBorder="1" applyAlignment="1">
      <alignment horizontal="left" vertical="top" wrapText="1"/>
    </xf>
    <xf numFmtId="0" fontId="144" fillId="0" borderId="27" xfId="603" applyFont="1" applyBorder="1" applyAlignment="1">
      <alignment horizontal="left" vertical="top" wrapText="1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0" borderId="19" xfId="603" applyFont="1" applyBorder="1" applyAlignment="1">
      <alignment horizontal="left" vertical="top" wrapText="1"/>
    </xf>
    <xf numFmtId="0" fontId="144" fillId="0" borderId="28" xfId="603" applyFont="1" applyBorder="1" applyAlignment="1">
      <alignment horizontal="left" vertical="top" wrapText="1"/>
    </xf>
    <xf numFmtId="0" fontId="144" fillId="0" borderId="29" xfId="603" applyFont="1" applyBorder="1" applyAlignment="1">
      <alignment horizontal="left" vertical="top" wrapText="1"/>
    </xf>
    <xf numFmtId="0" fontId="144" fillId="0" borderId="30" xfId="603" applyFont="1" applyBorder="1" applyAlignment="1">
      <alignment horizontal="left" vertical="top" wrapText="1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9525</xdr:rowOff>
    </xdr:from>
    <xdr:to>
      <xdr:col>23</xdr:col>
      <xdr:colOff>161925</xdr:colOff>
      <xdr:row>16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876300" y="2724150"/>
          <a:ext cx="44862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ATDDEV16:ATD:oracleATD01::aswtour:expdp_no_mask.par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19051</xdr:colOff>
      <xdr:row>15</xdr:row>
      <xdr:rowOff>161925</xdr:rowOff>
    </xdr:from>
    <xdr:to>
      <xdr:col>6</xdr:col>
      <xdr:colOff>66676</xdr:colOff>
      <xdr:row>17</xdr:row>
      <xdr:rowOff>38100</xdr:rowOff>
    </xdr:to>
    <xdr:sp macro="" textlink="">
      <xdr:nvSpPr>
        <xdr:cNvPr id="3" name="テキスト ボックス 2"/>
        <xdr:cNvSpPr txBox="1"/>
      </xdr:nvSpPr>
      <xdr:spPr>
        <a:xfrm>
          <a:off x="1114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180976</xdr:colOff>
      <xdr:row>15</xdr:row>
      <xdr:rowOff>161925</xdr:rowOff>
    </xdr:from>
    <xdr:to>
      <xdr:col>8</xdr:col>
      <xdr:colOff>9526</xdr:colOff>
      <xdr:row>17</xdr:row>
      <xdr:rowOff>38100</xdr:rowOff>
    </xdr:to>
    <xdr:sp macro="" textlink="">
      <xdr:nvSpPr>
        <xdr:cNvPr id="5" name="テキスト ボックス 4"/>
        <xdr:cNvSpPr txBox="1"/>
      </xdr:nvSpPr>
      <xdr:spPr>
        <a:xfrm>
          <a:off x="149542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ja-JP" altLang="en-US" sz="800" b="1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  <a:endParaRPr kumimoji="1" lang="ja-JP" altLang="en-US" sz="8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200026</xdr:colOff>
      <xdr:row>15</xdr:row>
      <xdr:rowOff>171450</xdr:rowOff>
    </xdr:from>
    <xdr:to>
      <xdr:col>10</xdr:col>
      <xdr:colOff>28576</xdr:colOff>
      <xdr:row>17</xdr:row>
      <xdr:rowOff>47625</xdr:rowOff>
    </xdr:to>
    <xdr:sp macro="" textlink="">
      <xdr:nvSpPr>
        <xdr:cNvPr id="6" name="テキスト ボックス 5"/>
        <xdr:cNvSpPr txBox="1"/>
      </xdr:nvSpPr>
      <xdr:spPr>
        <a:xfrm>
          <a:off x="1952626" y="2886075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twoCellAnchor>
  <xdr:twoCellAnchor>
    <xdr:from>
      <xdr:col>11</xdr:col>
      <xdr:colOff>133351</xdr:colOff>
      <xdr:row>15</xdr:row>
      <xdr:rowOff>161925</xdr:rowOff>
    </xdr:from>
    <xdr:to>
      <xdr:col>12</xdr:col>
      <xdr:colOff>180976</xdr:colOff>
      <xdr:row>17</xdr:row>
      <xdr:rowOff>38100</xdr:rowOff>
    </xdr:to>
    <xdr:sp macro="" textlink="">
      <xdr:nvSpPr>
        <xdr:cNvPr id="7" name="テキスト ボックス 6"/>
        <xdr:cNvSpPr txBox="1"/>
      </xdr:nvSpPr>
      <xdr:spPr>
        <a:xfrm>
          <a:off x="254317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twoCellAnchor>
  <xdr:twoCellAnchor>
    <xdr:from>
      <xdr:col>15</xdr:col>
      <xdr:colOff>95251</xdr:colOff>
      <xdr:row>15</xdr:row>
      <xdr:rowOff>161925</xdr:rowOff>
    </xdr:from>
    <xdr:to>
      <xdr:col>16</xdr:col>
      <xdr:colOff>142876</xdr:colOff>
      <xdr:row>17</xdr:row>
      <xdr:rowOff>38100</xdr:rowOff>
    </xdr:to>
    <xdr:sp macro="" textlink="">
      <xdr:nvSpPr>
        <xdr:cNvPr id="8" name="テキスト ボックス 7"/>
        <xdr:cNvSpPr txBox="1"/>
      </xdr:nvSpPr>
      <xdr:spPr>
        <a:xfrm>
          <a:off x="3381376" y="2876550"/>
          <a:ext cx="266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200025</xdr:colOff>
      <xdr:row>76</xdr:row>
      <xdr:rowOff>47625</xdr:rowOff>
    </xdr:from>
    <xdr:to>
      <xdr:col>52</xdr:col>
      <xdr:colOff>95250</xdr:colOff>
      <xdr:row>85</xdr:row>
      <xdr:rowOff>142875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496050" y="18326100"/>
          <a:ext cx="5153025" cy="1724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tail expdp_20100915.log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過去データ削除終了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過去ログ削除:/apps/tools/dp/logs/expdp_20100906.log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過去ログ削除終了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EXPDP開始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処理開始: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13:42:21 [INFO] EXPDPログ: /apps/tools/dp/data/WDBORA10_TBL_BACK_20100915134221.log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正常終了: /apps/tools/dp/data/WDBORA10_TBL_BACK_20100915134221.dmp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EXPDP終了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2010/09/15 13:42:40 [INFO] テーブルバックアップ終了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39</xdr:col>
      <xdr:colOff>142875</xdr:colOff>
      <xdr:row>76</xdr:row>
      <xdr:rowOff>38100</xdr:rowOff>
    </xdr:from>
    <xdr:to>
      <xdr:col>49</xdr:col>
      <xdr:colOff>171450</xdr:colOff>
      <xdr:row>78</xdr:row>
      <xdr:rowOff>133350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8848725" y="18316575"/>
          <a:ext cx="2219325" cy="457200"/>
        </a:xfrm>
        <a:prstGeom prst="wedgeRectCallout">
          <a:avLst>
            <a:gd name="adj1" fmla="val -75130"/>
            <a:gd name="adj2" fmla="val 1769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[正常終了]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35</xdr:col>
      <xdr:colOff>47625</xdr:colOff>
      <xdr:row>82</xdr:row>
      <xdr:rowOff>0</xdr:rowOff>
    </xdr:from>
    <xdr:to>
      <xdr:col>37</xdr:col>
      <xdr:colOff>104775</xdr:colOff>
      <xdr:row>82</xdr:row>
      <xdr:rowOff>171450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7877175" y="19364325"/>
          <a:ext cx="4953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180975</xdr:colOff>
      <xdr:row>84</xdr:row>
      <xdr:rowOff>76200</xdr:rowOff>
    </xdr:from>
    <xdr:to>
      <xdr:col>52</xdr:col>
      <xdr:colOff>209550</xdr:colOff>
      <xdr:row>86</xdr:row>
      <xdr:rowOff>171450</xdr:rowOff>
    </xdr:to>
    <xdr:sp macro="" textlink="">
      <xdr:nvSpPr>
        <xdr:cNvPr id="19" name="AutoShape 5"/>
        <xdr:cNvSpPr>
          <a:spLocks noChangeArrowheads="1"/>
        </xdr:cNvSpPr>
      </xdr:nvSpPr>
      <xdr:spPr bwMode="auto">
        <a:xfrm>
          <a:off x="9544050" y="19802475"/>
          <a:ext cx="2219325" cy="457200"/>
        </a:xfrm>
        <a:prstGeom prst="wedgeRectCallout">
          <a:avLst>
            <a:gd name="adj1" fmla="val -773"/>
            <a:gd name="adj2" fmla="val -1126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取得されたバックアップファイル名を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42</xdr:col>
      <xdr:colOff>0</xdr:colOff>
      <xdr:row>82</xdr:row>
      <xdr:rowOff>9525</xdr:rowOff>
    </xdr:from>
    <xdr:to>
      <xdr:col>51</xdr:col>
      <xdr:colOff>9525</xdr:colOff>
      <xdr:row>83</xdr:row>
      <xdr:rowOff>0</xdr:rowOff>
    </xdr:to>
    <xdr:sp macro="" textlink="">
      <xdr:nvSpPr>
        <xdr:cNvPr id="20" name="Rectangle 6"/>
        <xdr:cNvSpPr>
          <a:spLocks noChangeArrowheads="1"/>
        </xdr:cNvSpPr>
      </xdr:nvSpPr>
      <xdr:spPr bwMode="auto">
        <a:xfrm>
          <a:off x="9363075" y="19373850"/>
          <a:ext cx="1981200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38100</xdr:colOff>
      <xdr:row>83</xdr:row>
      <xdr:rowOff>85725</xdr:rowOff>
    </xdr:from>
    <xdr:to>
      <xdr:col>41</xdr:col>
      <xdr:colOff>47625</xdr:colOff>
      <xdr:row>84</xdr:row>
      <xdr:rowOff>76200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7867650" y="19631025"/>
          <a:ext cx="1323975" cy="1714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209550</xdr:colOff>
      <xdr:row>85</xdr:row>
      <xdr:rowOff>95250</xdr:rowOff>
    </xdr:from>
    <xdr:to>
      <xdr:col>40</xdr:col>
      <xdr:colOff>19050</xdr:colOff>
      <xdr:row>87</xdr:row>
      <xdr:rowOff>161925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6724650" y="20002500"/>
          <a:ext cx="2219325" cy="428625"/>
        </a:xfrm>
        <a:prstGeom prst="wedgeRectCallout">
          <a:avLst>
            <a:gd name="adj1" fmla="val 16731"/>
            <a:gd name="adj2" fmla="val -1021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[テーブルバックアップ終了]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が出力されていることを確認する。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71</xdr:row>
      <xdr:rowOff>47626</xdr:rowOff>
    </xdr:from>
    <xdr:to>
      <xdr:col>55</xdr:col>
      <xdr:colOff>114300</xdr:colOff>
      <xdr:row>85</xdr:row>
      <xdr:rowOff>57150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6610350" y="14706601"/>
          <a:ext cx="5715000" cy="25431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impdp ADSKADMN/xxxxxxxxxxxxxxxx DIRECTORY=DP_DATA_DIR DUMPFILE=ASWDB0101_ADSKADMN_20100924054501.dmp table_exists_action=truncate CONTENT=DATA_ONLY TABLES =AT_AGENCY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Import: Release 11.2.0.4.0 - 64bit Production on 金曜日, 24 9月, 2010 20:03:48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Copyright (c) 1982, 2013, Oracle.  All rights reserved.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接続先: Oracle Database 11g Enterprise Edition Release 11.2.0.4.0 - 64bit Production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 the Partitioning and Real Application Clusters options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マスター表"ADSKADMN"."SYS_IMPORT_TABLE_03"は正常にロード/アンロードされました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"ADSKADMN"."SYS_IMPORT_TABLE_03"を起動しています: ADSKADMN/******** DIRECTORY=DP_DATA_DIR DUMPFILE=ASWDB0101_ADSKADMN_20100924054501.dmp table_exists_action=truncate CONTENT=DATA_ONLY TABLES=AT_AGENCY 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オブジェクト型SCHEMA_EXPORT/TABLE/TABLE_DATAの処理中です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 . "ADSKADMN"."AT_AGENCY"                      300.4 KB    4180行がインポートされました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ジョブ"ADSKADMN"."SYS_IMPORT_TABLE_03"が20:03:55で正常に完了しました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104775</xdr:colOff>
      <xdr:row>81</xdr:row>
      <xdr:rowOff>19050</xdr:rowOff>
    </xdr:from>
    <xdr:to>
      <xdr:col>50</xdr:col>
      <xdr:colOff>161925</xdr:colOff>
      <xdr:row>82</xdr:row>
      <xdr:rowOff>57150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10125075" y="16487775"/>
          <a:ext cx="1152525" cy="219075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28575</xdr:colOff>
      <xdr:row>81</xdr:row>
      <xdr:rowOff>152400</xdr:rowOff>
    </xdr:from>
    <xdr:to>
      <xdr:col>45</xdr:col>
      <xdr:colOff>91575</xdr:colOff>
      <xdr:row>83</xdr:row>
      <xdr:rowOff>0</xdr:rowOff>
    </xdr:to>
    <xdr:sp macro="" textlink="">
      <xdr:nvSpPr>
        <xdr:cNvPr id="8195" name="Rectangle 3"/>
        <xdr:cNvSpPr>
          <a:spLocks noChangeArrowheads="1"/>
        </xdr:cNvSpPr>
      </xdr:nvSpPr>
      <xdr:spPr bwMode="auto">
        <a:xfrm>
          <a:off x="9172575" y="16621125"/>
          <a:ext cx="939300" cy="2095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180975</xdr:colOff>
      <xdr:row>83</xdr:row>
      <xdr:rowOff>142875</xdr:rowOff>
    </xdr:from>
    <xdr:to>
      <xdr:col>53</xdr:col>
      <xdr:colOff>171450</xdr:colOff>
      <xdr:row>85</xdr:row>
      <xdr:rowOff>28575</xdr:rowOff>
    </xdr:to>
    <xdr:sp macro="" textlink="">
      <xdr:nvSpPr>
        <xdr:cNvPr id="8196" name="AutoShape 4"/>
        <xdr:cNvSpPr>
          <a:spLocks noChangeArrowheads="1"/>
        </xdr:cNvSpPr>
      </xdr:nvSpPr>
      <xdr:spPr bwMode="auto">
        <a:xfrm>
          <a:off x="7572375" y="16973550"/>
          <a:ext cx="4371975" cy="247650"/>
        </a:xfrm>
        <a:prstGeom prst="wedgeRectCallout">
          <a:avLst>
            <a:gd name="adj1" fmla="val 10144"/>
            <a:gd name="adj2" fmla="val -17454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[インポートされました]、及び「正常に完了しました」が表示されることを確認する。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79</xdr:row>
      <xdr:rowOff>47626</xdr:rowOff>
    </xdr:from>
    <xdr:to>
      <xdr:col>55</xdr:col>
      <xdr:colOff>114300</xdr:colOff>
      <xdr:row>93</xdr:row>
      <xdr:rowOff>57150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6610350" y="14706601"/>
          <a:ext cx="5715000" cy="25431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 impdp ADSKADMN/xxxxxxxxxxxxxxxx DIRECTORY=DP_DATA_DIR DUMPFILE=ASWDB0101_ADSKADMN_20100924054501.dmp table_exists_action=truncate CONTENT=DATA_ONLY TABLES =AT_AGENCY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Import: Release 11.2.0.4.0 - 64bit Production on 金曜日, 24 9月, 2010 20:03:48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Copyright (c) 1982, 2013, Oracle.  All rights reserved.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接続先: Oracle Database 11g Enterprise Edition Release 11.2.0.4.0 - 64bit Production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 the Partitioning and Real Application Clusters options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マスター表"ADSKADMN"."SYS_IMPORT_TABLE_03"は正常にロード/アンロードされました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"ADSKADMN"."SYS_IMPORT_TABLE_03"を起動しています: ADSKADMN/******** DIRECTORY=DP_DATA_DIR DUMPFILE=ASWDB0101_ADSKADMN_20100924054501.dmp table_exists_action=truncate CONTENT=DATA_ONLY TABLES=AT_AGENCY 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オブジェクト型SCHEMA_EXPORT/TABLE/TABLE_DATAの処理中です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 . "ADSKADMN"."AT_AGENCY"                      300.4 KB    4180行がインポートされました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ジョブ"ADSKADMN"."SYS_IMPORT_TABLE_03"が20:03:55で正常に完了しました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$</a:t>
          </a: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104775</xdr:colOff>
      <xdr:row>89</xdr:row>
      <xdr:rowOff>19050</xdr:rowOff>
    </xdr:from>
    <xdr:to>
      <xdr:col>50</xdr:col>
      <xdr:colOff>161925</xdr:colOff>
      <xdr:row>90</xdr:row>
      <xdr:rowOff>57150</xdr:rowOff>
    </xdr:to>
    <xdr:sp macro="" textlink="">
      <xdr:nvSpPr>
        <xdr:cNvPr id="4" name="Rectangle 2"/>
        <xdr:cNvSpPr>
          <a:spLocks noChangeArrowheads="1"/>
        </xdr:cNvSpPr>
      </xdr:nvSpPr>
      <xdr:spPr bwMode="auto">
        <a:xfrm>
          <a:off x="10125075" y="16487775"/>
          <a:ext cx="1152525" cy="219075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28575</xdr:colOff>
      <xdr:row>89</xdr:row>
      <xdr:rowOff>152400</xdr:rowOff>
    </xdr:from>
    <xdr:to>
      <xdr:col>45</xdr:col>
      <xdr:colOff>91575</xdr:colOff>
      <xdr:row>91</xdr:row>
      <xdr:rowOff>0</xdr:rowOff>
    </xdr:to>
    <xdr:sp macro="" textlink="">
      <xdr:nvSpPr>
        <xdr:cNvPr id="5" name="Rectangle 3"/>
        <xdr:cNvSpPr>
          <a:spLocks noChangeArrowheads="1"/>
        </xdr:cNvSpPr>
      </xdr:nvSpPr>
      <xdr:spPr bwMode="auto">
        <a:xfrm>
          <a:off x="9172575" y="16621125"/>
          <a:ext cx="939300" cy="2095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180975</xdr:colOff>
      <xdr:row>91</xdr:row>
      <xdr:rowOff>142875</xdr:rowOff>
    </xdr:from>
    <xdr:to>
      <xdr:col>53</xdr:col>
      <xdr:colOff>171450</xdr:colOff>
      <xdr:row>93</xdr:row>
      <xdr:rowOff>28575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7572375" y="16973550"/>
          <a:ext cx="4371975" cy="247650"/>
        </a:xfrm>
        <a:prstGeom prst="wedgeRectCallout">
          <a:avLst>
            <a:gd name="adj1" fmla="val 10144"/>
            <a:gd name="adj2" fmla="val -17454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[インポートされました]、及び「正常に完了しました」が表示されることを確認する。</a:t>
          </a:r>
          <a:endParaRPr lang="ja-JP" altLang="en-US" sz="800" b="0" i="0" u="none" strike="noStrike" baseline="0">
            <a:solidFill>
              <a:srgbClr val="000000"/>
            </a:solidFill>
            <a:latin typeface="Times New Roman"/>
            <a:ea typeface="ＭＳ ゴシック"/>
            <a:cs typeface="Times New Roman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25</v>
      </c>
      <c r="AS1" s="127"/>
      <c r="AT1" s="127"/>
      <c r="AU1" s="127"/>
    </row>
    <row r="2" spans="1:100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表紙</v>
      </c>
      <c r="F2" s="124"/>
      <c r="G2" s="124"/>
      <c r="H2" s="124"/>
      <c r="I2" s="124"/>
      <c r="J2" s="124"/>
      <c r="K2" s="124"/>
      <c r="L2" s="125" t="s">
        <v>21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</row>
    <row r="3" spans="1:100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29" t="s">
        <v>331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30" t="s">
        <v>285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42" t="s">
        <v>26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</row>
    <row r="27" spans="1:100" s="2" customFormat="1" ht="14.2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</row>
    <row r="28" spans="1:100" customFormat="1" ht="14.2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</row>
    <row r="29" spans="1:100" customFormat="1" ht="14.2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44" t="s">
        <v>6</v>
      </c>
      <c r="AK32" s="145"/>
      <c r="AL32" s="145"/>
      <c r="AM32" s="146"/>
      <c r="AN32" s="144" t="s">
        <v>7</v>
      </c>
      <c r="AO32" s="145"/>
      <c r="AP32" s="145"/>
      <c r="AQ32" s="146"/>
      <c r="AR32" s="144" t="s">
        <v>0</v>
      </c>
      <c r="AS32" s="145"/>
      <c r="AT32" s="145"/>
      <c r="AU32" s="146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47"/>
      <c r="AK33" s="148"/>
      <c r="AL33" s="148"/>
      <c r="AM33" s="149"/>
      <c r="AN33" s="147"/>
      <c r="AO33" s="148"/>
      <c r="AP33" s="148"/>
      <c r="AQ33" s="149"/>
      <c r="AR33" s="147"/>
      <c r="AS33" s="148"/>
      <c r="AT33" s="148"/>
      <c r="AU33" s="149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31"/>
      <c r="AK34" s="132"/>
      <c r="AL34" s="132"/>
      <c r="AM34" s="133"/>
      <c r="AN34" s="140" t="s">
        <v>333</v>
      </c>
      <c r="AO34" s="132"/>
      <c r="AP34" s="132"/>
      <c r="AQ34" s="133"/>
      <c r="AR34" s="140" t="s">
        <v>333</v>
      </c>
      <c r="AS34" s="132"/>
      <c r="AT34" s="132"/>
      <c r="AU34" s="133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34"/>
      <c r="AK35" s="135"/>
      <c r="AL35" s="135"/>
      <c r="AM35" s="136"/>
      <c r="AN35" s="141"/>
      <c r="AO35" s="135"/>
      <c r="AP35" s="135"/>
      <c r="AQ35" s="136"/>
      <c r="AR35" s="141"/>
      <c r="AS35" s="135"/>
      <c r="AT35" s="135"/>
      <c r="AU35" s="136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34"/>
      <c r="AK36" s="135"/>
      <c r="AL36" s="135"/>
      <c r="AM36" s="136"/>
      <c r="AN36" s="134"/>
      <c r="AO36" s="135"/>
      <c r="AP36" s="135"/>
      <c r="AQ36" s="136"/>
      <c r="AR36" s="134"/>
      <c r="AS36" s="135"/>
      <c r="AT36" s="135"/>
      <c r="AU36" s="136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37"/>
      <c r="AK37" s="138"/>
      <c r="AL37" s="138"/>
      <c r="AM37" s="139"/>
      <c r="AN37" s="137"/>
      <c r="AO37" s="138"/>
      <c r="AP37" s="138"/>
      <c r="AQ37" s="139"/>
      <c r="AR37" s="137"/>
      <c r="AS37" s="138"/>
      <c r="AT37" s="138"/>
      <c r="AU37" s="139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25</v>
      </c>
      <c r="AS1" s="127"/>
      <c r="AT1" s="127"/>
      <c r="AU1" s="127"/>
    </row>
    <row r="2" spans="1:47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変更履歴</v>
      </c>
      <c r="F2" s="124"/>
      <c r="G2" s="124"/>
      <c r="H2" s="124"/>
      <c r="I2" s="124"/>
      <c r="J2" s="124"/>
      <c r="K2" s="124"/>
      <c r="L2" s="125" t="s">
        <v>21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</row>
    <row r="3" spans="1:47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86" t="s">
        <v>8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8"/>
    </row>
    <row r="6" spans="1:47" ht="14.25" customHeight="1">
      <c r="A6" s="189" t="s">
        <v>3</v>
      </c>
      <c r="B6" s="190"/>
      <c r="C6" s="189" t="s">
        <v>9</v>
      </c>
      <c r="D6" s="190"/>
      <c r="E6" s="189" t="s">
        <v>10</v>
      </c>
      <c r="F6" s="193"/>
      <c r="G6" s="190"/>
      <c r="H6" s="162" t="s">
        <v>11</v>
      </c>
      <c r="I6" s="164"/>
      <c r="J6" s="162" t="s">
        <v>12</v>
      </c>
      <c r="K6" s="163"/>
      <c r="L6" s="163"/>
      <c r="M6" s="164"/>
      <c r="N6" s="162" t="s">
        <v>13</v>
      </c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4"/>
      <c r="AJ6" s="162" t="s">
        <v>15</v>
      </c>
      <c r="AK6" s="163"/>
      <c r="AL6" s="164"/>
      <c r="AM6" s="162" t="s">
        <v>16</v>
      </c>
      <c r="AN6" s="163"/>
      <c r="AO6" s="164"/>
      <c r="AP6" s="162" t="s">
        <v>17</v>
      </c>
      <c r="AQ6" s="163"/>
      <c r="AR6" s="164"/>
      <c r="AS6" s="162" t="s">
        <v>14</v>
      </c>
      <c r="AT6" s="163"/>
      <c r="AU6" s="164"/>
    </row>
    <row r="7" spans="1:47" ht="14.25" customHeight="1" thickBot="1">
      <c r="A7" s="191"/>
      <c r="B7" s="192"/>
      <c r="C7" s="191"/>
      <c r="D7" s="192"/>
      <c r="E7" s="191"/>
      <c r="F7" s="194"/>
      <c r="G7" s="192"/>
      <c r="H7" s="165"/>
      <c r="I7" s="167"/>
      <c r="J7" s="165"/>
      <c r="K7" s="166"/>
      <c r="L7" s="166"/>
      <c r="M7" s="167"/>
      <c r="N7" s="165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7"/>
      <c r="AJ7" s="165"/>
      <c r="AK7" s="166"/>
      <c r="AL7" s="167"/>
      <c r="AM7" s="165"/>
      <c r="AN7" s="166"/>
      <c r="AO7" s="167"/>
      <c r="AP7" s="165"/>
      <c r="AQ7" s="166"/>
      <c r="AR7" s="167"/>
      <c r="AS7" s="165"/>
      <c r="AT7" s="166"/>
      <c r="AU7" s="167"/>
    </row>
    <row r="8" spans="1:47" ht="14.25" customHeight="1" thickTop="1">
      <c r="A8" s="195">
        <v>1</v>
      </c>
      <c r="B8" s="196"/>
      <c r="C8" s="195"/>
      <c r="D8" s="196"/>
      <c r="E8" s="197"/>
      <c r="F8" s="198"/>
      <c r="G8" s="199"/>
      <c r="H8" s="200"/>
      <c r="I8" s="201"/>
      <c r="J8" s="195"/>
      <c r="K8" s="202"/>
      <c r="L8" s="202"/>
      <c r="M8" s="196"/>
      <c r="N8" s="169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1"/>
      <c r="AJ8" s="153"/>
      <c r="AK8" s="154"/>
      <c r="AL8" s="155"/>
      <c r="AM8" s="168"/>
      <c r="AN8" s="154"/>
      <c r="AO8" s="155"/>
      <c r="AP8" s="153"/>
      <c r="AQ8" s="154"/>
      <c r="AR8" s="155"/>
      <c r="AS8" s="153"/>
      <c r="AT8" s="154"/>
      <c r="AU8" s="155"/>
    </row>
    <row r="9" spans="1:47" ht="14.25" customHeight="1">
      <c r="A9" s="178">
        <v>2</v>
      </c>
      <c r="B9" s="179"/>
      <c r="C9" s="178"/>
      <c r="D9" s="179"/>
      <c r="E9" s="180"/>
      <c r="F9" s="181"/>
      <c r="G9" s="182"/>
      <c r="H9" s="183"/>
      <c r="I9" s="184"/>
      <c r="J9" s="183"/>
      <c r="K9" s="185"/>
      <c r="L9" s="185"/>
      <c r="M9" s="179"/>
      <c r="N9" s="159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1"/>
      <c r="AJ9" s="150"/>
      <c r="AK9" s="151"/>
      <c r="AL9" s="152"/>
      <c r="AM9" s="150"/>
      <c r="AN9" s="151"/>
      <c r="AO9" s="152"/>
      <c r="AP9" s="150"/>
      <c r="AQ9" s="151"/>
      <c r="AR9" s="152"/>
      <c r="AS9" s="150"/>
      <c r="AT9" s="151"/>
      <c r="AU9" s="152"/>
    </row>
    <row r="10" spans="1:47" ht="14.25" customHeight="1">
      <c r="A10" s="178">
        <v>3</v>
      </c>
      <c r="B10" s="179"/>
      <c r="C10" s="178"/>
      <c r="D10" s="179"/>
      <c r="E10" s="180"/>
      <c r="F10" s="181"/>
      <c r="G10" s="182"/>
      <c r="H10" s="183"/>
      <c r="I10" s="184"/>
      <c r="J10" s="183"/>
      <c r="K10" s="185"/>
      <c r="L10" s="185"/>
      <c r="M10" s="179"/>
      <c r="N10" s="159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1"/>
      <c r="AJ10" s="150"/>
      <c r="AK10" s="151"/>
      <c r="AL10" s="152"/>
      <c r="AM10" s="150"/>
      <c r="AN10" s="151"/>
      <c r="AO10" s="152"/>
      <c r="AP10" s="150"/>
      <c r="AQ10" s="151"/>
      <c r="AR10" s="152"/>
      <c r="AS10" s="150"/>
      <c r="AT10" s="151"/>
      <c r="AU10" s="152"/>
    </row>
    <row r="11" spans="1:47" ht="14.25" customHeight="1">
      <c r="A11" s="178">
        <v>4</v>
      </c>
      <c r="B11" s="179"/>
      <c r="C11" s="178"/>
      <c r="D11" s="179"/>
      <c r="E11" s="180"/>
      <c r="F11" s="181"/>
      <c r="G11" s="182"/>
      <c r="H11" s="183"/>
      <c r="I11" s="184"/>
      <c r="J11" s="183"/>
      <c r="K11" s="185"/>
      <c r="L11" s="185"/>
      <c r="M11" s="179"/>
      <c r="N11" s="159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1"/>
      <c r="AJ11" s="150"/>
      <c r="AK11" s="151"/>
      <c r="AL11" s="152"/>
      <c r="AM11" s="150"/>
      <c r="AN11" s="151"/>
      <c r="AO11" s="152"/>
      <c r="AP11" s="150"/>
      <c r="AQ11" s="151"/>
      <c r="AR11" s="152"/>
      <c r="AS11" s="150"/>
      <c r="AT11" s="151"/>
      <c r="AU11" s="152"/>
    </row>
    <row r="12" spans="1:47" ht="14.25" customHeight="1">
      <c r="A12" s="178">
        <v>5</v>
      </c>
      <c r="B12" s="179"/>
      <c r="C12" s="178"/>
      <c r="D12" s="179"/>
      <c r="E12" s="180"/>
      <c r="F12" s="181"/>
      <c r="G12" s="182"/>
      <c r="H12" s="183"/>
      <c r="I12" s="184"/>
      <c r="J12" s="183"/>
      <c r="K12" s="185"/>
      <c r="L12" s="185"/>
      <c r="M12" s="179"/>
      <c r="N12" s="159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1"/>
      <c r="AJ12" s="150"/>
      <c r="AK12" s="151"/>
      <c r="AL12" s="152"/>
      <c r="AM12" s="150"/>
      <c r="AN12" s="151"/>
      <c r="AO12" s="152"/>
      <c r="AP12" s="150"/>
      <c r="AQ12" s="151"/>
      <c r="AR12" s="152"/>
      <c r="AS12" s="150"/>
      <c r="AT12" s="151"/>
      <c r="AU12" s="152"/>
    </row>
    <row r="13" spans="1:47" ht="14.25" customHeight="1">
      <c r="A13" s="178">
        <v>6</v>
      </c>
      <c r="B13" s="179"/>
      <c r="C13" s="178"/>
      <c r="D13" s="179"/>
      <c r="E13" s="180"/>
      <c r="F13" s="181"/>
      <c r="G13" s="182"/>
      <c r="H13" s="183"/>
      <c r="I13" s="184"/>
      <c r="J13" s="183"/>
      <c r="K13" s="185"/>
      <c r="L13" s="185"/>
      <c r="M13" s="179"/>
      <c r="N13" s="159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1"/>
      <c r="AJ13" s="150"/>
      <c r="AK13" s="151"/>
      <c r="AL13" s="152"/>
      <c r="AM13" s="150"/>
      <c r="AN13" s="151"/>
      <c r="AO13" s="152"/>
      <c r="AP13" s="150"/>
      <c r="AQ13" s="151"/>
      <c r="AR13" s="152"/>
      <c r="AS13" s="150"/>
      <c r="AT13" s="151"/>
      <c r="AU13" s="152"/>
    </row>
    <row r="14" spans="1:47" ht="14.25" customHeight="1">
      <c r="A14" s="178">
        <v>7</v>
      </c>
      <c r="B14" s="179"/>
      <c r="C14" s="178"/>
      <c r="D14" s="179"/>
      <c r="E14" s="180"/>
      <c r="F14" s="181"/>
      <c r="G14" s="182"/>
      <c r="H14" s="183"/>
      <c r="I14" s="184"/>
      <c r="J14" s="183"/>
      <c r="K14" s="185"/>
      <c r="L14" s="185"/>
      <c r="M14" s="179"/>
      <c r="N14" s="159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1"/>
      <c r="AJ14" s="150"/>
      <c r="AK14" s="151"/>
      <c r="AL14" s="152"/>
      <c r="AM14" s="150"/>
      <c r="AN14" s="151"/>
      <c r="AO14" s="152"/>
      <c r="AP14" s="150"/>
      <c r="AQ14" s="151"/>
      <c r="AR14" s="152"/>
      <c r="AS14" s="150"/>
      <c r="AT14" s="151"/>
      <c r="AU14" s="152"/>
    </row>
    <row r="15" spans="1:47" ht="14.25" customHeight="1">
      <c r="A15" s="178">
        <v>8</v>
      </c>
      <c r="B15" s="179"/>
      <c r="C15" s="178"/>
      <c r="D15" s="179"/>
      <c r="E15" s="180"/>
      <c r="F15" s="181"/>
      <c r="G15" s="182"/>
      <c r="H15" s="183"/>
      <c r="I15" s="184"/>
      <c r="J15" s="183"/>
      <c r="K15" s="185"/>
      <c r="L15" s="185"/>
      <c r="M15" s="179"/>
      <c r="N15" s="159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1"/>
      <c r="AJ15" s="150"/>
      <c r="AK15" s="151"/>
      <c r="AL15" s="152"/>
      <c r="AM15" s="150"/>
      <c r="AN15" s="151"/>
      <c r="AO15" s="152"/>
      <c r="AP15" s="150"/>
      <c r="AQ15" s="151"/>
      <c r="AR15" s="152"/>
      <c r="AS15" s="150"/>
      <c r="AT15" s="151"/>
      <c r="AU15" s="152"/>
    </row>
    <row r="16" spans="1:47" ht="14.25" customHeight="1">
      <c r="A16" s="178">
        <v>9</v>
      </c>
      <c r="B16" s="179"/>
      <c r="C16" s="178"/>
      <c r="D16" s="179"/>
      <c r="E16" s="180"/>
      <c r="F16" s="181"/>
      <c r="G16" s="182"/>
      <c r="H16" s="183"/>
      <c r="I16" s="184"/>
      <c r="J16" s="183"/>
      <c r="K16" s="185"/>
      <c r="L16" s="185"/>
      <c r="M16" s="179"/>
      <c r="N16" s="159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1"/>
      <c r="AJ16" s="150"/>
      <c r="AK16" s="151"/>
      <c r="AL16" s="152"/>
      <c r="AM16" s="150"/>
      <c r="AN16" s="151"/>
      <c r="AO16" s="152"/>
      <c r="AP16" s="150"/>
      <c r="AQ16" s="151"/>
      <c r="AR16" s="152"/>
      <c r="AS16" s="150"/>
      <c r="AT16" s="151"/>
      <c r="AU16" s="152"/>
    </row>
    <row r="17" spans="1:47" ht="14.25" customHeight="1">
      <c r="A17" s="178">
        <v>10</v>
      </c>
      <c r="B17" s="179"/>
      <c r="C17" s="178"/>
      <c r="D17" s="179"/>
      <c r="E17" s="180"/>
      <c r="F17" s="181"/>
      <c r="G17" s="182"/>
      <c r="H17" s="183"/>
      <c r="I17" s="184"/>
      <c r="J17" s="178"/>
      <c r="K17" s="185"/>
      <c r="L17" s="185"/>
      <c r="M17" s="179"/>
      <c r="N17" s="172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4"/>
      <c r="AJ17" s="150"/>
      <c r="AK17" s="151"/>
      <c r="AL17" s="152"/>
      <c r="AM17" s="150"/>
      <c r="AN17" s="151"/>
      <c r="AO17" s="152"/>
      <c r="AP17" s="150"/>
      <c r="AQ17" s="151"/>
      <c r="AR17" s="152"/>
      <c r="AS17" s="150"/>
      <c r="AT17" s="151"/>
      <c r="AU17" s="152"/>
    </row>
    <row r="18" spans="1:47" ht="14.25" customHeight="1">
      <c r="A18" s="178">
        <v>11</v>
      </c>
      <c r="B18" s="179"/>
      <c r="C18" s="178"/>
      <c r="D18" s="179"/>
      <c r="E18" s="180"/>
      <c r="F18" s="181"/>
      <c r="G18" s="182"/>
      <c r="H18" s="183"/>
      <c r="I18" s="184"/>
      <c r="J18" s="178"/>
      <c r="K18" s="185"/>
      <c r="L18" s="185"/>
      <c r="M18" s="179"/>
      <c r="N18" s="172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4"/>
      <c r="AJ18" s="150"/>
      <c r="AK18" s="151"/>
      <c r="AL18" s="152"/>
      <c r="AM18" s="150"/>
      <c r="AN18" s="151"/>
      <c r="AO18" s="152"/>
      <c r="AP18" s="150"/>
      <c r="AQ18" s="151"/>
      <c r="AR18" s="152"/>
      <c r="AS18" s="150"/>
      <c r="AT18" s="151"/>
      <c r="AU18" s="152"/>
    </row>
    <row r="19" spans="1:47" ht="14.25" customHeight="1">
      <c r="A19" s="178">
        <v>12</v>
      </c>
      <c r="B19" s="179"/>
      <c r="C19" s="178"/>
      <c r="D19" s="179"/>
      <c r="E19" s="180"/>
      <c r="F19" s="181"/>
      <c r="G19" s="182"/>
      <c r="H19" s="183"/>
      <c r="I19" s="184"/>
      <c r="J19" s="178"/>
      <c r="K19" s="185"/>
      <c r="L19" s="185"/>
      <c r="M19" s="179"/>
      <c r="N19" s="172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4"/>
      <c r="AJ19" s="150"/>
      <c r="AK19" s="151"/>
      <c r="AL19" s="152"/>
      <c r="AM19" s="150"/>
      <c r="AN19" s="151"/>
      <c r="AO19" s="152"/>
      <c r="AP19" s="150"/>
      <c r="AQ19" s="151"/>
      <c r="AR19" s="152"/>
      <c r="AS19" s="150"/>
      <c r="AT19" s="151"/>
      <c r="AU19" s="152"/>
    </row>
    <row r="20" spans="1:47" ht="14.25" customHeight="1">
      <c r="A20" s="178">
        <v>13</v>
      </c>
      <c r="B20" s="179"/>
      <c r="C20" s="178"/>
      <c r="D20" s="179"/>
      <c r="E20" s="180"/>
      <c r="F20" s="181"/>
      <c r="G20" s="182"/>
      <c r="H20" s="183"/>
      <c r="I20" s="184"/>
      <c r="J20" s="178"/>
      <c r="K20" s="185"/>
      <c r="L20" s="185"/>
      <c r="M20" s="179"/>
      <c r="N20" s="172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4"/>
      <c r="AJ20" s="150"/>
      <c r="AK20" s="151"/>
      <c r="AL20" s="152"/>
      <c r="AM20" s="150"/>
      <c r="AN20" s="151"/>
      <c r="AO20" s="152"/>
      <c r="AP20" s="150"/>
      <c r="AQ20" s="151"/>
      <c r="AR20" s="152"/>
      <c r="AS20" s="150"/>
      <c r="AT20" s="151"/>
      <c r="AU20" s="152"/>
    </row>
    <row r="21" spans="1:47" ht="14.25" customHeight="1">
      <c r="A21" s="178">
        <v>14</v>
      </c>
      <c r="B21" s="179"/>
      <c r="C21" s="178"/>
      <c r="D21" s="179"/>
      <c r="E21" s="180"/>
      <c r="F21" s="181"/>
      <c r="G21" s="182"/>
      <c r="H21" s="183"/>
      <c r="I21" s="184"/>
      <c r="J21" s="178"/>
      <c r="K21" s="185"/>
      <c r="L21" s="185"/>
      <c r="M21" s="179"/>
      <c r="N21" s="172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4"/>
      <c r="AJ21" s="150"/>
      <c r="AK21" s="151"/>
      <c r="AL21" s="152"/>
      <c r="AM21" s="150"/>
      <c r="AN21" s="151"/>
      <c r="AO21" s="152"/>
      <c r="AP21" s="150"/>
      <c r="AQ21" s="151"/>
      <c r="AR21" s="152"/>
      <c r="AS21" s="150"/>
      <c r="AT21" s="151"/>
      <c r="AU21" s="152"/>
    </row>
    <row r="22" spans="1:47" ht="14.25" customHeight="1">
      <c r="A22" s="178">
        <v>15</v>
      </c>
      <c r="B22" s="179"/>
      <c r="C22" s="178"/>
      <c r="D22" s="179"/>
      <c r="E22" s="180"/>
      <c r="F22" s="181"/>
      <c r="G22" s="182"/>
      <c r="H22" s="183"/>
      <c r="I22" s="184"/>
      <c r="J22" s="178"/>
      <c r="K22" s="185"/>
      <c r="L22" s="185"/>
      <c r="M22" s="179"/>
      <c r="N22" s="172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4"/>
      <c r="AJ22" s="150"/>
      <c r="AK22" s="151"/>
      <c r="AL22" s="152"/>
      <c r="AM22" s="150"/>
      <c r="AN22" s="151"/>
      <c r="AO22" s="152"/>
      <c r="AP22" s="150"/>
      <c r="AQ22" s="151"/>
      <c r="AR22" s="152"/>
      <c r="AS22" s="150"/>
      <c r="AT22" s="151"/>
      <c r="AU22" s="152"/>
    </row>
    <row r="23" spans="1:47" ht="14.25" customHeight="1">
      <c r="A23" s="178">
        <v>16</v>
      </c>
      <c r="B23" s="179"/>
      <c r="C23" s="178"/>
      <c r="D23" s="179"/>
      <c r="E23" s="180"/>
      <c r="F23" s="181"/>
      <c r="G23" s="182"/>
      <c r="H23" s="183"/>
      <c r="I23" s="184"/>
      <c r="J23" s="178"/>
      <c r="K23" s="185"/>
      <c r="L23" s="185"/>
      <c r="M23" s="179"/>
      <c r="N23" s="172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4"/>
      <c r="AJ23" s="150"/>
      <c r="AK23" s="151"/>
      <c r="AL23" s="152"/>
      <c r="AM23" s="150"/>
      <c r="AN23" s="151"/>
      <c r="AO23" s="152"/>
      <c r="AP23" s="150"/>
      <c r="AQ23" s="151"/>
      <c r="AR23" s="152"/>
      <c r="AS23" s="150"/>
      <c r="AT23" s="151"/>
      <c r="AU23" s="152"/>
    </row>
    <row r="24" spans="1:47" ht="14.25" customHeight="1">
      <c r="A24" s="178">
        <v>17</v>
      </c>
      <c r="B24" s="179"/>
      <c r="C24" s="178"/>
      <c r="D24" s="179"/>
      <c r="E24" s="180"/>
      <c r="F24" s="181"/>
      <c r="G24" s="182"/>
      <c r="H24" s="183"/>
      <c r="I24" s="184"/>
      <c r="J24" s="178"/>
      <c r="K24" s="185"/>
      <c r="L24" s="185"/>
      <c r="M24" s="179"/>
      <c r="N24" s="172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4"/>
      <c r="AJ24" s="150"/>
      <c r="AK24" s="151"/>
      <c r="AL24" s="152"/>
      <c r="AM24" s="150"/>
      <c r="AN24" s="151"/>
      <c r="AO24" s="152"/>
      <c r="AP24" s="150"/>
      <c r="AQ24" s="151"/>
      <c r="AR24" s="152"/>
      <c r="AS24" s="150"/>
      <c r="AT24" s="151"/>
      <c r="AU24" s="152"/>
    </row>
    <row r="25" spans="1:47" ht="14.25" customHeight="1">
      <c r="A25" s="178">
        <v>18</v>
      </c>
      <c r="B25" s="179"/>
      <c r="C25" s="178"/>
      <c r="D25" s="179"/>
      <c r="E25" s="180"/>
      <c r="F25" s="181"/>
      <c r="G25" s="182"/>
      <c r="H25" s="183"/>
      <c r="I25" s="184"/>
      <c r="J25" s="178"/>
      <c r="K25" s="185"/>
      <c r="L25" s="185"/>
      <c r="M25" s="179"/>
      <c r="N25" s="172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4"/>
      <c r="AJ25" s="150"/>
      <c r="AK25" s="151"/>
      <c r="AL25" s="152"/>
      <c r="AM25" s="150"/>
      <c r="AN25" s="151"/>
      <c r="AO25" s="152"/>
      <c r="AP25" s="150"/>
      <c r="AQ25" s="151"/>
      <c r="AR25" s="152"/>
      <c r="AS25" s="150"/>
      <c r="AT25" s="151"/>
      <c r="AU25" s="152"/>
    </row>
    <row r="26" spans="1:47" ht="14.25" customHeight="1">
      <c r="A26" s="178">
        <v>19</v>
      </c>
      <c r="B26" s="179"/>
      <c r="C26" s="178"/>
      <c r="D26" s="179"/>
      <c r="E26" s="180"/>
      <c r="F26" s="181"/>
      <c r="G26" s="182"/>
      <c r="H26" s="183"/>
      <c r="I26" s="184"/>
      <c r="J26" s="178"/>
      <c r="K26" s="185"/>
      <c r="L26" s="185"/>
      <c r="M26" s="179"/>
      <c r="N26" s="172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4"/>
      <c r="AJ26" s="150"/>
      <c r="AK26" s="151"/>
      <c r="AL26" s="152"/>
      <c r="AM26" s="150"/>
      <c r="AN26" s="151"/>
      <c r="AO26" s="152"/>
      <c r="AP26" s="150"/>
      <c r="AQ26" s="151"/>
      <c r="AR26" s="152"/>
      <c r="AS26" s="150"/>
      <c r="AT26" s="151"/>
      <c r="AU26" s="152"/>
    </row>
    <row r="27" spans="1:47" ht="14.25" customHeight="1">
      <c r="A27" s="203">
        <v>20</v>
      </c>
      <c r="B27" s="204"/>
      <c r="C27" s="203"/>
      <c r="D27" s="204"/>
      <c r="E27" s="205"/>
      <c r="F27" s="206"/>
      <c r="G27" s="207"/>
      <c r="H27" s="208"/>
      <c r="I27" s="209"/>
      <c r="J27" s="203"/>
      <c r="K27" s="210"/>
      <c r="L27" s="210"/>
      <c r="M27" s="204"/>
      <c r="N27" s="156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8"/>
      <c r="AJ27" s="175"/>
      <c r="AK27" s="176"/>
      <c r="AL27" s="177"/>
      <c r="AM27" s="175"/>
      <c r="AN27" s="176"/>
      <c r="AO27" s="177"/>
      <c r="AP27" s="175"/>
      <c r="AQ27" s="176"/>
      <c r="AR27" s="177"/>
      <c r="AS27" s="175"/>
      <c r="AT27" s="176"/>
      <c r="AU27" s="177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196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61</v>
      </c>
      <c r="AS1" s="127"/>
      <c r="AT1" s="127"/>
      <c r="AU1" s="127"/>
      <c r="AZ1" s="35"/>
    </row>
    <row r="2" spans="1:52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00.バックアップ定義ファイルの準備</v>
      </c>
      <c r="F2" s="124"/>
      <c r="G2" s="124"/>
      <c r="H2" s="124"/>
      <c r="I2" s="124"/>
      <c r="J2" s="124"/>
      <c r="K2" s="124"/>
      <c r="L2" s="125" t="s">
        <v>62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  <c r="AZ2" s="36"/>
    </row>
    <row r="3" spans="1:52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s="20" customFormat="1" ht="14.25" customHeight="1">
      <c r="A5" s="19"/>
      <c r="B5" s="17" t="s">
        <v>47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 t="s">
        <v>306</v>
      </c>
      <c r="V5" s="18"/>
      <c r="W5" s="18"/>
      <c r="X5" s="18"/>
      <c r="Y5" s="18"/>
      <c r="Z5" s="18"/>
      <c r="AA5" s="18"/>
      <c r="AB5" s="18"/>
      <c r="AC5" s="18"/>
      <c r="AD5" s="18"/>
      <c r="AE5" s="18" t="s">
        <v>307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36"/>
    </row>
    <row r="6" spans="1:52" s="20" customFormat="1" ht="14.25" customHeight="1">
      <c r="A6" s="19"/>
      <c r="B6" s="69"/>
      <c r="C6" s="98" t="s">
        <v>240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219">
        <v>20170814</v>
      </c>
      <c r="V6" s="220"/>
      <c r="W6" s="220"/>
      <c r="X6" s="221"/>
      <c r="Y6" s="70"/>
      <c r="Z6" s="70"/>
      <c r="AA6" s="70"/>
      <c r="AB6" s="70"/>
      <c r="AC6" s="70"/>
      <c r="AD6" s="70"/>
      <c r="AE6" s="222" t="str">
        <f>"expdp_ASWDB0102_"&amp;$U$6&amp;".def"</f>
        <v>expdp_ASWDB0102_20170814.def</v>
      </c>
      <c r="AF6" s="223"/>
      <c r="AG6" s="223"/>
      <c r="AH6" s="223"/>
      <c r="AI6" s="223"/>
      <c r="AJ6" s="223"/>
      <c r="AK6" s="223"/>
      <c r="AL6" s="223"/>
      <c r="AM6" s="224"/>
      <c r="AN6" s="70"/>
      <c r="AO6" s="70"/>
      <c r="AP6" s="70"/>
      <c r="AQ6" s="70"/>
      <c r="AR6" s="70"/>
      <c r="AS6" s="70"/>
      <c r="AT6" s="70"/>
      <c r="AU6" s="70"/>
      <c r="AV6" s="70"/>
      <c r="AW6" s="70"/>
      <c r="AY6" s="68"/>
      <c r="AZ6" s="36"/>
    </row>
    <row r="7" spans="1:52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308</v>
      </c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Y7" s="68"/>
      <c r="AZ7" s="36"/>
    </row>
    <row r="8" spans="1:52" s="20" customFormat="1" ht="14.25" customHeight="1">
      <c r="A8" s="19"/>
      <c r="B8" s="17" t="s">
        <v>85</v>
      </c>
      <c r="C8" s="18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Y8" s="68"/>
      <c r="AZ8" s="36"/>
    </row>
    <row r="9" spans="1:52" s="20" customFormat="1" ht="14.25" customHeight="1">
      <c r="A9" s="19"/>
      <c r="B9" s="69"/>
      <c r="C9" s="70" t="s">
        <v>175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Y9" s="68"/>
      <c r="AZ9" s="36"/>
    </row>
    <row r="10" spans="1:52" s="20" customFormat="1" ht="14.2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4"/>
      <c r="AZ10" s="36"/>
    </row>
    <row r="11" spans="1:52" s="21" customFormat="1" ht="14.25" customHeight="1">
      <c r="A11" s="22"/>
      <c r="B11" s="214" t="s">
        <v>86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6"/>
      <c r="AX11" s="217" t="s">
        <v>63</v>
      </c>
      <c r="AY11" s="218"/>
      <c r="AZ11" s="218"/>
    </row>
    <row r="12" spans="1:52" s="21" customFormat="1" ht="14.25" customHeight="1">
      <c r="A12" s="22"/>
      <c r="B12" s="46"/>
      <c r="C12" s="71" t="s">
        <v>105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 t="s">
        <v>107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5"/>
      <c r="AX12" s="211"/>
      <c r="AY12" s="212"/>
      <c r="AZ12" s="213"/>
    </row>
    <row r="13" spans="1:52" s="21" customFormat="1" ht="14.25" customHeight="1">
      <c r="A13" s="22"/>
      <c r="B13" s="46"/>
      <c r="C13" s="24" t="s">
        <v>106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6"/>
      <c r="AD13" s="23" t="s">
        <v>108</v>
      </c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5"/>
      <c r="AX13" s="211"/>
      <c r="AY13" s="212"/>
      <c r="AZ13" s="213"/>
    </row>
    <row r="14" spans="1:52" s="21" customFormat="1" ht="14.25" customHeight="1">
      <c r="A14" s="22"/>
      <c r="B14" s="46"/>
      <c r="C14" s="24"/>
      <c r="D14" s="23" t="s">
        <v>87</v>
      </c>
      <c r="E14" s="23"/>
      <c r="F14" s="23"/>
      <c r="G14" s="23"/>
      <c r="H14" s="23" t="s">
        <v>309</v>
      </c>
      <c r="I14" s="23" t="str">
        <f>$AE$6</f>
        <v>expdp_ASWDB0102_20170814.def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5"/>
      <c r="AX14" s="211"/>
      <c r="AY14" s="212"/>
      <c r="AZ14" s="213"/>
    </row>
    <row r="15" spans="1:52" s="21" customFormat="1" ht="14.25" customHeight="1">
      <c r="A15" s="22"/>
      <c r="B15" s="46"/>
      <c r="C15" s="24"/>
      <c r="D15" s="23" t="s">
        <v>88</v>
      </c>
      <c r="E15"/>
      <c r="F15"/>
      <c r="G15"/>
      <c r="H15" s="23" t="s">
        <v>309</v>
      </c>
      <c r="I15" s="23" t="s">
        <v>310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5"/>
      <c r="AX15" s="53"/>
      <c r="AY15" s="54"/>
      <c r="AZ15" s="55"/>
    </row>
    <row r="16" spans="1:52" s="21" customFormat="1" ht="14.25" customHeight="1">
      <c r="A16" s="22"/>
      <c r="B16" s="46"/>
      <c r="C16" s="2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23"/>
      <c r="AC16" s="118" t="s">
        <v>311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5"/>
      <c r="AX16" s="53"/>
      <c r="AY16" s="54"/>
      <c r="AZ16" s="55"/>
    </row>
    <row r="17" spans="1:52" s="21" customFormat="1" ht="14.25" customHeight="1">
      <c r="A17" s="22"/>
      <c r="B17" s="46"/>
      <c r="C17" s="2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5"/>
      <c r="AX17" s="53"/>
      <c r="AY17" s="54"/>
      <c r="AZ17" s="55"/>
    </row>
    <row r="18" spans="1:52" s="21" customFormat="1" ht="14.25" customHeight="1">
      <c r="A18" s="22"/>
      <c r="B18" s="46"/>
      <c r="C18" s="24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53"/>
      <c r="AY18" s="54"/>
      <c r="AZ18" s="55"/>
    </row>
    <row r="19" spans="1:52" s="21" customFormat="1" ht="14.25" customHeight="1">
      <c r="A19" s="22"/>
      <c r="B19" s="46"/>
      <c r="C19" s="24"/>
      <c r="D19" s="23" t="s">
        <v>89</v>
      </c>
      <c r="E19" s="2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53"/>
      <c r="AY19" s="54"/>
      <c r="AZ19" s="55"/>
    </row>
    <row r="20" spans="1:52" s="21" customFormat="1" ht="14.25" customHeight="1">
      <c r="A20" s="22"/>
      <c r="B20" s="46"/>
      <c r="C20" s="24"/>
      <c r="D20"/>
      <c r="E20" s="23" t="s">
        <v>90</v>
      </c>
      <c r="F20" s="23" t="s">
        <v>97</v>
      </c>
      <c r="G20"/>
      <c r="H20"/>
      <c r="I20"/>
      <c r="L20"/>
      <c r="M20" s="23" t="s">
        <v>91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53"/>
      <c r="AY20" s="54"/>
      <c r="AZ20" s="55"/>
    </row>
    <row r="21" spans="1:52" s="21" customFormat="1" ht="14.25" customHeight="1">
      <c r="A21" s="22"/>
      <c r="B21" s="46"/>
      <c r="C21" s="24"/>
      <c r="D21"/>
      <c r="E21" s="23" t="s">
        <v>92</v>
      </c>
      <c r="F21" s="23" t="s">
        <v>96</v>
      </c>
      <c r="G21"/>
      <c r="H21"/>
      <c r="I21"/>
      <c r="L21"/>
      <c r="M21" s="23" t="s">
        <v>93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53"/>
      <c r="AY21" s="54"/>
      <c r="AZ21" s="55"/>
    </row>
    <row r="22" spans="1:52" s="21" customFormat="1" ht="14.25" customHeight="1">
      <c r="A22" s="22"/>
      <c r="B22" s="46"/>
      <c r="C22" s="24"/>
      <c r="D22" s="81"/>
      <c r="E22" s="23" t="s">
        <v>95</v>
      </c>
      <c r="F22" s="23" t="s">
        <v>98</v>
      </c>
      <c r="G22" s="23"/>
      <c r="H22" s="23"/>
      <c r="I22" s="23"/>
      <c r="L22" s="23"/>
      <c r="M22" s="23" t="s">
        <v>94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53"/>
      <c r="AY22" s="54"/>
      <c r="AZ22" s="55"/>
    </row>
    <row r="23" spans="1:52" s="21" customFormat="1" ht="14.25" customHeight="1">
      <c r="A23" s="22"/>
      <c r="B23" s="46"/>
      <c r="C23" s="24"/>
      <c r="D23" s="23"/>
      <c r="E23" s="23" t="s">
        <v>99</v>
      </c>
      <c r="F23" s="23" t="s">
        <v>100</v>
      </c>
      <c r="G23" s="23"/>
      <c r="H23" s="23"/>
      <c r="I23" s="23"/>
      <c r="J23" s="23"/>
      <c r="L23" s="23"/>
      <c r="M23" s="23" t="s">
        <v>101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53"/>
      <c r="AY23" s="54"/>
      <c r="AZ23" s="55"/>
    </row>
    <row r="24" spans="1:52" s="21" customFormat="1" ht="14.25" customHeight="1">
      <c r="A24" s="22"/>
      <c r="B24" s="46"/>
      <c r="C24" s="24"/>
      <c r="D24" s="23"/>
      <c r="E24" s="23" t="s">
        <v>102</v>
      </c>
      <c r="F24" s="23" t="s">
        <v>103</v>
      </c>
      <c r="G24" s="23"/>
      <c r="H24" s="23"/>
      <c r="I24" s="23"/>
      <c r="J24" s="23"/>
      <c r="K24" s="23"/>
      <c r="L24" s="23"/>
      <c r="M24" s="23" t="s">
        <v>104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11"/>
      <c r="AY24" s="212"/>
      <c r="AZ24" s="213"/>
    </row>
    <row r="25" spans="1:52" s="21" customFormat="1" ht="14.25" customHeight="1">
      <c r="A25" s="22"/>
      <c r="B25" s="46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211"/>
      <c r="AY25" s="212"/>
      <c r="AZ25" s="213"/>
    </row>
    <row r="26" spans="1:52" s="21" customFormat="1" ht="14.25" customHeight="1">
      <c r="A26" s="22"/>
      <c r="B26" s="82"/>
      <c r="C26" s="78"/>
      <c r="D26" s="79"/>
      <c r="E26" s="79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53"/>
      <c r="AY26" s="54"/>
      <c r="AZ26" s="55"/>
    </row>
    <row r="27" spans="1:52" s="21" customFormat="1" ht="14.25" customHeight="1">
      <c r="A27" s="22"/>
      <c r="B27" s="214" t="s">
        <v>241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6"/>
      <c r="AX27" s="217" t="s">
        <v>63</v>
      </c>
      <c r="AY27" s="218"/>
      <c r="AZ27" s="218"/>
    </row>
    <row r="28" spans="1:52" s="21" customFormat="1" ht="14.25" customHeight="1">
      <c r="A28" s="22"/>
      <c r="B28" s="46"/>
      <c r="C28" s="71" t="s">
        <v>218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11"/>
      <c r="AY28" s="212"/>
      <c r="AZ28" s="213"/>
    </row>
    <row r="29" spans="1:52" s="21" customFormat="1" ht="14.25" customHeight="1">
      <c r="A29" s="22"/>
      <c r="B29" s="46"/>
      <c r="C29" s="24" t="s">
        <v>219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11" t="s">
        <v>66</v>
      </c>
      <c r="AY29" s="212"/>
      <c r="AZ29" s="213"/>
    </row>
    <row r="30" spans="1:52" s="21" customFormat="1" ht="14.25" customHeight="1">
      <c r="A30" s="22"/>
      <c r="B30" s="46"/>
      <c r="C30" s="24" t="s">
        <v>67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5"/>
      <c r="AX30" s="211" t="s">
        <v>66</v>
      </c>
      <c r="AY30" s="212"/>
      <c r="AZ30" s="213"/>
    </row>
    <row r="31" spans="1:52" s="21" customFormat="1" ht="14.25" customHeight="1">
      <c r="A31" s="22"/>
      <c r="B31" s="46"/>
      <c r="C31" s="24"/>
      <c r="D31" s="72" t="s">
        <v>68</v>
      </c>
      <c r="E31" s="73"/>
      <c r="F31" s="73"/>
      <c r="G31" s="73"/>
      <c r="H31" s="73"/>
      <c r="I31" s="73"/>
      <c r="J31" s="73"/>
      <c r="K31" s="73"/>
      <c r="L31" s="74"/>
      <c r="M31" s="72" t="s">
        <v>69</v>
      </c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4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53"/>
      <c r="AY31" s="54"/>
      <c r="AZ31" s="55"/>
    </row>
    <row r="32" spans="1:52" s="21" customFormat="1" ht="14.25" customHeight="1">
      <c r="A32" s="22"/>
      <c r="B32" s="46"/>
      <c r="C32" s="24"/>
      <c r="D32" s="75" t="s">
        <v>70</v>
      </c>
      <c r="E32" s="76"/>
      <c r="F32" s="76"/>
      <c r="G32" s="76"/>
      <c r="H32" s="76"/>
      <c r="I32" s="76"/>
      <c r="J32" s="76"/>
      <c r="K32" s="76"/>
      <c r="L32" s="77"/>
      <c r="M32" s="72" t="s">
        <v>71</v>
      </c>
      <c r="N32" s="73"/>
      <c r="O32" s="73"/>
      <c r="P32" s="73"/>
      <c r="Q32" s="73"/>
      <c r="R32" s="73"/>
      <c r="S32" s="73"/>
      <c r="T32" s="73"/>
      <c r="U32" s="73"/>
      <c r="V32" s="73"/>
      <c r="W32" s="72" t="s">
        <v>72</v>
      </c>
      <c r="X32" s="73"/>
      <c r="Y32" s="73"/>
      <c r="Z32" s="73"/>
      <c r="AA32" s="74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53"/>
      <c r="AY32" s="54"/>
      <c r="AZ32" s="55"/>
    </row>
    <row r="33" spans="1:52" s="21" customFormat="1" ht="14.25" customHeight="1">
      <c r="A33" s="22"/>
      <c r="B33" s="46"/>
      <c r="C33" s="24"/>
      <c r="D33" s="72" t="s">
        <v>73</v>
      </c>
      <c r="E33" s="73"/>
      <c r="F33" s="73"/>
      <c r="G33" s="73"/>
      <c r="H33" s="73"/>
      <c r="I33" s="73"/>
      <c r="J33" s="73"/>
      <c r="K33" s="73"/>
      <c r="L33" s="74"/>
      <c r="M33" s="72">
        <v>422</v>
      </c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4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53"/>
      <c r="AY33" s="54"/>
      <c r="AZ33" s="55"/>
    </row>
    <row r="34" spans="1:52" s="21" customFormat="1" ht="14.25" customHeight="1">
      <c r="A34" s="22"/>
      <c r="B34" s="46"/>
      <c r="C34" s="24"/>
      <c r="D34" s="72" t="s">
        <v>74</v>
      </c>
      <c r="E34" s="73"/>
      <c r="F34" s="73"/>
      <c r="G34" s="73"/>
      <c r="H34" s="73"/>
      <c r="I34" s="73"/>
      <c r="J34" s="73"/>
      <c r="K34" s="73"/>
      <c r="L34" s="74"/>
      <c r="M34" s="72" t="s">
        <v>220</v>
      </c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4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53"/>
      <c r="AY34" s="54"/>
      <c r="AZ34" s="55"/>
    </row>
    <row r="35" spans="1:52" s="21" customFormat="1" ht="14.25" customHeight="1">
      <c r="A35" s="22"/>
      <c r="B35" s="46"/>
      <c r="C35" s="24"/>
      <c r="D35" s="72" t="s">
        <v>75</v>
      </c>
      <c r="E35" s="73"/>
      <c r="F35" s="73"/>
      <c r="G35" s="73"/>
      <c r="H35" s="73"/>
      <c r="I35" s="73"/>
      <c r="J35" s="73"/>
      <c r="K35" s="73"/>
      <c r="L35" s="74"/>
      <c r="M35" s="72" t="s">
        <v>76</v>
      </c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4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5"/>
      <c r="AX35" s="53"/>
      <c r="AY35" s="54"/>
      <c r="AZ35" s="55"/>
    </row>
    <row r="36" spans="1:52" s="21" customFormat="1" ht="14.25" customHeight="1">
      <c r="A36" s="22"/>
      <c r="B36" s="46"/>
      <c r="C36" s="24"/>
      <c r="D36" s="81" t="s">
        <v>77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5"/>
      <c r="AX36" s="53"/>
      <c r="AY36" s="54"/>
      <c r="AZ36" s="55"/>
    </row>
    <row r="37" spans="1:52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5"/>
      <c r="AX37" s="53"/>
      <c r="AY37" s="54"/>
      <c r="AZ37" s="55"/>
    </row>
    <row r="38" spans="1:52" s="21" customFormat="1" ht="14.25" customHeight="1">
      <c r="A38" s="22"/>
      <c r="B38" s="46"/>
      <c r="C38" s="24" t="s">
        <v>78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5"/>
      <c r="AX38" s="53"/>
      <c r="AY38" s="54"/>
      <c r="AZ38" s="55"/>
    </row>
    <row r="39" spans="1:52" s="21" customFormat="1" ht="14.25" customHeight="1">
      <c r="A39" s="22"/>
      <c r="B39" s="46"/>
      <c r="C39" s="24" t="s">
        <v>79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5"/>
      <c r="AX39" s="53"/>
      <c r="AY39" s="54"/>
      <c r="AZ39" s="55"/>
    </row>
    <row r="40" spans="1:52" s="21" customFormat="1" ht="14.25" customHeight="1">
      <c r="A40" s="22"/>
      <c r="B40" s="46"/>
      <c r="C40" s="24" t="s">
        <v>80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 t="s">
        <v>81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5"/>
      <c r="AX40" s="211" t="s">
        <v>66</v>
      </c>
      <c r="AY40" s="212"/>
      <c r="AZ40" s="213"/>
    </row>
    <row r="41" spans="1:52" s="21" customFormat="1" ht="14.25" customHeight="1">
      <c r="A41" s="22"/>
      <c r="B41" s="82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5"/>
      <c r="AX41" s="53"/>
      <c r="AY41" s="54"/>
      <c r="AZ41" s="55"/>
    </row>
    <row r="42" spans="1:52" s="21" customFormat="1" ht="14.25" customHeight="1">
      <c r="A42" s="22"/>
      <c r="B42" s="46"/>
      <c r="C42" s="99" t="s">
        <v>221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5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7"/>
      <c r="AX42" s="211"/>
      <c r="AY42" s="212"/>
      <c r="AZ42" s="213"/>
    </row>
    <row r="43" spans="1:52" s="21" customFormat="1" ht="14.25" customHeight="1">
      <c r="A43" s="22"/>
      <c r="B43" s="46"/>
      <c r="C43" s="81" t="s">
        <v>82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5"/>
      <c r="AX43" s="211" t="s">
        <v>66</v>
      </c>
      <c r="AY43" s="212"/>
      <c r="AZ43" s="213"/>
    </row>
    <row r="44" spans="1:52" s="21" customFormat="1" ht="14.25" customHeight="1">
      <c r="A44" s="22"/>
      <c r="B44" s="46"/>
      <c r="C44" s="81"/>
      <c r="D44" s="72" t="s">
        <v>222</v>
      </c>
      <c r="E44" s="73"/>
      <c r="F44" s="73"/>
      <c r="G44" s="74"/>
      <c r="H44" s="72" t="s">
        <v>223</v>
      </c>
      <c r="I44" s="73"/>
      <c r="J44" s="73"/>
      <c r="K44" s="73"/>
      <c r="L44" s="73"/>
      <c r="M44" s="73"/>
      <c r="N44" s="74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5"/>
      <c r="AX44" s="50"/>
      <c r="AY44" s="51"/>
      <c r="AZ44" s="52"/>
    </row>
    <row r="45" spans="1:52" s="21" customFormat="1" ht="14.25" customHeight="1">
      <c r="A45" s="22"/>
      <c r="B45" s="46"/>
      <c r="C45" s="8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5"/>
      <c r="AX45" s="50"/>
      <c r="AY45" s="51"/>
      <c r="AZ45" s="52"/>
    </row>
    <row r="46" spans="1:52" s="21" customFormat="1" ht="14.25" customHeight="1">
      <c r="A46" s="22"/>
      <c r="B46" s="46"/>
      <c r="C46" s="81" t="s">
        <v>195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84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5"/>
      <c r="AX46" s="211" t="s">
        <v>66</v>
      </c>
      <c r="AY46" s="212"/>
      <c r="AZ46" s="213"/>
    </row>
    <row r="47" spans="1:52" s="21" customFormat="1" ht="14.25" customHeight="1">
      <c r="A47" s="22"/>
      <c r="B47" s="117"/>
      <c r="C47" s="81"/>
      <c r="D47" s="23" t="s">
        <v>312</v>
      </c>
      <c r="E47" s="23" t="str">
        <f>$AE$6</f>
        <v>expdp_ASWDB0102_20170814.def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5"/>
      <c r="AX47" s="114"/>
      <c r="AY47" s="115"/>
      <c r="AZ47" s="116"/>
    </row>
    <row r="48" spans="1:52" s="21" customFormat="1" ht="14.25" customHeight="1">
      <c r="A48" s="22"/>
      <c r="B48" s="8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5"/>
      <c r="AX48" s="50"/>
      <c r="AY48" s="51"/>
      <c r="AZ48" s="52"/>
    </row>
    <row r="49" spans="1:52" s="21" customFormat="1" ht="14.25" customHeight="1">
      <c r="A49" s="22"/>
      <c r="B49" s="214" t="s">
        <v>313</v>
      </c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  <c r="AX49" s="217" t="s">
        <v>63</v>
      </c>
      <c r="AY49" s="218"/>
      <c r="AZ49" s="218"/>
    </row>
    <row r="50" spans="1:52" s="21" customFormat="1" ht="14.25" customHeight="1">
      <c r="A50" s="22"/>
      <c r="B50" s="64"/>
      <c r="C50" s="83" t="s">
        <v>224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5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7"/>
      <c r="AX50" s="211"/>
      <c r="AY50" s="212"/>
      <c r="AZ50" s="213"/>
    </row>
    <row r="51" spans="1:52" s="21" customFormat="1" ht="14.25" customHeight="1">
      <c r="A51" s="22"/>
      <c r="B51" s="64"/>
      <c r="C51" s="24" t="s">
        <v>225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6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5"/>
      <c r="AX51" s="211" t="s">
        <v>66</v>
      </c>
      <c r="AY51" s="212"/>
      <c r="AZ51" s="213"/>
    </row>
    <row r="52" spans="1:52" s="21" customFormat="1" ht="14.25" customHeight="1">
      <c r="A52" s="22"/>
      <c r="B52" s="64"/>
      <c r="C52" s="24" t="s">
        <v>226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5"/>
      <c r="AX52" s="211" t="s">
        <v>66</v>
      </c>
      <c r="AY52" s="212"/>
      <c r="AZ52" s="213"/>
    </row>
    <row r="53" spans="1:52" s="21" customFormat="1" ht="14.25" customHeight="1">
      <c r="A53" s="22"/>
      <c r="B53" s="64"/>
      <c r="C53" s="24"/>
      <c r="D53" s="72" t="s">
        <v>212</v>
      </c>
      <c r="E53" s="73"/>
      <c r="F53" s="73"/>
      <c r="G53" s="73"/>
      <c r="H53" s="73"/>
      <c r="I53" s="73"/>
      <c r="J53" s="73"/>
      <c r="K53" s="73"/>
      <c r="L53" s="73"/>
      <c r="M53" s="73"/>
      <c r="N53" s="72" t="s">
        <v>227</v>
      </c>
      <c r="O53" s="73"/>
      <c r="P53" s="73"/>
      <c r="Q53" s="74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5"/>
      <c r="AX53" s="61"/>
      <c r="AY53" s="62"/>
      <c r="AZ53" s="63"/>
    </row>
    <row r="54" spans="1:52" s="21" customFormat="1" ht="14.25" customHeight="1">
      <c r="A54" s="22"/>
      <c r="B54" s="64"/>
      <c r="C54" s="24"/>
      <c r="D54" s="72" t="s">
        <v>228</v>
      </c>
      <c r="E54" s="73"/>
      <c r="F54" s="73"/>
      <c r="G54" s="73"/>
      <c r="H54" s="73"/>
      <c r="I54" s="73"/>
      <c r="J54" s="73"/>
      <c r="K54" s="73"/>
      <c r="L54" s="73"/>
      <c r="M54" s="73"/>
      <c r="N54" s="72" t="s">
        <v>229</v>
      </c>
      <c r="O54" s="73"/>
      <c r="P54" s="73"/>
      <c r="Q54" s="74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5"/>
      <c r="AX54" s="61"/>
      <c r="AY54" s="62"/>
      <c r="AZ54" s="63"/>
    </row>
    <row r="55" spans="1:52" s="21" customFormat="1" ht="14.25" customHeight="1">
      <c r="A55" s="22"/>
      <c r="B55" s="64"/>
      <c r="C55" s="24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5"/>
      <c r="AX55" s="61"/>
      <c r="AY55" s="62"/>
      <c r="AZ55" s="63"/>
    </row>
    <row r="56" spans="1:52" s="21" customFormat="1" ht="14.25" customHeight="1">
      <c r="A56" s="22"/>
      <c r="B56" s="64"/>
      <c r="C56" s="24" t="s">
        <v>230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5"/>
      <c r="AX56" s="61"/>
      <c r="AY56" s="62"/>
      <c r="AZ56" s="63"/>
    </row>
    <row r="57" spans="1:52" s="21" customFormat="1" ht="14.25" customHeight="1">
      <c r="A57" s="22"/>
      <c r="B57" s="64"/>
      <c r="C57" s="24"/>
      <c r="D57" s="72" t="s">
        <v>118</v>
      </c>
      <c r="E57" s="73"/>
      <c r="F57" s="73"/>
      <c r="G57" s="74"/>
      <c r="H57" s="72" t="s">
        <v>231</v>
      </c>
      <c r="I57" s="73"/>
      <c r="J57" s="73"/>
      <c r="K57" s="73"/>
      <c r="L57" s="73"/>
      <c r="M57" s="73"/>
      <c r="N57" s="73"/>
      <c r="O57" s="73"/>
      <c r="P57" s="73"/>
      <c r="Q57" s="73"/>
      <c r="R57" s="74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 t="s">
        <v>120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5"/>
      <c r="AX57" s="61"/>
      <c r="AY57" s="62"/>
      <c r="AZ57" s="63"/>
    </row>
    <row r="58" spans="1:52" s="21" customFormat="1" ht="14.25" customHeight="1">
      <c r="A58" s="22"/>
      <c r="B58" s="64"/>
      <c r="C58" s="24"/>
      <c r="D58" s="72" t="s">
        <v>75</v>
      </c>
      <c r="E58" s="73"/>
      <c r="F58" s="73"/>
      <c r="G58" s="74"/>
      <c r="H58" s="72" t="s">
        <v>232</v>
      </c>
      <c r="I58" s="73"/>
      <c r="J58" s="73"/>
      <c r="K58" s="73"/>
      <c r="L58" s="73"/>
      <c r="M58" s="73"/>
      <c r="N58" s="73"/>
      <c r="O58" s="73"/>
      <c r="P58" s="73"/>
      <c r="Q58" s="73"/>
      <c r="R58" s="74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5"/>
      <c r="AX58" s="61"/>
      <c r="AY58" s="62"/>
      <c r="AZ58" s="63"/>
    </row>
    <row r="59" spans="1:52" s="21" customFormat="1" ht="14.25" customHeight="1">
      <c r="A59" s="22"/>
      <c r="B59" s="64"/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8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80"/>
      <c r="AX59" s="61"/>
      <c r="AY59" s="62"/>
      <c r="AZ59" s="63"/>
    </row>
    <row r="60" spans="1:52" s="21" customFormat="1" ht="14.25" customHeight="1">
      <c r="A60" s="22"/>
      <c r="B60" s="64"/>
      <c r="C60" s="71" t="s">
        <v>233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5"/>
      <c r="AX60" s="211"/>
      <c r="AY60" s="212"/>
      <c r="AZ60" s="213"/>
    </row>
    <row r="61" spans="1:52" s="21" customFormat="1" ht="14.25" customHeight="1">
      <c r="A61" s="22"/>
      <c r="B61" s="64"/>
      <c r="C61" s="24" t="s">
        <v>123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5"/>
      <c r="AX61" s="211" t="s">
        <v>66</v>
      </c>
      <c r="AY61" s="212"/>
      <c r="AZ61" s="213"/>
    </row>
    <row r="62" spans="1:52" s="21" customFormat="1" ht="14.25" customHeight="1">
      <c r="A62" s="22"/>
      <c r="B62" s="64"/>
      <c r="C62" s="24"/>
      <c r="D62" s="105" t="s">
        <v>295</v>
      </c>
      <c r="E62" s="106"/>
      <c r="F62" s="106"/>
      <c r="G62" s="106"/>
      <c r="H62" s="106"/>
      <c r="I62" s="106"/>
      <c r="J62" s="106"/>
      <c r="K62" s="106"/>
      <c r="L62" s="107"/>
      <c r="M62" s="72" t="s">
        <v>234</v>
      </c>
      <c r="N62" s="73"/>
      <c r="O62" s="74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5"/>
      <c r="AX62" s="58"/>
      <c r="AY62" s="59"/>
      <c r="AZ62" s="60"/>
    </row>
    <row r="63" spans="1:52" s="21" customFormat="1" ht="14.25" customHeight="1">
      <c r="A63" s="22"/>
      <c r="B63" s="64"/>
      <c r="C63" s="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5"/>
      <c r="AX63" s="58"/>
      <c r="AY63" s="59"/>
      <c r="AZ63" s="60"/>
    </row>
    <row r="64" spans="1:52" s="21" customFormat="1" ht="14.25" customHeight="1">
      <c r="A64" s="22"/>
      <c r="B64" s="64"/>
      <c r="C64" s="24" t="s">
        <v>124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5"/>
      <c r="AX64" s="211" t="s">
        <v>66</v>
      </c>
      <c r="AY64" s="212"/>
      <c r="AZ64" s="213"/>
    </row>
    <row r="65" spans="1:52" s="21" customFormat="1" ht="14.25" customHeight="1">
      <c r="A65" s="22"/>
      <c r="B65" s="64"/>
      <c r="C65" s="24"/>
      <c r="D65" s="72" t="s">
        <v>125</v>
      </c>
      <c r="E65" s="73"/>
      <c r="F65" s="73"/>
      <c r="G65" s="74"/>
      <c r="H65" s="105" t="s">
        <v>296</v>
      </c>
      <c r="I65" s="106"/>
      <c r="J65" s="106"/>
      <c r="K65" s="106"/>
      <c r="L65" s="106"/>
      <c r="M65" s="106"/>
      <c r="N65" s="106"/>
      <c r="O65" s="107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 t="s">
        <v>120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5"/>
      <c r="AX65" s="58"/>
      <c r="AY65" s="59"/>
      <c r="AZ65" s="60"/>
    </row>
    <row r="66" spans="1:52" s="21" customFormat="1" ht="14.25" customHeight="1">
      <c r="A66" s="22"/>
      <c r="B66" s="64"/>
      <c r="C66" s="2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5"/>
      <c r="AX66" s="211"/>
      <c r="AY66" s="212"/>
      <c r="AZ66" s="213"/>
    </row>
    <row r="67" spans="1:52" s="21" customFormat="1" ht="14.25" customHeight="1">
      <c r="A67" s="22"/>
      <c r="B67" s="64"/>
      <c r="C67" s="24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5"/>
      <c r="AX67" s="211" t="s">
        <v>66</v>
      </c>
      <c r="AY67" s="212"/>
      <c r="AZ67" s="213"/>
    </row>
    <row r="68" spans="1:52" s="21" customFormat="1" ht="14.25" customHeight="1">
      <c r="A68" s="22"/>
      <c r="B68" s="64"/>
      <c r="C68" s="24"/>
      <c r="D68" s="72" t="s">
        <v>128</v>
      </c>
      <c r="E68" s="73"/>
      <c r="F68" s="73"/>
      <c r="G68" s="74"/>
      <c r="H68" s="72" t="s">
        <v>235</v>
      </c>
      <c r="I68" s="73"/>
      <c r="J68" s="73"/>
      <c r="K68" s="73"/>
      <c r="L68" s="73"/>
      <c r="M68" s="73"/>
      <c r="N68" s="73"/>
      <c r="O68" s="74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236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5"/>
      <c r="AX68" s="58"/>
      <c r="AY68" s="59"/>
      <c r="AZ68" s="60"/>
    </row>
    <row r="69" spans="1:52" s="21" customFormat="1" ht="14.25" customHeight="1">
      <c r="A69" s="22"/>
      <c r="B69" s="64"/>
      <c r="C69" s="24"/>
      <c r="D69" s="72" t="s">
        <v>128</v>
      </c>
      <c r="E69" s="73"/>
      <c r="F69" s="73"/>
      <c r="G69" s="74"/>
      <c r="H69" s="72" t="s">
        <v>237</v>
      </c>
      <c r="I69" s="73"/>
      <c r="J69" s="73"/>
      <c r="K69" s="73"/>
      <c r="L69" s="73"/>
      <c r="M69" s="73"/>
      <c r="N69" s="73"/>
      <c r="O69" s="74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 t="s">
        <v>132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5"/>
      <c r="AX69" s="58"/>
      <c r="AY69" s="59"/>
      <c r="AZ69" s="60"/>
    </row>
    <row r="70" spans="1:52" s="21" customFormat="1" ht="14.25" customHeight="1">
      <c r="A70" s="22"/>
      <c r="B70" s="64"/>
      <c r="C70" s="24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5"/>
      <c r="AX70" s="58"/>
      <c r="AY70" s="59"/>
      <c r="AZ70" s="60"/>
    </row>
    <row r="71" spans="1:52" s="21" customFormat="1" ht="14.25" customHeight="1">
      <c r="A71" s="22"/>
      <c r="B71" s="64"/>
      <c r="C71" s="24" t="s">
        <v>133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5"/>
      <c r="AX71" s="58"/>
      <c r="AY71" s="59"/>
      <c r="AZ71" s="60"/>
    </row>
    <row r="72" spans="1:52" ht="14.25" customHeight="1">
      <c r="A72" s="10"/>
      <c r="B72" s="64"/>
      <c r="C72" s="24"/>
      <c r="D72" s="72" t="s">
        <v>128</v>
      </c>
      <c r="E72" s="73"/>
      <c r="F72" s="73"/>
      <c r="G72" s="74"/>
      <c r="H72" s="72" t="s">
        <v>239</v>
      </c>
      <c r="I72" s="73"/>
      <c r="J72" s="73"/>
      <c r="K72" s="73"/>
      <c r="L72" s="73"/>
      <c r="M72" s="73"/>
      <c r="N72" s="73"/>
      <c r="O72" s="74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5"/>
      <c r="AX72" s="58"/>
      <c r="AY72" s="59"/>
      <c r="AZ72" s="60"/>
    </row>
    <row r="73" spans="1:52" ht="14.25" customHeight="1">
      <c r="A73" s="10"/>
      <c r="B73" s="64"/>
      <c r="C73" s="24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5"/>
      <c r="AX73" s="58"/>
      <c r="AY73" s="59"/>
      <c r="AZ73" s="60"/>
    </row>
    <row r="74" spans="1:52" ht="14.25" customHeight="1">
      <c r="A74" s="10"/>
      <c r="B74" s="64"/>
      <c r="C74" s="24" t="s">
        <v>135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5"/>
      <c r="AX74" s="58"/>
      <c r="AY74" s="59"/>
      <c r="AZ74" s="60"/>
    </row>
    <row r="75" spans="1:52" ht="14.25" customHeight="1">
      <c r="A75" s="10"/>
      <c r="B75" s="64"/>
      <c r="C75" s="24"/>
      <c r="D75" s="72" t="s">
        <v>128</v>
      </c>
      <c r="E75" s="73"/>
      <c r="F75" s="73"/>
      <c r="G75" s="74"/>
      <c r="H75" s="72" t="s">
        <v>237</v>
      </c>
      <c r="I75" s="73"/>
      <c r="J75" s="73"/>
      <c r="K75" s="73"/>
      <c r="L75" s="73"/>
      <c r="M75" s="73"/>
      <c r="N75" s="73"/>
      <c r="O75" s="74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 t="s">
        <v>136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5"/>
      <c r="AX75" s="58"/>
      <c r="AY75" s="59"/>
      <c r="AZ75" s="60"/>
    </row>
    <row r="76" spans="1:52" ht="14.25" customHeight="1">
      <c r="A76" s="10"/>
      <c r="B76" s="82"/>
      <c r="C76" s="78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8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58"/>
      <c r="AY76" s="59"/>
      <c r="AZ76" s="60"/>
    </row>
    <row r="77" spans="1:52" s="21" customFormat="1" ht="14.25" customHeight="1">
      <c r="A77" s="22"/>
      <c r="B77" s="119"/>
      <c r="C77" s="99" t="s">
        <v>243</v>
      </c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5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7"/>
      <c r="AX77" s="61"/>
      <c r="AY77" s="62"/>
      <c r="AZ77" s="63"/>
    </row>
    <row r="78" spans="1:52" s="21" customFormat="1" ht="14.25" customHeight="1">
      <c r="A78" s="22"/>
      <c r="B78" s="31"/>
      <c r="C78" s="81" t="s">
        <v>244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5"/>
      <c r="AX78" s="211" t="s">
        <v>245</v>
      </c>
      <c r="AY78" s="212"/>
      <c r="AZ78" s="213"/>
    </row>
    <row r="79" spans="1:52" s="21" customFormat="1" ht="14.25" customHeight="1">
      <c r="A79" s="22"/>
      <c r="B79" s="31"/>
      <c r="C79" s="81"/>
      <c r="D79" s="72" t="s">
        <v>128</v>
      </c>
      <c r="E79" s="73"/>
      <c r="F79" s="73"/>
      <c r="G79" s="74"/>
      <c r="H79" s="72" t="s">
        <v>246</v>
      </c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4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5"/>
      <c r="AX79" s="211" t="s">
        <v>245</v>
      </c>
      <c r="AY79" s="212"/>
      <c r="AZ79" s="213"/>
    </row>
    <row r="80" spans="1:52" s="21" customFormat="1" ht="14.25" customHeight="1">
      <c r="A80" s="22"/>
      <c r="B80" s="31"/>
      <c r="C80" s="81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5"/>
      <c r="AX80" s="58"/>
      <c r="AY80" s="59"/>
      <c r="AZ80" s="60"/>
    </row>
    <row r="81" spans="1:52" s="21" customFormat="1" ht="14.25" customHeight="1">
      <c r="A81" s="22"/>
      <c r="B81" s="31"/>
      <c r="C81" s="24" t="s">
        <v>140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5"/>
      <c r="AX81" s="211" t="s">
        <v>245</v>
      </c>
      <c r="AY81" s="212"/>
      <c r="AZ81" s="213"/>
    </row>
    <row r="82" spans="1:52" s="21" customFormat="1" ht="14.25" customHeight="1">
      <c r="A82" s="22"/>
      <c r="B82" s="31"/>
      <c r="C82" s="81"/>
      <c r="D82" s="72" t="s">
        <v>128</v>
      </c>
      <c r="E82" s="73"/>
      <c r="F82" s="73"/>
      <c r="G82" s="74"/>
      <c r="H82" s="72" t="s">
        <v>292</v>
      </c>
      <c r="I82" s="73"/>
      <c r="J82" s="73"/>
      <c r="K82" s="73"/>
      <c r="L82" s="73"/>
      <c r="M82" s="73"/>
      <c r="N82" s="73"/>
      <c r="O82" s="74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4" t="s">
        <v>247</v>
      </c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5"/>
      <c r="AX82" s="211" t="s">
        <v>245</v>
      </c>
      <c r="AY82" s="212"/>
      <c r="AZ82" s="213"/>
    </row>
    <row r="83" spans="1:52" s="21" customFormat="1" ht="14.25" customHeight="1">
      <c r="A83" s="22"/>
      <c r="B83" s="31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5"/>
      <c r="AX83" s="108"/>
      <c r="AY83" s="109"/>
      <c r="AZ83" s="110"/>
    </row>
    <row r="84" spans="1:52" s="21" customFormat="1" ht="14.25" customHeight="1">
      <c r="A84" s="22"/>
      <c r="B84" s="31"/>
      <c r="C84" s="23" t="s">
        <v>248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5"/>
      <c r="AX84" s="211" t="s">
        <v>245</v>
      </c>
      <c r="AY84" s="212"/>
      <c r="AZ84" s="213"/>
    </row>
    <row r="85" spans="1:52" s="21" customFormat="1" ht="14.25" customHeight="1">
      <c r="A85" s="22"/>
      <c r="B85" s="31"/>
      <c r="C85" s="95"/>
      <c r="D85" s="72" t="s">
        <v>128</v>
      </c>
      <c r="E85" s="73"/>
      <c r="F85" s="73"/>
      <c r="G85" s="74"/>
      <c r="H85" s="72" t="str">
        <f>"mv /apps/tools/transfer/recv/STG/"&amp;$AE$6&amp;" /apps/tools/dp/defs"</f>
        <v>mv /apps/tools/transfer/recv/STG/expdp_ASWDB0102_20170814.def /apps/tools/dp/defs</v>
      </c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4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5"/>
      <c r="AX85" s="211" t="s">
        <v>245</v>
      </c>
      <c r="AY85" s="212"/>
      <c r="AZ85" s="213"/>
    </row>
    <row r="86" spans="1:52" s="21" customFormat="1" ht="14.25" customHeight="1">
      <c r="A86" s="22"/>
      <c r="B86" s="31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5"/>
      <c r="AX86" s="58"/>
      <c r="AY86" s="59"/>
      <c r="AZ86" s="60"/>
    </row>
    <row r="87" spans="1:52" s="21" customFormat="1" ht="14.25" customHeight="1">
      <c r="A87" s="22"/>
      <c r="B87" s="31"/>
      <c r="C87" s="23" t="s">
        <v>290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5"/>
      <c r="AX87" s="211" t="s">
        <v>245</v>
      </c>
      <c r="AY87" s="212"/>
      <c r="AZ87" s="213"/>
    </row>
    <row r="88" spans="1:52" s="21" customFormat="1" ht="14.25" customHeight="1">
      <c r="A88" s="22"/>
      <c r="B88" s="31"/>
      <c r="C88" s="95"/>
      <c r="D88" s="72" t="s">
        <v>128</v>
      </c>
      <c r="E88" s="73"/>
      <c r="F88" s="73"/>
      <c r="G88" s="74"/>
      <c r="H88" s="72" t="s">
        <v>291</v>
      </c>
      <c r="I88" s="73"/>
      <c r="J88" s="73"/>
      <c r="K88" s="73"/>
      <c r="L88" s="73"/>
      <c r="M88" s="73"/>
      <c r="N88" s="73"/>
      <c r="O88" s="73"/>
      <c r="P88" s="73"/>
      <c r="Q88" s="73"/>
      <c r="R88" s="74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5"/>
      <c r="AX88" s="211" t="s">
        <v>245</v>
      </c>
      <c r="AY88" s="212"/>
      <c r="AZ88" s="213"/>
    </row>
    <row r="89" spans="1:52" s="21" customFormat="1" ht="14.25" customHeight="1">
      <c r="A89" s="22"/>
      <c r="B89" s="31"/>
      <c r="C89" s="24"/>
      <c r="D89" s="72" t="s">
        <v>128</v>
      </c>
      <c r="E89" s="73"/>
      <c r="F89" s="73"/>
      <c r="G89" s="74"/>
      <c r="H89" s="72" t="s">
        <v>293</v>
      </c>
      <c r="I89" s="73"/>
      <c r="J89" s="73"/>
      <c r="K89" s="73"/>
      <c r="L89" s="73"/>
      <c r="M89" s="73"/>
      <c r="N89" s="73"/>
      <c r="O89" s="73"/>
      <c r="P89" s="73"/>
      <c r="Q89" s="73"/>
      <c r="R89" s="74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4" t="str">
        <f>"・「"&amp;$AE$6&amp;"」が存在すること。"</f>
        <v>・「expdp_ASWDB0102_20170814.def」が存在すること。</v>
      </c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5"/>
      <c r="AX89" s="211" t="s">
        <v>245</v>
      </c>
      <c r="AY89" s="212"/>
      <c r="AZ89" s="213"/>
    </row>
    <row r="90" spans="1:52" s="21" customFormat="1" ht="14.25" customHeight="1">
      <c r="A90" s="22"/>
      <c r="B90" s="31"/>
      <c r="C90" s="24"/>
      <c r="D90" s="72" t="s">
        <v>128</v>
      </c>
      <c r="E90" s="73"/>
      <c r="F90" s="73"/>
      <c r="G90" s="74"/>
      <c r="H90" s="72" t="s">
        <v>294</v>
      </c>
      <c r="I90" s="73"/>
      <c r="J90" s="73"/>
      <c r="K90" s="73"/>
      <c r="L90" s="73"/>
      <c r="M90" s="73"/>
      <c r="N90" s="73"/>
      <c r="O90" s="73"/>
      <c r="P90" s="73"/>
      <c r="Q90" s="73"/>
      <c r="R90" s="74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5"/>
      <c r="AX90" s="108"/>
      <c r="AY90" s="109"/>
      <c r="AZ90" s="110"/>
    </row>
    <row r="91" spans="1:52" s="21" customFormat="1" ht="14.25" customHeight="1">
      <c r="A91" s="22"/>
      <c r="B91" s="31"/>
      <c r="C91" s="24"/>
      <c r="D91" s="72" t="s">
        <v>128</v>
      </c>
      <c r="E91" s="73"/>
      <c r="F91" s="73"/>
      <c r="G91" s="74"/>
      <c r="H91" s="72" t="s">
        <v>293</v>
      </c>
      <c r="I91" s="73"/>
      <c r="J91" s="73"/>
      <c r="K91" s="73"/>
      <c r="L91" s="73"/>
      <c r="M91" s="73"/>
      <c r="N91" s="73"/>
      <c r="O91" s="73"/>
      <c r="P91" s="73"/>
      <c r="Q91" s="73"/>
      <c r="R91" s="74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4" t="str">
        <f>"・「"&amp;$AE$6&amp;"」のパーミッションが「-rw-------」であること。"</f>
        <v>・「expdp_ASWDB0102_20170814.def」のパーミッションが「-rw-------」であること。</v>
      </c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5"/>
      <c r="AX91" s="211" t="s">
        <v>245</v>
      </c>
      <c r="AY91" s="212"/>
      <c r="AZ91" s="213"/>
    </row>
    <row r="92" spans="1:52" s="21" customFormat="1" ht="14.25" customHeight="1">
      <c r="A92" s="22"/>
      <c r="B92" s="120"/>
      <c r="C92" s="100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2"/>
      <c r="AD92" s="101"/>
      <c r="AE92" s="101"/>
      <c r="AF92" s="101"/>
      <c r="AG92" s="101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80"/>
      <c r="AX92" s="58"/>
      <c r="AY92" s="59"/>
      <c r="AZ92" s="60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</sheetData>
  <mergeCells count="60">
    <mergeCell ref="AX30:AZ30"/>
    <mergeCell ref="AX40:AZ40"/>
    <mergeCell ref="AX42:AZ42"/>
    <mergeCell ref="AX43:AZ43"/>
    <mergeCell ref="AX46:AZ46"/>
    <mergeCell ref="AX25:AZ25"/>
    <mergeCell ref="AX27:AZ27"/>
    <mergeCell ref="AX28:AZ28"/>
    <mergeCell ref="B27:AW27"/>
    <mergeCell ref="AX29:AZ29"/>
    <mergeCell ref="AX24:AZ24"/>
    <mergeCell ref="AO2:AQ2"/>
    <mergeCell ref="AR2:AU2"/>
    <mergeCell ref="AH3:AJ3"/>
    <mergeCell ref="AK3:AN3"/>
    <mergeCell ref="AO3:AQ3"/>
    <mergeCell ref="AR3:AU3"/>
    <mergeCell ref="B11:AW11"/>
    <mergeCell ref="AX11:AZ11"/>
    <mergeCell ref="AX12:AZ12"/>
    <mergeCell ref="AX13:AZ13"/>
    <mergeCell ref="AX14:AZ14"/>
    <mergeCell ref="U6:X6"/>
    <mergeCell ref="AE6:AM6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60:AZ60"/>
    <mergeCell ref="AX61:AZ61"/>
    <mergeCell ref="AX64:AZ64"/>
    <mergeCell ref="AX66:AZ66"/>
    <mergeCell ref="B49:AW49"/>
    <mergeCell ref="AX49:AZ49"/>
    <mergeCell ref="AX50:AZ50"/>
    <mergeCell ref="AX51:AZ51"/>
    <mergeCell ref="AX52:AZ52"/>
    <mergeCell ref="AX67:AZ67"/>
    <mergeCell ref="AX78:AZ78"/>
    <mergeCell ref="AX79:AZ79"/>
    <mergeCell ref="AX81:AZ81"/>
    <mergeCell ref="AX82:AZ82"/>
    <mergeCell ref="AX91:AZ91"/>
    <mergeCell ref="AX87:AZ87"/>
    <mergeCell ref="AX88:AZ88"/>
    <mergeCell ref="AX84:AZ84"/>
    <mergeCell ref="AX85:AZ85"/>
    <mergeCell ref="AX89:AZ8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20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61</v>
      </c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G1" s="35"/>
    </row>
    <row r="2" spans="1:59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01.DBバックアップ</v>
      </c>
      <c r="F2" s="124"/>
      <c r="G2" s="124"/>
      <c r="H2" s="124"/>
      <c r="I2" s="124"/>
      <c r="J2" s="124"/>
      <c r="K2" s="124"/>
      <c r="L2" s="125" t="s">
        <v>62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G2" s="36"/>
    </row>
    <row r="3" spans="1:59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 t="s">
        <v>307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217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222" t="str">
        <f>'00.バックアップ定義ファイルの準備'!$AE$6:$AM$6</f>
        <v>expdp_ASWDB0102_20170814.def</v>
      </c>
      <c r="AF6" s="223"/>
      <c r="AG6" s="223"/>
      <c r="AH6" s="223"/>
      <c r="AI6" s="223"/>
      <c r="AJ6" s="223"/>
      <c r="AK6" s="223"/>
      <c r="AL6" s="223"/>
      <c r="AM6" s="224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314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47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231" t="str">
        <f>"expdp_"&amp;'00.バックアップ定義ファイルの準備'!$U$6&amp;".log"</f>
        <v>expdp_20170814.log</v>
      </c>
      <c r="AF8" s="232"/>
      <c r="AG8" s="232"/>
      <c r="AH8" s="232"/>
      <c r="AI8" s="232"/>
      <c r="AJ8" s="232"/>
      <c r="AK8" s="232"/>
      <c r="AL8" s="232"/>
      <c r="AM8" s="233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98" t="s">
        <v>216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112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110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14" t="s">
        <v>111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6"/>
      <c r="BE14" s="217" t="s">
        <v>63</v>
      </c>
      <c r="BF14" s="218"/>
      <c r="BG14" s="218"/>
    </row>
    <row r="15" spans="1:59" s="21" customFormat="1" ht="14.25" customHeight="1">
      <c r="A15" s="22"/>
      <c r="B15" s="46"/>
      <c r="C15" s="83" t="s">
        <v>113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7"/>
      <c r="BE15" s="211"/>
      <c r="BF15" s="212"/>
      <c r="BG15" s="213"/>
    </row>
    <row r="16" spans="1:59" s="21" customFormat="1" ht="14.25" customHeight="1">
      <c r="A16" s="22"/>
      <c r="B16" s="46"/>
      <c r="C16" s="24" t="s">
        <v>114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/>
      <c r="BF16" s="212"/>
      <c r="BG16" s="213"/>
    </row>
    <row r="17" spans="1:59" s="21" customFormat="1" ht="14.25" customHeight="1">
      <c r="A17" s="22"/>
      <c r="B17" s="46"/>
      <c r="C17" s="24" t="s">
        <v>116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/>
      <c r="BF17" s="212"/>
      <c r="BG17" s="213"/>
    </row>
    <row r="18" spans="1:59" s="21" customFormat="1" ht="14.25" customHeight="1">
      <c r="A18" s="22"/>
      <c r="B18" s="46"/>
      <c r="C18" s="24"/>
      <c r="D18" s="72" t="s">
        <v>213</v>
      </c>
      <c r="E18" s="73"/>
      <c r="F18" s="73"/>
      <c r="G18" s="73"/>
      <c r="H18" s="73"/>
      <c r="I18" s="73"/>
      <c r="J18" s="73"/>
      <c r="K18" s="73"/>
      <c r="L18" s="73"/>
      <c r="M18" s="73"/>
      <c r="N18" s="72" t="s">
        <v>215</v>
      </c>
      <c r="O18" s="73"/>
      <c r="P18" s="73"/>
      <c r="Q18" s="73"/>
      <c r="R18" s="74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47"/>
      <c r="BF18" s="48"/>
      <c r="BG18" s="49"/>
    </row>
    <row r="19" spans="1:59" s="21" customFormat="1" ht="14.25" customHeight="1">
      <c r="A19" s="22"/>
      <c r="B19" s="46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47"/>
      <c r="BF19" s="48"/>
      <c r="BG19" s="49"/>
    </row>
    <row r="20" spans="1:59" s="21" customFormat="1" ht="14.25" customHeight="1">
      <c r="A20" s="22"/>
      <c r="B20" s="46"/>
      <c r="C20" s="24" t="s">
        <v>117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11"/>
      <c r="BF20" s="212"/>
      <c r="BG20" s="213"/>
    </row>
    <row r="21" spans="1:59" s="21" customFormat="1" ht="14.25" customHeight="1">
      <c r="A21" s="22"/>
      <c r="B21" s="46"/>
      <c r="C21" s="24"/>
      <c r="D21" s="72" t="s">
        <v>118</v>
      </c>
      <c r="E21" s="73"/>
      <c r="F21" s="73"/>
      <c r="G21" s="74"/>
      <c r="H21" s="72" t="s">
        <v>119</v>
      </c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120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11" t="s">
        <v>115</v>
      </c>
      <c r="BF21" s="212"/>
      <c r="BG21" s="213"/>
    </row>
    <row r="22" spans="1:59" s="21" customFormat="1" ht="14.25" customHeight="1">
      <c r="A22" s="22"/>
      <c r="B22" s="46"/>
      <c r="C22" s="24"/>
      <c r="D22" s="72" t="s">
        <v>75</v>
      </c>
      <c r="E22" s="73"/>
      <c r="F22" s="73"/>
      <c r="G22" s="74"/>
      <c r="H22" s="72" t="s">
        <v>121</v>
      </c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47"/>
      <c r="BF22" s="48"/>
      <c r="BG22" s="49"/>
    </row>
    <row r="23" spans="1:59" s="21" customFormat="1" ht="14.25" customHeight="1">
      <c r="A23" s="22"/>
      <c r="B23" s="46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80"/>
      <c r="BE23" s="225"/>
      <c r="BF23" s="226"/>
      <c r="BG23" s="227"/>
    </row>
    <row r="24" spans="1:59" s="21" customFormat="1" ht="14.25" customHeight="1">
      <c r="A24" s="22"/>
      <c r="B24" s="46"/>
      <c r="C24" s="71" t="s">
        <v>122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11"/>
      <c r="BF24" s="212"/>
      <c r="BG24" s="213"/>
    </row>
    <row r="25" spans="1:59" s="21" customFormat="1" ht="14.25" customHeight="1">
      <c r="A25" s="22"/>
      <c r="B25" s="46"/>
      <c r="C25" s="24" t="s">
        <v>123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11" t="s">
        <v>115</v>
      </c>
      <c r="BF25" s="212"/>
      <c r="BG25" s="213"/>
    </row>
    <row r="26" spans="1:59" s="21" customFormat="1" ht="14.25" customHeight="1">
      <c r="A26" s="22"/>
      <c r="B26" s="46"/>
      <c r="C26" s="24"/>
      <c r="D26" s="105" t="s">
        <v>295</v>
      </c>
      <c r="E26" s="106"/>
      <c r="F26" s="106"/>
      <c r="G26" s="106"/>
      <c r="H26" s="106"/>
      <c r="I26" s="106"/>
      <c r="J26" s="106"/>
      <c r="K26" s="106"/>
      <c r="L26" s="107"/>
      <c r="M26" s="72" t="s">
        <v>137</v>
      </c>
      <c r="N26" s="73"/>
      <c r="O26" s="7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8"/>
      <c r="BF26" s="229"/>
      <c r="BG26" s="230"/>
    </row>
    <row r="27" spans="1:59" s="21" customFormat="1" ht="14.25" customHeight="1">
      <c r="A27" s="22"/>
      <c r="B27" s="46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47"/>
      <c r="BF27" s="48"/>
      <c r="BG27" s="49"/>
    </row>
    <row r="28" spans="1:59" s="21" customFormat="1" ht="14.25" customHeight="1">
      <c r="A28" s="22"/>
      <c r="B28" s="46"/>
      <c r="C28" s="24" t="s">
        <v>124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11"/>
      <c r="BF28" s="212"/>
      <c r="BG28" s="213"/>
    </row>
    <row r="29" spans="1:59" s="21" customFormat="1" ht="14.25" customHeight="1">
      <c r="A29" s="22"/>
      <c r="B29" s="46"/>
      <c r="C29" s="24"/>
      <c r="D29" s="72" t="s">
        <v>125</v>
      </c>
      <c r="E29" s="73"/>
      <c r="F29" s="73"/>
      <c r="G29" s="74"/>
      <c r="H29" s="105" t="s">
        <v>296</v>
      </c>
      <c r="I29" s="106"/>
      <c r="J29" s="106"/>
      <c r="K29" s="106"/>
      <c r="L29" s="106"/>
      <c r="M29" s="106"/>
      <c r="N29" s="106"/>
      <c r="O29" s="107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120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11" t="s">
        <v>115</v>
      </c>
      <c r="BF29" s="212"/>
      <c r="BG29" s="213"/>
    </row>
    <row r="30" spans="1:59" s="21" customFormat="1" ht="14.25" customHeight="1">
      <c r="A30" s="22"/>
      <c r="B30" s="46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47"/>
      <c r="BF30" s="48"/>
      <c r="BG30" s="49"/>
    </row>
    <row r="31" spans="1:59" s="21" customFormat="1" ht="14.25" customHeight="1">
      <c r="A31" s="22"/>
      <c r="B31" s="46"/>
      <c r="C31" s="24" t="s">
        <v>127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11"/>
      <c r="BF31" s="212"/>
      <c r="BG31" s="213"/>
    </row>
    <row r="32" spans="1:59" s="21" customFormat="1" ht="14.25" customHeight="1">
      <c r="A32" s="22"/>
      <c r="B32" s="46"/>
      <c r="C32" s="24"/>
      <c r="D32" s="72" t="s">
        <v>128</v>
      </c>
      <c r="E32" s="73"/>
      <c r="F32" s="73"/>
      <c r="G32" s="74"/>
      <c r="H32" s="72" t="s">
        <v>129</v>
      </c>
      <c r="I32" s="73"/>
      <c r="J32" s="73"/>
      <c r="K32" s="73"/>
      <c r="L32" s="73"/>
      <c r="M32" s="73"/>
      <c r="N32" s="73"/>
      <c r="O32" s="7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111" t="s">
        <v>236</v>
      </c>
      <c r="AD32" s="32"/>
      <c r="AE32" s="32"/>
      <c r="AF32" s="32"/>
      <c r="AG32" s="32"/>
      <c r="AH32" s="32"/>
      <c r="AI32" s="32"/>
      <c r="AJ32" s="32"/>
      <c r="AK32" s="32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11" t="s">
        <v>115</v>
      </c>
      <c r="BF32" s="212"/>
      <c r="BG32" s="213"/>
    </row>
    <row r="33" spans="1:59" s="21" customFormat="1" ht="14.25" customHeight="1">
      <c r="A33" s="22"/>
      <c r="B33" s="46"/>
      <c r="C33" s="24"/>
      <c r="D33" s="72" t="s">
        <v>128</v>
      </c>
      <c r="E33" s="73"/>
      <c r="F33" s="73"/>
      <c r="G33" s="74"/>
      <c r="H33" s="72" t="s">
        <v>131</v>
      </c>
      <c r="I33" s="73"/>
      <c r="J33" s="73"/>
      <c r="K33" s="73"/>
      <c r="L33" s="73"/>
      <c r="M33" s="73"/>
      <c r="N33" s="73"/>
      <c r="O33" s="7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132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115</v>
      </c>
      <c r="BF33" s="212"/>
      <c r="BG33" s="213"/>
    </row>
    <row r="34" spans="1:59" s="21" customFormat="1" ht="14.25" customHeight="1">
      <c r="A34" s="22"/>
      <c r="B34" s="46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3"/>
      <c r="BF34" s="54"/>
      <c r="BG34" s="55"/>
    </row>
    <row r="35" spans="1:59" s="21" customFormat="1" ht="14.25" customHeight="1">
      <c r="A35" s="22"/>
      <c r="B35" s="46"/>
      <c r="C35" s="24" t="s">
        <v>133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11"/>
      <c r="BF35" s="212"/>
      <c r="BG35" s="213"/>
    </row>
    <row r="36" spans="1:59" s="21" customFormat="1" ht="14.25" customHeight="1">
      <c r="A36" s="22"/>
      <c r="B36" s="46"/>
      <c r="C36" s="24"/>
      <c r="D36" s="72" t="s">
        <v>128</v>
      </c>
      <c r="E36" s="73"/>
      <c r="F36" s="73"/>
      <c r="G36" s="74"/>
      <c r="H36" s="72" t="s">
        <v>134</v>
      </c>
      <c r="I36" s="73"/>
      <c r="J36" s="73"/>
      <c r="K36" s="73"/>
      <c r="L36" s="73"/>
      <c r="M36" s="73"/>
      <c r="N36" s="73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53"/>
      <c r="BF36" s="54"/>
      <c r="BG36" s="55"/>
    </row>
    <row r="37" spans="1:59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53"/>
      <c r="BF37" s="54"/>
      <c r="BG37" s="55"/>
    </row>
    <row r="38" spans="1:59" s="21" customFormat="1" ht="14.25" customHeight="1">
      <c r="A38" s="22"/>
      <c r="B38" s="46"/>
      <c r="C38" s="24" t="s">
        <v>135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11"/>
      <c r="BF38" s="212"/>
      <c r="BG38" s="213"/>
    </row>
    <row r="39" spans="1:59" s="21" customFormat="1" ht="14.25" customHeight="1">
      <c r="A39" s="22"/>
      <c r="B39" s="46"/>
      <c r="C39" s="24"/>
      <c r="D39" s="72" t="s">
        <v>128</v>
      </c>
      <c r="E39" s="73"/>
      <c r="F39" s="73"/>
      <c r="G39" s="74"/>
      <c r="H39" s="72" t="s">
        <v>131</v>
      </c>
      <c r="I39" s="73"/>
      <c r="J39" s="73"/>
      <c r="K39" s="73"/>
      <c r="L39" s="73"/>
      <c r="M39" s="73"/>
      <c r="N39" s="73"/>
      <c r="O39" s="7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136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11" t="s">
        <v>115</v>
      </c>
      <c r="BF39" s="212"/>
      <c r="BG39" s="213"/>
    </row>
    <row r="40" spans="1:59" s="21" customFormat="1" ht="14.25" customHeight="1">
      <c r="A40" s="22"/>
      <c r="B40" s="82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0"/>
      <c r="BE40" s="53"/>
      <c r="BF40" s="54"/>
      <c r="BG40" s="55"/>
    </row>
    <row r="41" spans="1:59" s="21" customFormat="1" ht="14.25" customHeight="1">
      <c r="A41" s="22"/>
      <c r="B41" s="56"/>
      <c r="C41" s="27" t="s">
        <v>138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90"/>
      <c r="BF41" s="91"/>
      <c r="BG41" s="92"/>
    </row>
    <row r="42" spans="1:59" s="21" customFormat="1" ht="14.25" customHeight="1">
      <c r="A42" s="22"/>
      <c r="B42" s="56"/>
      <c r="C42" s="34" t="s">
        <v>141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5"/>
      <c r="BE42" s="211"/>
      <c r="BF42" s="212"/>
      <c r="BG42" s="213"/>
    </row>
    <row r="43" spans="1:59" s="21" customFormat="1" ht="14.25" customHeight="1">
      <c r="A43" s="22"/>
      <c r="B43" s="56"/>
      <c r="C43" s="34"/>
      <c r="D43" s="72" t="s">
        <v>128</v>
      </c>
      <c r="E43" s="73"/>
      <c r="F43" s="73"/>
      <c r="G43" s="74"/>
      <c r="H43" s="72" t="s">
        <v>142</v>
      </c>
      <c r="I43" s="73"/>
      <c r="J43" s="73"/>
      <c r="K43" s="73"/>
      <c r="L43" s="73"/>
      <c r="M43" s="73"/>
      <c r="N43" s="73"/>
      <c r="O43" s="7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143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11" t="s">
        <v>115</v>
      </c>
      <c r="BF43" s="212"/>
      <c r="BG43" s="213"/>
    </row>
    <row r="44" spans="1:59" s="21" customFormat="1" ht="14.25" customHeight="1">
      <c r="A44" s="22"/>
      <c r="B44" s="56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50"/>
      <c r="BF44" s="51"/>
      <c r="BG44" s="52"/>
    </row>
    <row r="45" spans="1:59" s="21" customFormat="1" ht="14.25" customHeight="1">
      <c r="A45" s="22"/>
      <c r="B45" s="56"/>
      <c r="C45" s="24" t="s">
        <v>151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8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211"/>
      <c r="BF45" s="212"/>
      <c r="BG45" s="213"/>
    </row>
    <row r="46" spans="1:59" s="21" customFormat="1" ht="14.25" customHeight="1">
      <c r="A46" s="22"/>
      <c r="B46" s="56"/>
      <c r="C46" s="85"/>
      <c r="D46" s="72" t="s">
        <v>128</v>
      </c>
      <c r="E46" s="73"/>
      <c r="F46" s="73"/>
      <c r="G46" s="74"/>
      <c r="H46" s="72" t="s">
        <v>152</v>
      </c>
      <c r="I46" s="73"/>
      <c r="J46" s="73"/>
      <c r="K46" s="73"/>
      <c r="L46" s="73"/>
      <c r="M46" s="73"/>
      <c r="N46" s="73"/>
      <c r="O46" s="7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153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211" t="s">
        <v>115</v>
      </c>
      <c r="BF46" s="212"/>
      <c r="BG46" s="213"/>
    </row>
    <row r="47" spans="1:59" s="21" customFormat="1" ht="14.25" customHeight="1">
      <c r="A47" s="22"/>
      <c r="B47" s="56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50"/>
      <c r="BF47" s="51"/>
      <c r="BG47" s="52"/>
    </row>
    <row r="48" spans="1:59" s="21" customFormat="1" ht="14.25" customHeight="1">
      <c r="A48" s="22"/>
      <c r="B48" s="56"/>
      <c r="C48" s="34" t="s">
        <v>154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211"/>
      <c r="BF48" s="212"/>
      <c r="BG48" s="213"/>
    </row>
    <row r="49" spans="1:59" s="21" customFormat="1" ht="14.25" customHeight="1">
      <c r="A49" s="22"/>
      <c r="B49" s="56"/>
      <c r="C49" s="86"/>
      <c r="D49" s="75" t="s">
        <v>128</v>
      </c>
      <c r="E49" s="76"/>
      <c r="F49" s="76"/>
      <c r="G49" s="77"/>
      <c r="H49" s="72" t="s">
        <v>155</v>
      </c>
      <c r="I49" s="73"/>
      <c r="J49" s="73"/>
      <c r="K49" s="73"/>
      <c r="L49" s="73"/>
      <c r="M49" s="73"/>
      <c r="N49" s="73"/>
      <c r="O49" s="74"/>
      <c r="P49" s="28"/>
      <c r="Q49" s="28"/>
      <c r="R49" s="28"/>
      <c r="S49" s="28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211"/>
      <c r="BF49" s="212"/>
      <c r="BG49" s="213"/>
    </row>
    <row r="50" spans="1:59" s="21" customFormat="1" ht="14.25" customHeight="1">
      <c r="A50" s="22"/>
      <c r="B50" s="56"/>
      <c r="C50" s="86"/>
      <c r="D50" s="24"/>
      <c r="E50" s="23"/>
      <c r="F50" s="23"/>
      <c r="G50" s="25"/>
      <c r="H50" s="72" t="s">
        <v>156</v>
      </c>
      <c r="I50" s="73"/>
      <c r="J50" s="73"/>
      <c r="K50" s="73"/>
      <c r="L50" s="73"/>
      <c r="M50" s="73"/>
      <c r="N50" s="73"/>
      <c r="O50" s="74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 t="s">
        <v>157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211" t="s">
        <v>115</v>
      </c>
      <c r="BF50" s="212"/>
      <c r="BG50" s="213"/>
    </row>
    <row r="51" spans="1:59" s="21" customFormat="1" ht="14.25" customHeight="1">
      <c r="A51" s="22"/>
      <c r="B51" s="56"/>
      <c r="C51" s="86"/>
      <c r="D51" s="78"/>
      <c r="E51" s="79"/>
      <c r="F51" s="79"/>
      <c r="G51" s="80"/>
      <c r="H51" s="72" t="s">
        <v>158</v>
      </c>
      <c r="I51" s="73"/>
      <c r="J51" s="73"/>
      <c r="K51" s="73"/>
      <c r="L51" s="73"/>
      <c r="M51" s="73"/>
      <c r="N51" s="73"/>
      <c r="O51" s="74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 t="s">
        <v>159</v>
      </c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211" t="s">
        <v>115</v>
      </c>
      <c r="BF51" s="212"/>
      <c r="BG51" s="213"/>
    </row>
    <row r="52" spans="1:59" s="21" customFormat="1" ht="14.25" customHeight="1">
      <c r="A52" s="22"/>
      <c r="B52" s="56"/>
      <c r="C52" s="34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211"/>
      <c r="BF52" s="212"/>
      <c r="BG52" s="213"/>
    </row>
    <row r="53" spans="1:59" s="21" customFormat="1" ht="14.25" customHeight="1">
      <c r="A53" s="22"/>
      <c r="B53" s="56"/>
      <c r="C53" s="34" t="s">
        <v>160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211"/>
      <c r="BF53" s="212"/>
      <c r="BG53" s="213"/>
    </row>
    <row r="54" spans="1:59" s="21" customFormat="1" ht="14.25" customHeight="1">
      <c r="A54" s="22"/>
      <c r="B54" s="56"/>
      <c r="C54" s="86"/>
      <c r="D54" s="75" t="s">
        <v>128</v>
      </c>
      <c r="E54" s="76"/>
      <c r="F54" s="76"/>
      <c r="G54" s="77"/>
      <c r="H54" s="72" t="s">
        <v>161</v>
      </c>
      <c r="I54" s="73"/>
      <c r="J54" s="73"/>
      <c r="K54" s="73"/>
      <c r="L54" s="73"/>
      <c r="M54" s="73"/>
      <c r="N54" s="73"/>
      <c r="O54" s="74"/>
      <c r="P54" s="28"/>
      <c r="Q54" s="28"/>
      <c r="R54" s="28"/>
      <c r="S54" s="28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211"/>
      <c r="BF54" s="212"/>
      <c r="BG54" s="213"/>
    </row>
    <row r="55" spans="1:59" s="21" customFormat="1" ht="14.25" customHeight="1">
      <c r="A55" s="22"/>
      <c r="B55" s="56"/>
      <c r="C55" s="86"/>
      <c r="D55" s="24"/>
      <c r="E55" s="23"/>
      <c r="F55" s="23"/>
      <c r="G55" s="25"/>
      <c r="H55" s="72" t="s">
        <v>156</v>
      </c>
      <c r="I55" s="73"/>
      <c r="J55" s="73"/>
      <c r="K55" s="73"/>
      <c r="L55" s="73"/>
      <c r="M55" s="73"/>
      <c r="N55" s="73"/>
      <c r="O55" s="74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 t="s">
        <v>162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5"/>
      <c r="BE55" s="50"/>
      <c r="BF55" s="51"/>
      <c r="BG55" s="52"/>
    </row>
    <row r="56" spans="1:59" s="21" customFormat="1" ht="14.25" customHeight="1">
      <c r="A56" s="22"/>
      <c r="B56" s="56"/>
      <c r="C56" s="86"/>
      <c r="D56" s="78"/>
      <c r="E56" s="79"/>
      <c r="F56" s="79"/>
      <c r="G56" s="80"/>
      <c r="H56" s="72" t="s">
        <v>158</v>
      </c>
      <c r="I56" s="73"/>
      <c r="J56" s="73"/>
      <c r="K56" s="73"/>
      <c r="L56" s="73"/>
      <c r="M56" s="73"/>
      <c r="N56" s="73"/>
      <c r="O56" s="74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 t="str">
        <f>"・「"&amp;$AE$6&amp;"」が存在すること。"</f>
        <v>・「expdp_ASWDB0102_20170814.def」が存在すること。</v>
      </c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211" t="s">
        <v>115</v>
      </c>
      <c r="BF56" s="212"/>
      <c r="BG56" s="213"/>
    </row>
    <row r="57" spans="1:59" s="21" customFormat="1" ht="14.25" customHeight="1">
      <c r="A57" s="22"/>
      <c r="B57" s="56"/>
      <c r="C57" s="34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23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211" t="s">
        <v>115</v>
      </c>
      <c r="BF57" s="212"/>
      <c r="BG57" s="213"/>
    </row>
    <row r="58" spans="1:59" s="21" customFormat="1" ht="14.25" customHeight="1">
      <c r="A58" s="22"/>
      <c r="B58" s="56"/>
      <c r="C58" s="8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8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80"/>
      <c r="BE58" s="50"/>
      <c r="BF58" s="51"/>
      <c r="BG58" s="52"/>
    </row>
    <row r="59" spans="1:59" s="21" customFormat="1" ht="14.25" customHeight="1">
      <c r="A59" s="22"/>
      <c r="B59" s="56"/>
      <c r="C59" s="27" t="s">
        <v>163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90"/>
      <c r="BF59" s="91"/>
      <c r="BG59" s="92"/>
    </row>
    <row r="60" spans="1:59" s="21" customFormat="1" ht="14.25" customHeight="1">
      <c r="A60" s="22"/>
      <c r="B60" s="56"/>
      <c r="C60" s="34" t="s">
        <v>154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211"/>
      <c r="BF60" s="212"/>
      <c r="BG60" s="213"/>
    </row>
    <row r="61" spans="1:59" s="21" customFormat="1" ht="14.25" customHeight="1">
      <c r="A61" s="22"/>
      <c r="B61" s="56"/>
      <c r="C61" s="86"/>
      <c r="D61" s="75" t="s">
        <v>128</v>
      </c>
      <c r="E61" s="76"/>
      <c r="F61" s="76"/>
      <c r="G61" s="77"/>
      <c r="H61" s="72" t="s">
        <v>155</v>
      </c>
      <c r="I61" s="73"/>
      <c r="J61" s="73"/>
      <c r="K61" s="73"/>
      <c r="L61" s="73"/>
      <c r="M61" s="73"/>
      <c r="N61" s="73"/>
      <c r="O61" s="73"/>
      <c r="P61" s="73"/>
      <c r="Q61" s="74"/>
      <c r="R61" s="28"/>
      <c r="S61" s="28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211"/>
      <c r="BF61" s="212"/>
      <c r="BG61" s="213"/>
    </row>
    <row r="62" spans="1:59" s="21" customFormat="1" ht="14.25" customHeight="1">
      <c r="A62" s="22"/>
      <c r="B62" s="56"/>
      <c r="C62" s="86"/>
      <c r="D62" s="24"/>
      <c r="E62" s="23"/>
      <c r="F62" s="23"/>
      <c r="G62" s="25"/>
      <c r="H62" s="72" t="s">
        <v>156</v>
      </c>
      <c r="I62" s="73"/>
      <c r="J62" s="73"/>
      <c r="K62" s="73"/>
      <c r="L62" s="73"/>
      <c r="M62" s="73"/>
      <c r="N62" s="73"/>
      <c r="O62" s="73"/>
      <c r="P62" s="73"/>
      <c r="Q62" s="74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 t="s">
        <v>157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5"/>
      <c r="BE62" s="211" t="s">
        <v>115</v>
      </c>
      <c r="BF62" s="212"/>
      <c r="BG62" s="213"/>
    </row>
    <row r="63" spans="1:59" s="21" customFormat="1" ht="14.25" customHeight="1">
      <c r="A63" s="22"/>
      <c r="B63" s="56"/>
      <c r="C63" s="86"/>
      <c r="D63" s="78"/>
      <c r="E63" s="79"/>
      <c r="F63" s="79"/>
      <c r="G63" s="80"/>
      <c r="H63" s="72" t="str">
        <f>"./expdp.sh "&amp;$AE$6</f>
        <v>./expdp.sh expdp_ASWDB0102_20170814.def</v>
      </c>
      <c r="I63" s="73"/>
      <c r="J63" s="73"/>
      <c r="K63" s="73"/>
      <c r="L63" s="73"/>
      <c r="M63" s="73"/>
      <c r="N63" s="73"/>
      <c r="O63" s="73"/>
      <c r="P63" s="73"/>
      <c r="Q63" s="74"/>
      <c r="R63" s="23" t="s">
        <v>164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94" t="s">
        <v>165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5"/>
      <c r="BE63" s="211" t="s">
        <v>115</v>
      </c>
      <c r="BF63" s="212"/>
      <c r="BG63" s="213"/>
    </row>
    <row r="64" spans="1:59" s="21" customFormat="1" ht="14.25" customHeight="1">
      <c r="A64" s="22"/>
      <c r="B64" s="56"/>
      <c r="C64" s="3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5"/>
      <c r="BE64" s="211"/>
      <c r="BF64" s="212"/>
      <c r="BG64" s="213"/>
    </row>
    <row r="65" spans="1:59" s="21" customFormat="1" ht="14.25" customHeight="1">
      <c r="A65" s="22"/>
      <c r="B65" s="56"/>
      <c r="C65" s="34" t="s">
        <v>166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/>
      <c r="T65"/>
      <c r="U65"/>
      <c r="V65"/>
      <c r="W65"/>
      <c r="X65"/>
      <c r="Y65"/>
      <c r="Z65"/>
      <c r="AA65"/>
      <c r="AB65" s="23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5"/>
      <c r="BE65" s="50"/>
      <c r="BF65" s="51"/>
      <c r="BG65" s="52"/>
    </row>
    <row r="66" spans="1:59" s="21" customFormat="1" ht="14.25" customHeight="1">
      <c r="A66" s="22"/>
      <c r="B66" s="56"/>
      <c r="C66" s="86"/>
      <c r="D66" s="72" t="s">
        <v>128</v>
      </c>
      <c r="E66" s="73"/>
      <c r="F66" s="73"/>
      <c r="G66" s="74"/>
      <c r="H66" s="72" t="s">
        <v>167</v>
      </c>
      <c r="I66" s="73"/>
      <c r="J66" s="73"/>
      <c r="K66" s="73"/>
      <c r="L66" s="73"/>
      <c r="M66" s="73"/>
      <c r="N66" s="73"/>
      <c r="O66" s="73"/>
      <c r="P66" s="73"/>
      <c r="Q66" s="74"/>
      <c r="R66" s="28"/>
      <c r="S66"/>
      <c r="T66"/>
      <c r="U66"/>
      <c r="V66"/>
      <c r="W66"/>
      <c r="X66"/>
      <c r="Y66"/>
      <c r="Z66"/>
      <c r="AA66"/>
      <c r="AB66" s="23"/>
      <c r="AC66" s="24" t="s">
        <v>168</v>
      </c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5"/>
      <c r="BE66" s="211" t="s">
        <v>115</v>
      </c>
      <c r="BF66" s="212"/>
      <c r="BG66" s="213"/>
    </row>
    <row r="67" spans="1:59" s="21" customFormat="1" ht="14.25" customHeight="1">
      <c r="A67" s="22"/>
      <c r="B67" s="93"/>
      <c r="C67" s="8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8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80"/>
      <c r="BE67" s="50"/>
      <c r="BF67" s="51"/>
      <c r="BG67" s="52"/>
    </row>
    <row r="68" spans="1:59" s="21" customFormat="1" ht="14.25" customHeight="1">
      <c r="A68" s="22"/>
      <c r="B68" s="56"/>
      <c r="C68" s="27" t="s">
        <v>169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4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90"/>
      <c r="BF68" s="91"/>
      <c r="BG68" s="92"/>
    </row>
    <row r="69" spans="1:59" s="21" customFormat="1" ht="14.25" customHeight="1">
      <c r="A69" s="22"/>
      <c r="B69" s="56"/>
      <c r="C69" s="34" t="s">
        <v>170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5"/>
      <c r="BE69" s="211"/>
      <c r="BF69" s="212"/>
      <c r="BG69" s="213"/>
    </row>
    <row r="70" spans="1:59" s="21" customFormat="1" ht="14.25" customHeight="1">
      <c r="A70" s="22"/>
      <c r="B70" s="56"/>
      <c r="C70" s="85"/>
      <c r="D70" s="72" t="s">
        <v>128</v>
      </c>
      <c r="E70" s="73"/>
      <c r="F70" s="73"/>
      <c r="G70" s="74"/>
      <c r="H70" s="72" t="s">
        <v>152</v>
      </c>
      <c r="I70" s="73"/>
      <c r="J70" s="73"/>
      <c r="K70" s="73"/>
      <c r="L70" s="73"/>
      <c r="M70" s="73"/>
      <c r="N70" s="73"/>
      <c r="O70" s="74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 t="s">
        <v>153</v>
      </c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5"/>
      <c r="BE70" s="211" t="s">
        <v>115</v>
      </c>
      <c r="BF70" s="212"/>
      <c r="BG70" s="213"/>
    </row>
    <row r="71" spans="1:59" s="21" customFormat="1" ht="14.25" customHeight="1">
      <c r="A71" s="22"/>
      <c r="B71" s="56"/>
      <c r="C71" s="34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211"/>
      <c r="BF71" s="212"/>
      <c r="BG71" s="213"/>
    </row>
    <row r="72" spans="1:59" s="21" customFormat="1" ht="14.25" customHeight="1">
      <c r="A72" s="22"/>
      <c r="B72" s="56"/>
      <c r="C72" s="34" t="s">
        <v>171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/>
      <c r="T72"/>
      <c r="U72"/>
      <c r="V72"/>
      <c r="W72"/>
      <c r="X72"/>
      <c r="Y72"/>
      <c r="Z72"/>
      <c r="AA72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5"/>
      <c r="BE72" s="50"/>
      <c r="BF72" s="51"/>
      <c r="BG72" s="52"/>
    </row>
    <row r="73" spans="1:59" s="21" customFormat="1" ht="14.25" customHeight="1">
      <c r="A73" s="22"/>
      <c r="B73" s="56"/>
      <c r="C73" s="86"/>
      <c r="D73" s="75" t="s">
        <v>128</v>
      </c>
      <c r="E73" s="76"/>
      <c r="F73" s="76"/>
      <c r="G73" s="77"/>
      <c r="H73" s="72" t="s">
        <v>172</v>
      </c>
      <c r="I73" s="73"/>
      <c r="J73" s="73"/>
      <c r="K73" s="73"/>
      <c r="L73" s="73"/>
      <c r="M73" s="73"/>
      <c r="N73" s="73"/>
      <c r="O73" s="73"/>
      <c r="P73" s="73"/>
      <c r="Q73" s="74"/>
      <c r="R73" s="28"/>
      <c r="S73" s="28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5"/>
      <c r="BE73" s="211"/>
      <c r="BF73" s="212"/>
      <c r="BG73" s="213"/>
    </row>
    <row r="74" spans="1:59" s="21" customFormat="1" ht="14.25" customHeight="1">
      <c r="A74" s="22"/>
      <c r="B74" s="56"/>
      <c r="C74" s="86"/>
      <c r="D74" s="24"/>
      <c r="E74" s="23"/>
      <c r="F74" s="23"/>
      <c r="G74" s="25"/>
      <c r="H74" s="72" t="s">
        <v>156</v>
      </c>
      <c r="I74" s="73"/>
      <c r="J74" s="73"/>
      <c r="K74" s="73"/>
      <c r="L74" s="73"/>
      <c r="M74" s="73"/>
      <c r="N74" s="73"/>
      <c r="O74" s="73"/>
      <c r="P74" s="73"/>
      <c r="Q74" s="7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 t="s">
        <v>173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5"/>
      <c r="BE74" s="211" t="s">
        <v>115</v>
      </c>
      <c r="BF74" s="212"/>
      <c r="BG74" s="213"/>
    </row>
    <row r="75" spans="1:59" s="21" customFormat="1" ht="14.25" customHeight="1">
      <c r="A75" s="22"/>
      <c r="B75" s="56"/>
      <c r="C75" s="86"/>
      <c r="D75" s="24"/>
      <c r="E75" s="23"/>
      <c r="F75" s="23"/>
      <c r="G75" s="25"/>
      <c r="H75" s="72" t="s">
        <v>158</v>
      </c>
      <c r="I75" s="73"/>
      <c r="J75" s="73"/>
      <c r="K75" s="73"/>
      <c r="L75" s="73"/>
      <c r="M75" s="73"/>
      <c r="N75" s="73"/>
      <c r="O75" s="73"/>
      <c r="P75" s="73"/>
      <c r="Q75" s="74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 t="str">
        <f>"・「"&amp;$AE$8&amp;"」が存在することを確認する。"</f>
        <v>・「expdp_20170814.log」が存在することを確認する。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5"/>
      <c r="BE75" s="211" t="s">
        <v>115</v>
      </c>
      <c r="BF75" s="212"/>
      <c r="BG75" s="213"/>
    </row>
    <row r="76" spans="1:59" s="21" customFormat="1" ht="14.25" customHeight="1">
      <c r="A76" s="22"/>
      <c r="B76" s="56"/>
      <c r="C76" s="86"/>
      <c r="D76" s="78"/>
      <c r="E76" s="79"/>
      <c r="F76" s="79"/>
      <c r="G76" s="80"/>
      <c r="H76" s="105" t="str">
        <f>"tail "&amp;$AE$8</f>
        <v>tail expdp_20170814.log</v>
      </c>
      <c r="I76" s="106"/>
      <c r="J76" s="106"/>
      <c r="K76" s="106"/>
      <c r="L76" s="106"/>
      <c r="M76" s="106"/>
      <c r="N76" s="106"/>
      <c r="O76" s="106"/>
      <c r="P76" s="106"/>
      <c r="Q76" s="10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 t="s">
        <v>174</v>
      </c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5"/>
      <c r="BE76" s="50"/>
      <c r="BF76" s="51"/>
      <c r="BG76" s="52"/>
    </row>
    <row r="77" spans="1:59" s="21" customFormat="1" ht="14.25" customHeight="1">
      <c r="A77" s="22"/>
      <c r="B77" s="56"/>
      <c r="C77" s="34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5"/>
      <c r="BE77" s="211" t="s">
        <v>115</v>
      </c>
      <c r="BF77" s="212"/>
      <c r="BG77" s="213"/>
    </row>
    <row r="78" spans="1:59" s="21" customFormat="1" ht="14.25" customHeight="1">
      <c r="A78" s="22"/>
      <c r="B78" s="56"/>
      <c r="C78" s="34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5"/>
      <c r="BE78" s="50"/>
      <c r="BF78" s="51"/>
      <c r="BG78" s="52"/>
    </row>
    <row r="79" spans="1:59" s="21" customFormat="1" ht="14.25" customHeight="1">
      <c r="A79" s="22"/>
      <c r="B79" s="56"/>
      <c r="C79" s="34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5"/>
      <c r="BE79" s="50"/>
      <c r="BF79" s="51"/>
      <c r="BG79" s="52"/>
    </row>
    <row r="80" spans="1:59" s="21" customFormat="1" ht="14.25" customHeight="1">
      <c r="A80" s="22"/>
      <c r="B80" s="56"/>
      <c r="C80" s="34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5"/>
      <c r="BE80" s="50"/>
      <c r="BF80" s="51"/>
      <c r="BG80" s="52"/>
    </row>
    <row r="81" spans="1:59" s="21" customFormat="1" ht="14.25" customHeight="1">
      <c r="A81" s="22"/>
      <c r="B81" s="56"/>
      <c r="C81" s="34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5"/>
      <c r="BE81" s="50"/>
      <c r="BF81" s="51"/>
      <c r="BG81" s="52"/>
    </row>
    <row r="82" spans="1:59" s="21" customFormat="1" ht="14.25" customHeight="1">
      <c r="A82" s="22"/>
      <c r="B82" s="56"/>
      <c r="C82" s="34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5"/>
      <c r="BE82" s="50"/>
      <c r="BF82" s="51"/>
      <c r="BG82" s="52"/>
    </row>
    <row r="83" spans="1:59" s="21" customFormat="1" ht="14.25" customHeight="1">
      <c r="A83" s="22"/>
      <c r="B83" s="56"/>
      <c r="C83" s="34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5"/>
      <c r="BE83" s="50"/>
      <c r="BF83" s="51"/>
      <c r="BG83" s="52"/>
    </row>
    <row r="84" spans="1:59" s="21" customFormat="1" ht="14.25" customHeight="1">
      <c r="A84" s="22"/>
      <c r="B84" s="56"/>
      <c r="C84" s="3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5"/>
      <c r="BE84" s="50"/>
      <c r="BF84" s="51"/>
      <c r="BG84" s="52"/>
    </row>
    <row r="85" spans="1:59" s="21" customFormat="1" ht="14.25" customHeight="1">
      <c r="A85" s="22"/>
      <c r="B85" s="56"/>
      <c r="C85" s="34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5"/>
      <c r="BE85" s="50"/>
      <c r="BF85" s="51"/>
      <c r="BG85" s="52"/>
    </row>
    <row r="86" spans="1:59" s="21" customFormat="1" ht="14.25" customHeight="1">
      <c r="A86" s="22"/>
      <c r="B86" s="56"/>
      <c r="C86" s="34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5"/>
      <c r="BE86" s="50"/>
      <c r="BF86" s="51"/>
      <c r="BG86" s="52"/>
    </row>
    <row r="87" spans="1:59" s="21" customFormat="1" ht="14.25" customHeight="1">
      <c r="A87" s="22"/>
      <c r="B87" s="56"/>
      <c r="C87" s="34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5"/>
      <c r="BE87" s="50"/>
      <c r="BF87" s="51"/>
      <c r="BG87" s="52"/>
    </row>
    <row r="88" spans="1:59" s="21" customFormat="1" ht="14.25" customHeight="1">
      <c r="A88" s="22"/>
      <c r="B88" s="56"/>
      <c r="C88" s="34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5"/>
      <c r="BE88" s="50"/>
      <c r="BF88" s="51"/>
      <c r="BG88" s="52"/>
    </row>
    <row r="89" spans="1:59" s="21" customFormat="1" ht="14.25" customHeight="1">
      <c r="A89" s="22"/>
      <c r="B89" s="56"/>
      <c r="C89" s="34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 s="23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5"/>
      <c r="BE89" s="50"/>
      <c r="BF89" s="51"/>
      <c r="BG89" s="52"/>
    </row>
    <row r="90" spans="1:59" s="21" customFormat="1" ht="14.25" customHeight="1">
      <c r="A90" s="22"/>
      <c r="B90" s="56"/>
      <c r="C90" s="8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8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80"/>
      <c r="BE90" s="50"/>
      <c r="BF90" s="51"/>
      <c r="BG90" s="52"/>
    </row>
    <row r="91" spans="1:59" s="21" customFormat="1" ht="14.25" customHeight="1">
      <c r="A91" s="22"/>
      <c r="B91" s="56"/>
      <c r="C91" s="27" t="s">
        <v>176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4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5"/>
      <c r="BE91" s="90"/>
      <c r="BF91" s="91"/>
      <c r="BG91" s="92"/>
    </row>
    <row r="92" spans="1:59" s="21" customFormat="1" ht="14.25" customHeight="1">
      <c r="A92" s="22"/>
      <c r="B92" s="56"/>
      <c r="C92" s="34" t="s">
        <v>177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4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5"/>
      <c r="BE92" s="211"/>
      <c r="BF92" s="212"/>
      <c r="BG92" s="213"/>
    </row>
    <row r="93" spans="1:59" s="21" customFormat="1" ht="14.25" customHeight="1">
      <c r="A93" s="22"/>
      <c r="B93" s="56"/>
      <c r="C93" s="86"/>
      <c r="D93" s="75" t="s">
        <v>128</v>
      </c>
      <c r="E93" s="76"/>
      <c r="F93" s="76"/>
      <c r="G93" s="77"/>
      <c r="H93" s="72" t="s">
        <v>178</v>
      </c>
      <c r="I93" s="73"/>
      <c r="J93" s="73"/>
      <c r="K93" s="73"/>
      <c r="L93" s="73"/>
      <c r="M93" s="73"/>
      <c r="N93" s="73"/>
      <c r="O93" s="73"/>
      <c r="P93" s="73"/>
      <c r="Q93" s="74"/>
      <c r="R93" s="28"/>
      <c r="S93" s="28"/>
      <c r="T93" s="23"/>
      <c r="U93" s="23"/>
      <c r="V93" s="23"/>
      <c r="W93" s="23"/>
      <c r="X93" s="23"/>
      <c r="Y93" s="23"/>
      <c r="Z93" s="23"/>
      <c r="AA93" s="23"/>
      <c r="AB93" s="23"/>
      <c r="AC93" s="24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5"/>
      <c r="BE93" s="50"/>
      <c r="BF93" s="51"/>
      <c r="BG93" s="52"/>
    </row>
    <row r="94" spans="1:59" s="21" customFormat="1" ht="14.25" customHeight="1">
      <c r="A94" s="22"/>
      <c r="B94" s="56"/>
      <c r="C94" s="86"/>
      <c r="D94" s="24"/>
      <c r="E94" s="23"/>
      <c r="F94" s="23"/>
      <c r="G94" s="25"/>
      <c r="H94" s="72" t="s">
        <v>156</v>
      </c>
      <c r="I94" s="73"/>
      <c r="J94" s="73"/>
      <c r="K94" s="73"/>
      <c r="L94" s="73"/>
      <c r="M94" s="73"/>
      <c r="N94" s="73"/>
      <c r="O94" s="73"/>
      <c r="P94" s="73"/>
      <c r="Q94" s="74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4" t="s">
        <v>179</v>
      </c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5"/>
      <c r="BE94" s="211" t="s">
        <v>115</v>
      </c>
      <c r="BF94" s="212"/>
      <c r="BG94" s="213"/>
    </row>
    <row r="95" spans="1:59" s="21" customFormat="1" ht="14.25" customHeight="1">
      <c r="A95" s="22"/>
      <c r="B95" s="56"/>
      <c r="C95" s="86"/>
      <c r="D95" s="78"/>
      <c r="E95" s="79"/>
      <c r="F95" s="79"/>
      <c r="G95" s="80"/>
      <c r="H95" s="72" t="s">
        <v>158</v>
      </c>
      <c r="I95" s="73"/>
      <c r="J95" s="73"/>
      <c r="K95" s="73"/>
      <c r="L95" s="73"/>
      <c r="M95" s="73"/>
      <c r="N95" s="73"/>
      <c r="O95" s="73"/>
      <c r="P95" s="73"/>
      <c r="Q95" s="74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112" t="s">
        <v>297</v>
      </c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25"/>
      <c r="BE95" s="211" t="s">
        <v>115</v>
      </c>
      <c r="BF95" s="212"/>
      <c r="BG95" s="213"/>
    </row>
    <row r="96" spans="1:59" s="21" customFormat="1" ht="14.25" customHeight="1">
      <c r="A96" s="22"/>
      <c r="B96" s="56"/>
      <c r="C96" s="34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 s="23"/>
      <c r="AC96" s="24"/>
      <c r="AD96" s="23" t="s">
        <v>298</v>
      </c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5"/>
      <c r="BE96" s="211"/>
      <c r="BF96" s="212"/>
      <c r="BG96" s="213"/>
    </row>
    <row r="97" spans="1:59" s="21" customFormat="1" ht="14.25" customHeight="1">
      <c r="A97" s="22"/>
      <c r="B97" s="56"/>
      <c r="C97" s="34" t="s">
        <v>180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4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5"/>
      <c r="BE97" s="211"/>
      <c r="BF97" s="212"/>
      <c r="BG97" s="213"/>
    </row>
    <row r="98" spans="1:59" s="21" customFormat="1" ht="14.25" customHeight="1">
      <c r="A98" s="22"/>
      <c r="B98" s="56"/>
      <c r="C98" s="86"/>
      <c r="D98" s="75" t="s">
        <v>128</v>
      </c>
      <c r="E98" s="76"/>
      <c r="F98" s="76"/>
      <c r="G98" s="77"/>
      <c r="H98" s="72" t="s">
        <v>291</v>
      </c>
      <c r="I98" s="73"/>
      <c r="J98" s="73"/>
      <c r="K98" s="73"/>
      <c r="L98" s="73"/>
      <c r="M98" s="73"/>
      <c r="N98" s="73"/>
      <c r="O98" s="73"/>
      <c r="P98" s="73"/>
      <c r="Q98" s="74"/>
      <c r="R98" s="28"/>
      <c r="S98" s="28"/>
      <c r="T98" s="23"/>
      <c r="U98" s="23"/>
      <c r="V98" s="23"/>
      <c r="W98" s="23"/>
      <c r="X98" s="23"/>
      <c r="Y98" s="23"/>
      <c r="Z98" s="23"/>
      <c r="AA98" s="23"/>
      <c r="AB98" s="23"/>
      <c r="AC98" s="24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5"/>
      <c r="BE98" s="50"/>
      <c r="BF98" s="51"/>
      <c r="BG98" s="52"/>
    </row>
    <row r="99" spans="1:59" s="21" customFormat="1" ht="14.25" customHeight="1">
      <c r="A99" s="22"/>
      <c r="B99" s="56"/>
      <c r="C99" s="86"/>
      <c r="D99" s="24"/>
      <c r="E99" s="23"/>
      <c r="F99" s="23"/>
      <c r="G99" s="25"/>
      <c r="H99" s="72" t="s">
        <v>156</v>
      </c>
      <c r="I99" s="73"/>
      <c r="J99" s="73"/>
      <c r="K99" s="73"/>
      <c r="L99" s="73"/>
      <c r="M99" s="73"/>
      <c r="N99" s="73"/>
      <c r="O99" s="73"/>
      <c r="P99" s="73"/>
      <c r="Q99" s="74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4" t="s">
        <v>162</v>
      </c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5"/>
      <c r="BE99" s="211" t="s">
        <v>115</v>
      </c>
      <c r="BF99" s="212"/>
      <c r="BG99" s="213"/>
    </row>
    <row r="100" spans="1:59" s="21" customFormat="1" ht="14.25" customHeight="1">
      <c r="A100" s="22"/>
      <c r="B100" s="56"/>
      <c r="C100" s="86"/>
      <c r="D100" s="24"/>
      <c r="E100" s="23"/>
      <c r="F100" s="23"/>
      <c r="G100" s="25"/>
      <c r="H100" s="72" t="s">
        <v>315</v>
      </c>
      <c r="I100" s="73"/>
      <c r="J100" s="73"/>
      <c r="K100" s="73"/>
      <c r="L100" s="73"/>
      <c r="M100" s="73"/>
      <c r="N100" s="73"/>
      <c r="O100" s="73"/>
      <c r="P100" s="73"/>
      <c r="Q100" s="74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4" t="str">
        <f>"・自身でアップロードした定義ファイル（"&amp;$AE$6&amp;"）が存在すること。"</f>
        <v>・自身でアップロードした定義ファイル（expdp_ASWDB0102_20170814.def）が存在すること。</v>
      </c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5"/>
      <c r="BE100" s="211" t="s">
        <v>115</v>
      </c>
      <c r="BF100" s="212"/>
      <c r="BG100" s="213"/>
    </row>
    <row r="101" spans="1:59" s="21" customFormat="1" ht="14.25" customHeight="1">
      <c r="A101" s="22"/>
      <c r="B101" s="56"/>
      <c r="C101" s="86"/>
      <c r="D101" s="24"/>
      <c r="E101" s="23"/>
      <c r="F101" s="23"/>
      <c r="G101" s="25"/>
      <c r="H101" s="72" t="str">
        <f>"rm -i "&amp;$AE$6</f>
        <v>rm -i expdp_ASWDB0102_20170814.def</v>
      </c>
      <c r="I101" s="73"/>
      <c r="J101" s="73"/>
      <c r="K101" s="73"/>
      <c r="L101" s="73"/>
      <c r="M101" s="73"/>
      <c r="N101" s="73"/>
      <c r="O101" s="73"/>
      <c r="P101" s="73"/>
      <c r="Q101" s="74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4" t="s">
        <v>181</v>
      </c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5"/>
      <c r="BE101" s="211" t="s">
        <v>115</v>
      </c>
      <c r="BF101" s="212"/>
      <c r="BG101" s="213"/>
    </row>
    <row r="102" spans="1:59" s="21" customFormat="1" ht="14.25" customHeight="1">
      <c r="A102" s="22"/>
      <c r="B102" s="56"/>
      <c r="C102" s="86"/>
      <c r="D102" s="78"/>
      <c r="E102" s="79"/>
      <c r="F102" s="79"/>
      <c r="G102" s="80"/>
      <c r="H102" s="72" t="s">
        <v>315</v>
      </c>
      <c r="I102" s="73"/>
      <c r="J102" s="73"/>
      <c r="K102" s="73"/>
      <c r="L102" s="73"/>
      <c r="M102" s="73"/>
      <c r="N102" s="73"/>
      <c r="O102" s="73"/>
      <c r="P102" s="73"/>
      <c r="Q102" s="74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4" t="s">
        <v>182</v>
      </c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5"/>
      <c r="BE102" s="211" t="s">
        <v>115</v>
      </c>
      <c r="BF102" s="212"/>
      <c r="BG102" s="213"/>
    </row>
    <row r="103" spans="1:59" s="21" customFormat="1" ht="14.25" customHeight="1">
      <c r="A103" s="22"/>
      <c r="B103" s="93"/>
      <c r="C103" s="96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79"/>
      <c r="AC103" s="78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80"/>
      <c r="BE103" s="50"/>
      <c r="BF103" s="51"/>
      <c r="BG103" s="52"/>
    </row>
    <row r="104" spans="1:59" s="21" customFormat="1" ht="14.25" customHeight="1">
      <c r="A104" s="22"/>
      <c r="B104" s="56"/>
      <c r="C104" s="27" t="s">
        <v>183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4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5"/>
      <c r="BE104" s="90"/>
      <c r="BF104" s="91"/>
      <c r="BG104" s="92"/>
    </row>
    <row r="105" spans="1:59" s="21" customFormat="1" ht="14.25" customHeight="1">
      <c r="A105" s="22"/>
      <c r="B105" s="56"/>
      <c r="C105" s="34" t="s">
        <v>184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4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5"/>
      <c r="BE105" s="211" t="s">
        <v>115</v>
      </c>
      <c r="BF105" s="212"/>
      <c r="BG105" s="213"/>
    </row>
    <row r="106" spans="1:59" s="21" customFormat="1" ht="14.25" customHeight="1">
      <c r="A106" s="22"/>
      <c r="B106" s="56"/>
      <c r="C106" s="86"/>
      <c r="D106" s="72" t="s">
        <v>128</v>
      </c>
      <c r="E106" s="73"/>
      <c r="F106" s="73"/>
      <c r="G106" s="74"/>
      <c r="H106" s="72" t="s">
        <v>185</v>
      </c>
      <c r="I106" s="73"/>
      <c r="J106" s="73"/>
      <c r="K106" s="73"/>
      <c r="L106" s="73"/>
      <c r="M106" s="73"/>
      <c r="N106" s="73"/>
      <c r="O106" s="73"/>
      <c r="P106" s="73"/>
      <c r="Q106" s="74"/>
      <c r="R106" s="28"/>
      <c r="S106" s="28"/>
      <c r="T106" s="23"/>
      <c r="U106" s="23"/>
      <c r="V106" s="23"/>
      <c r="W106" s="23"/>
      <c r="X106" s="23"/>
      <c r="Y106" s="23"/>
      <c r="Z106" s="23"/>
      <c r="AA106" s="23"/>
      <c r="AB106" s="23"/>
      <c r="AC106" s="24" t="s">
        <v>186</v>
      </c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5"/>
      <c r="BE106" s="211" t="s">
        <v>115</v>
      </c>
      <c r="BF106" s="212"/>
      <c r="BG106" s="213"/>
    </row>
    <row r="107" spans="1:59" s="21" customFormat="1" ht="14.25" customHeight="1">
      <c r="A107" s="22"/>
      <c r="B107" s="56"/>
      <c r="C107" s="95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8"/>
      <c r="S107" s="28"/>
      <c r="T107" s="23"/>
      <c r="U107" s="23"/>
      <c r="V107" s="23"/>
      <c r="W107" s="23"/>
      <c r="X107" s="23"/>
      <c r="Y107" s="23"/>
      <c r="Z107" s="23"/>
      <c r="AA107" s="23"/>
      <c r="AB107" s="23"/>
      <c r="AC107" s="24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5"/>
      <c r="BE107" s="50"/>
      <c r="BF107" s="51"/>
      <c r="BG107" s="52"/>
    </row>
    <row r="108" spans="1:59" s="21" customFormat="1" ht="14.25" customHeight="1">
      <c r="A108" s="22"/>
      <c r="B108" s="93"/>
      <c r="C108" s="96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79"/>
      <c r="AC108" s="78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80"/>
      <c r="BE108" s="211" t="s">
        <v>115</v>
      </c>
      <c r="BF108" s="212"/>
      <c r="BG108" s="213"/>
    </row>
    <row r="109" spans="1:5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  <row r="191" spans="1:54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</row>
    <row r="192" spans="1:54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</row>
    <row r="193" spans="1:54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</row>
    <row r="194" spans="1:5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</row>
    <row r="195" spans="1:54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</row>
    <row r="196" spans="1:54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</row>
    <row r="197" spans="1:54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</row>
    <row r="198" spans="1:54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</row>
    <row r="199" spans="1:54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</row>
    <row r="200" spans="1:54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</row>
    <row r="201" spans="1:54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</row>
  </sheetData>
  <mergeCells count="81">
    <mergeCell ref="AE6:AM6"/>
    <mergeCell ref="AE8:AM8"/>
    <mergeCell ref="BE101:BG101"/>
    <mergeCell ref="BE105:BG105"/>
    <mergeCell ref="BE108:BG108"/>
    <mergeCell ref="BE106:BG106"/>
    <mergeCell ref="BE95:BG95"/>
    <mergeCell ref="BE99:BG99"/>
    <mergeCell ref="BE100:BG100"/>
    <mergeCell ref="BE102:BG102"/>
    <mergeCell ref="BE96:BG96"/>
    <mergeCell ref="BE97:BG97"/>
    <mergeCell ref="BE71:BG71"/>
    <mergeCell ref="BE73:BG73"/>
    <mergeCell ref="BE77:BG77"/>
    <mergeCell ref="BE74:BG74"/>
    <mergeCell ref="BE75:BG75"/>
    <mergeCell ref="BE64:BG64"/>
    <mergeCell ref="BE92:BG92"/>
    <mergeCell ref="BE94:BG94"/>
    <mergeCell ref="BE66:BG66"/>
    <mergeCell ref="BE69:BG69"/>
    <mergeCell ref="BE70:BG70"/>
    <mergeCell ref="BE63:BG63"/>
    <mergeCell ref="BE56:BG56"/>
    <mergeCell ref="BE51:BG51"/>
    <mergeCell ref="BE57:BG57"/>
    <mergeCell ref="BE53:BG53"/>
    <mergeCell ref="BE54:BG54"/>
    <mergeCell ref="BE60:BG60"/>
    <mergeCell ref="BE61:BG61"/>
    <mergeCell ref="BE62:BG62"/>
    <mergeCell ref="BE43:BG43"/>
    <mergeCell ref="BE48:BG48"/>
    <mergeCell ref="BE49:BG49"/>
    <mergeCell ref="BE52:BG52"/>
    <mergeCell ref="BE50:BG50"/>
    <mergeCell ref="BE45:BG45"/>
    <mergeCell ref="BE46:BG46"/>
    <mergeCell ref="BE33:BG33"/>
    <mergeCell ref="BE35:BG35"/>
    <mergeCell ref="BE38:BG38"/>
    <mergeCell ref="BE39:BG39"/>
    <mergeCell ref="BE42:BG42"/>
    <mergeCell ref="BE26:BG26"/>
    <mergeCell ref="BE28:BG28"/>
    <mergeCell ref="BE29:BG29"/>
    <mergeCell ref="BE31:BG31"/>
    <mergeCell ref="BE32:BG32"/>
    <mergeCell ref="B14:BD14"/>
    <mergeCell ref="BE14:BG14"/>
    <mergeCell ref="BE15:BG15"/>
    <mergeCell ref="BE16:BG16"/>
    <mergeCell ref="BE17:BG17"/>
    <mergeCell ref="BE25:BG25"/>
    <mergeCell ref="BE20:BG20"/>
    <mergeCell ref="BE21:BG21"/>
    <mergeCell ref="BE23:BG23"/>
    <mergeCell ref="BE24:BG24"/>
    <mergeCell ref="AO2:AQ2"/>
    <mergeCell ref="AR2:BB2"/>
    <mergeCell ref="AH3:AJ3"/>
    <mergeCell ref="AK3:AN3"/>
    <mergeCell ref="AO3:AQ3"/>
    <mergeCell ref="AR3:BB3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44" max="58" man="1"/>
    <brk id="67" max="5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15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25</v>
      </c>
      <c r="AS1" s="127"/>
      <c r="AT1" s="127"/>
      <c r="AU1" s="127"/>
      <c r="AZ1" s="35"/>
    </row>
    <row r="2" spans="1:52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02.バックアップファイルをSTGへ転送、ダウンロード</v>
      </c>
      <c r="F2" s="124"/>
      <c r="G2" s="124"/>
      <c r="H2" s="124"/>
      <c r="I2" s="124"/>
      <c r="J2" s="124"/>
      <c r="K2" s="124"/>
      <c r="L2" s="125" t="s">
        <v>62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  <c r="AZ2" s="36"/>
    </row>
    <row r="3" spans="1:52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s="20" customFormat="1" ht="14.25" customHeight="1">
      <c r="A5" s="19"/>
      <c r="B5" s="17" t="s">
        <v>47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36"/>
    </row>
    <row r="6" spans="1:52" s="20" customFormat="1" ht="14.25" customHeight="1">
      <c r="A6" s="19"/>
      <c r="B6" s="69"/>
      <c r="C6" s="98" t="s">
        <v>240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Y6" s="68"/>
      <c r="AZ6" s="36"/>
    </row>
    <row r="7" spans="1:52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Y7" s="68"/>
      <c r="AZ7" s="36"/>
    </row>
    <row r="8" spans="1:52" s="20" customFormat="1" ht="14.25" customHeight="1">
      <c r="A8" s="19"/>
      <c r="B8" s="17" t="s">
        <v>85</v>
      </c>
      <c r="C8" s="18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Y8" s="68"/>
      <c r="AZ8" s="36"/>
    </row>
    <row r="9" spans="1:52" s="20" customFormat="1" ht="14.25" customHeight="1">
      <c r="A9" s="19"/>
      <c r="B9" s="69"/>
      <c r="C9" s="70" t="s">
        <v>192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Y9" s="68"/>
      <c r="AZ9" s="36"/>
    </row>
    <row r="10" spans="1:52" s="20" customFormat="1" ht="14.25" customHeight="1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4"/>
      <c r="AZ10" s="36"/>
    </row>
    <row r="11" spans="1:52" s="21" customFormat="1" ht="14.25" customHeight="1">
      <c r="A11" s="22"/>
      <c r="B11" s="214" t="s">
        <v>242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6"/>
      <c r="AX11" s="217" t="s">
        <v>63</v>
      </c>
      <c r="AY11" s="218"/>
      <c r="AZ11" s="218"/>
    </row>
    <row r="12" spans="1:52" s="21" customFormat="1" ht="14.25" customHeight="1">
      <c r="A12" s="22"/>
      <c r="B12" s="240" t="s">
        <v>249</v>
      </c>
      <c r="C12" s="83" t="s">
        <v>224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5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7"/>
      <c r="AX12" s="211"/>
      <c r="AY12" s="212"/>
      <c r="AZ12" s="213"/>
    </row>
    <row r="13" spans="1:52" s="21" customFormat="1" ht="14.25" customHeight="1">
      <c r="A13" s="22"/>
      <c r="B13" s="241"/>
      <c r="C13" s="24" t="s">
        <v>225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6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5"/>
      <c r="AX13" s="211" t="s">
        <v>245</v>
      </c>
      <c r="AY13" s="212"/>
      <c r="AZ13" s="213"/>
    </row>
    <row r="14" spans="1:52" s="21" customFormat="1" ht="14.25" customHeight="1">
      <c r="A14" s="22"/>
      <c r="B14" s="241"/>
      <c r="C14" s="24" t="s">
        <v>226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5"/>
      <c r="AX14" s="211" t="s">
        <v>245</v>
      </c>
      <c r="AY14" s="212"/>
      <c r="AZ14" s="213"/>
    </row>
    <row r="15" spans="1:52" s="21" customFormat="1" ht="14.25" customHeight="1">
      <c r="A15" s="22"/>
      <c r="B15" s="241"/>
      <c r="C15" s="24"/>
      <c r="D15" s="72" t="s">
        <v>212</v>
      </c>
      <c r="E15" s="73"/>
      <c r="F15" s="73"/>
      <c r="G15" s="73"/>
      <c r="H15" s="73"/>
      <c r="I15" s="73"/>
      <c r="J15" s="73"/>
      <c r="K15" s="73"/>
      <c r="L15" s="73"/>
      <c r="M15" s="73"/>
      <c r="N15" s="72" t="s">
        <v>214</v>
      </c>
      <c r="O15" s="73"/>
      <c r="P15" s="73"/>
      <c r="Q15" s="74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5"/>
      <c r="AX15" s="65"/>
      <c r="AY15" s="66"/>
      <c r="AZ15" s="67"/>
    </row>
    <row r="16" spans="1:52" s="21" customFormat="1" ht="14.25" customHeight="1">
      <c r="A16" s="22"/>
      <c r="B16" s="241"/>
      <c r="C16" s="24"/>
      <c r="D16" s="72" t="s">
        <v>228</v>
      </c>
      <c r="E16" s="73"/>
      <c r="F16" s="73"/>
      <c r="G16" s="73"/>
      <c r="H16" s="73"/>
      <c r="I16" s="73"/>
      <c r="J16" s="73"/>
      <c r="K16" s="73"/>
      <c r="L16" s="73"/>
      <c r="M16" s="73"/>
      <c r="N16" s="72" t="s">
        <v>229</v>
      </c>
      <c r="O16" s="73"/>
      <c r="P16" s="73"/>
      <c r="Q16" s="74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5"/>
      <c r="AX16" s="65"/>
      <c r="AY16" s="66"/>
      <c r="AZ16" s="67"/>
    </row>
    <row r="17" spans="1:52" s="21" customFormat="1" ht="14.25" customHeight="1">
      <c r="A17" s="22"/>
      <c r="B17" s="241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5"/>
      <c r="AX17" s="65"/>
      <c r="AY17" s="66"/>
      <c r="AZ17" s="67"/>
    </row>
    <row r="18" spans="1:52" s="21" customFormat="1" ht="14.25" customHeight="1">
      <c r="A18" s="22"/>
      <c r="B18" s="241"/>
      <c r="C18" s="24" t="s">
        <v>230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211" t="s">
        <v>245</v>
      </c>
      <c r="AY18" s="212"/>
      <c r="AZ18" s="213"/>
    </row>
    <row r="19" spans="1:52" s="21" customFormat="1" ht="14.25" customHeight="1">
      <c r="A19" s="22"/>
      <c r="B19" s="241"/>
      <c r="C19" s="24"/>
      <c r="D19" s="72" t="s">
        <v>118</v>
      </c>
      <c r="E19" s="73"/>
      <c r="F19" s="73"/>
      <c r="G19" s="74"/>
      <c r="H19" s="72" t="s">
        <v>231</v>
      </c>
      <c r="I19" s="73"/>
      <c r="J19" s="73"/>
      <c r="K19" s="73"/>
      <c r="L19" s="73"/>
      <c r="M19" s="73"/>
      <c r="N19" s="73"/>
      <c r="O19" s="73"/>
      <c r="P19" s="73"/>
      <c r="Q19" s="73"/>
      <c r="R19" s="74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 t="s">
        <v>120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211" t="s">
        <v>245</v>
      </c>
      <c r="AY19" s="212"/>
      <c r="AZ19" s="213"/>
    </row>
    <row r="20" spans="1:52" s="21" customFormat="1" ht="14.25" customHeight="1">
      <c r="A20" s="22"/>
      <c r="B20" s="241"/>
      <c r="C20" s="24"/>
      <c r="D20" s="72" t="s">
        <v>75</v>
      </c>
      <c r="E20" s="73"/>
      <c r="F20" s="73"/>
      <c r="G20" s="74"/>
      <c r="H20" s="72" t="s">
        <v>232</v>
      </c>
      <c r="I20" s="73"/>
      <c r="J20" s="73"/>
      <c r="K20" s="73"/>
      <c r="L20" s="73"/>
      <c r="M20" s="73"/>
      <c r="N20" s="73"/>
      <c r="O20" s="73"/>
      <c r="P20" s="73"/>
      <c r="Q20" s="73"/>
      <c r="R20" s="74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65"/>
      <c r="AY20" s="66"/>
      <c r="AZ20" s="67"/>
    </row>
    <row r="21" spans="1:52" s="21" customFormat="1" ht="14.25" customHeight="1">
      <c r="A21" s="22"/>
      <c r="B21" s="241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8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  <c r="AX21" s="225"/>
      <c r="AY21" s="226"/>
      <c r="AZ21" s="227"/>
    </row>
    <row r="22" spans="1:52" s="21" customFormat="1" ht="14.25" customHeight="1">
      <c r="A22" s="22"/>
      <c r="B22" s="241"/>
      <c r="C22" s="71" t="s">
        <v>233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211"/>
      <c r="AY22" s="212"/>
      <c r="AZ22" s="213"/>
    </row>
    <row r="23" spans="1:52" s="21" customFormat="1" ht="14.25" customHeight="1">
      <c r="A23" s="22"/>
      <c r="B23" s="241"/>
      <c r="C23" s="24" t="s">
        <v>123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6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211" t="s">
        <v>245</v>
      </c>
      <c r="AY23" s="212"/>
      <c r="AZ23" s="213"/>
    </row>
    <row r="24" spans="1:52" s="21" customFormat="1" ht="14.25" customHeight="1">
      <c r="A24" s="22"/>
      <c r="B24" s="241"/>
      <c r="C24" s="24"/>
      <c r="D24" s="105" t="s">
        <v>295</v>
      </c>
      <c r="E24" s="106"/>
      <c r="F24" s="106"/>
      <c r="G24" s="106"/>
      <c r="H24" s="106"/>
      <c r="I24" s="106"/>
      <c r="J24" s="106"/>
      <c r="K24" s="106"/>
      <c r="L24" s="107"/>
      <c r="M24" s="72" t="s">
        <v>326</v>
      </c>
      <c r="N24" s="73"/>
      <c r="O24" s="74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28"/>
      <c r="AY24" s="229"/>
      <c r="AZ24" s="230"/>
    </row>
    <row r="25" spans="1:52" s="21" customFormat="1" ht="14.25" customHeight="1">
      <c r="A25" s="22"/>
      <c r="B25" s="241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65"/>
      <c r="AY25" s="66"/>
      <c r="AZ25" s="67"/>
    </row>
    <row r="26" spans="1:52" s="21" customFormat="1" ht="14.25" customHeight="1">
      <c r="A26" s="22"/>
      <c r="B26" s="241"/>
      <c r="C26" s="24" t="s">
        <v>124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211" t="s">
        <v>245</v>
      </c>
      <c r="AY26" s="212"/>
      <c r="AZ26" s="213"/>
    </row>
    <row r="27" spans="1:52" s="21" customFormat="1" ht="14.25" customHeight="1">
      <c r="A27" s="22"/>
      <c r="B27" s="241"/>
      <c r="C27" s="24"/>
      <c r="D27" s="72" t="s">
        <v>125</v>
      </c>
      <c r="E27" s="73"/>
      <c r="F27" s="73"/>
      <c r="G27" s="74"/>
      <c r="H27" s="72" t="s">
        <v>126</v>
      </c>
      <c r="I27" s="73"/>
      <c r="J27" s="73"/>
      <c r="K27" s="73"/>
      <c r="L27" s="73"/>
      <c r="M27" s="73"/>
      <c r="N27" s="73"/>
      <c r="O27" s="74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 t="s">
        <v>120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5"/>
      <c r="AX27" s="211" t="s">
        <v>245</v>
      </c>
      <c r="AY27" s="212"/>
      <c r="AZ27" s="213"/>
    </row>
    <row r="28" spans="1:52" s="21" customFormat="1" ht="14.25" customHeight="1">
      <c r="A28" s="22"/>
      <c r="B28" s="241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65"/>
      <c r="AY28" s="66"/>
      <c r="AZ28" s="67"/>
    </row>
    <row r="29" spans="1:52" s="21" customFormat="1" ht="14.25" customHeight="1">
      <c r="A29" s="22"/>
      <c r="B29" s="241"/>
      <c r="C29" s="24" t="s">
        <v>127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11" t="s">
        <v>245</v>
      </c>
      <c r="AY29" s="212"/>
      <c r="AZ29" s="213"/>
    </row>
    <row r="30" spans="1:52" s="21" customFormat="1" ht="14.25" customHeight="1">
      <c r="A30" s="22"/>
      <c r="B30" s="241"/>
      <c r="C30" s="24"/>
      <c r="D30" s="72" t="s">
        <v>128</v>
      </c>
      <c r="E30" s="73"/>
      <c r="F30" s="73"/>
      <c r="G30" s="74"/>
      <c r="H30" s="72" t="s">
        <v>129</v>
      </c>
      <c r="I30" s="73"/>
      <c r="J30" s="73"/>
      <c r="K30" s="73"/>
      <c r="L30" s="73"/>
      <c r="M30" s="73"/>
      <c r="N30" s="73"/>
      <c r="O30" s="74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 t="s">
        <v>236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5"/>
      <c r="AX30" s="211" t="s">
        <v>245</v>
      </c>
      <c r="AY30" s="212"/>
      <c r="AZ30" s="213"/>
    </row>
    <row r="31" spans="1:52" s="21" customFormat="1" ht="14.25" customHeight="1">
      <c r="A31" s="22"/>
      <c r="B31" s="241"/>
      <c r="C31" s="24"/>
      <c r="D31" s="72" t="s">
        <v>128</v>
      </c>
      <c r="E31" s="73"/>
      <c r="F31" s="73"/>
      <c r="G31" s="74"/>
      <c r="H31" s="72" t="s">
        <v>131</v>
      </c>
      <c r="I31" s="73"/>
      <c r="J31" s="73"/>
      <c r="K31" s="73"/>
      <c r="L31" s="73"/>
      <c r="M31" s="73"/>
      <c r="N31" s="73"/>
      <c r="O31" s="74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 t="s">
        <v>132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211" t="s">
        <v>66</v>
      </c>
      <c r="AY31" s="212"/>
      <c r="AZ31" s="213"/>
    </row>
    <row r="32" spans="1:52" s="21" customFormat="1" ht="14.25" customHeight="1">
      <c r="A32" s="22"/>
      <c r="B32" s="241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61"/>
      <c r="AY32" s="62"/>
      <c r="AZ32" s="63"/>
    </row>
    <row r="33" spans="1:52" s="21" customFormat="1" ht="14.25" customHeight="1">
      <c r="A33" s="22"/>
      <c r="B33" s="241"/>
      <c r="C33" s="24" t="s">
        <v>133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211" t="s">
        <v>66</v>
      </c>
      <c r="AY33" s="212"/>
      <c r="AZ33" s="213"/>
    </row>
    <row r="34" spans="1:52" s="21" customFormat="1" ht="14.25" customHeight="1">
      <c r="A34" s="22"/>
      <c r="B34" s="241"/>
      <c r="C34" s="24"/>
      <c r="D34" s="72" t="s">
        <v>128</v>
      </c>
      <c r="E34" s="73"/>
      <c r="F34" s="73"/>
      <c r="G34" s="74"/>
      <c r="H34" s="72" t="s">
        <v>238</v>
      </c>
      <c r="I34" s="73"/>
      <c r="J34" s="73"/>
      <c r="K34" s="73"/>
      <c r="L34" s="73"/>
      <c r="M34" s="73"/>
      <c r="N34" s="73"/>
      <c r="O34" s="74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61"/>
      <c r="AY34" s="62"/>
      <c r="AZ34" s="63"/>
    </row>
    <row r="35" spans="1:52" s="21" customFormat="1" ht="14.25" customHeight="1">
      <c r="A35" s="22"/>
      <c r="B35" s="241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5"/>
      <c r="AX35" s="61"/>
      <c r="AY35" s="62"/>
      <c r="AZ35" s="63"/>
    </row>
    <row r="36" spans="1:52" s="21" customFormat="1" ht="14.25" customHeight="1">
      <c r="A36" s="22"/>
      <c r="B36" s="241"/>
      <c r="C36" s="24" t="s">
        <v>135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5"/>
      <c r="AX36" s="211" t="s">
        <v>66</v>
      </c>
      <c r="AY36" s="212"/>
      <c r="AZ36" s="213"/>
    </row>
    <row r="37" spans="1:52" s="21" customFormat="1" ht="14.25" customHeight="1">
      <c r="A37" s="22"/>
      <c r="B37" s="241"/>
      <c r="C37" s="24"/>
      <c r="D37" s="72" t="s">
        <v>128</v>
      </c>
      <c r="E37" s="73"/>
      <c r="F37" s="73"/>
      <c r="G37" s="74"/>
      <c r="H37" s="72" t="s">
        <v>250</v>
      </c>
      <c r="I37" s="73"/>
      <c r="J37" s="73"/>
      <c r="K37" s="73"/>
      <c r="L37" s="73"/>
      <c r="M37" s="73"/>
      <c r="N37" s="73"/>
      <c r="O37" s="74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 t="s">
        <v>136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5"/>
      <c r="AX37" s="211" t="s">
        <v>66</v>
      </c>
      <c r="AY37" s="212"/>
      <c r="AZ37" s="213"/>
    </row>
    <row r="38" spans="1:52" s="21" customFormat="1" ht="14.25" customHeight="1">
      <c r="A38" s="22"/>
      <c r="B38" s="241"/>
      <c r="C38" s="78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8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80"/>
      <c r="AX38" s="61"/>
      <c r="AY38" s="62"/>
      <c r="AZ38" s="63"/>
    </row>
    <row r="39" spans="1:52" s="21" customFormat="1" ht="14.25" customHeight="1">
      <c r="A39" s="22"/>
      <c r="B39" s="237" t="s">
        <v>251</v>
      </c>
      <c r="C39" s="99" t="s">
        <v>243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5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7"/>
      <c r="AX39" s="61"/>
      <c r="AY39" s="62"/>
      <c r="AZ39" s="63"/>
    </row>
    <row r="40" spans="1:52" s="21" customFormat="1" ht="14.25" customHeight="1">
      <c r="A40" s="22"/>
      <c r="B40" s="238"/>
      <c r="C40" s="81" t="s">
        <v>252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5"/>
      <c r="AX40" s="211" t="s">
        <v>66</v>
      </c>
      <c r="AY40" s="212"/>
      <c r="AZ40" s="213"/>
    </row>
    <row r="41" spans="1:52" s="21" customFormat="1" ht="14.25" customHeight="1">
      <c r="A41" s="22"/>
      <c r="B41" s="238"/>
      <c r="C41" s="81"/>
      <c r="D41" s="72" t="s">
        <v>128</v>
      </c>
      <c r="E41" s="73"/>
      <c r="F41" s="73"/>
      <c r="G41" s="74"/>
      <c r="H41" s="72" t="s">
        <v>253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4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5"/>
      <c r="AX41" s="211" t="s">
        <v>66</v>
      </c>
      <c r="AY41" s="212"/>
      <c r="AZ41" s="213"/>
    </row>
    <row r="42" spans="1:52" s="21" customFormat="1" ht="14.25" customHeight="1">
      <c r="A42" s="22"/>
      <c r="B42" s="238"/>
      <c r="C42" s="8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5"/>
      <c r="AX42" s="58"/>
      <c r="AY42" s="59"/>
      <c r="AZ42" s="60"/>
    </row>
    <row r="43" spans="1:52" s="21" customFormat="1" ht="14.25" customHeight="1">
      <c r="A43" s="22"/>
      <c r="B43" s="238"/>
      <c r="C43" s="23" t="s">
        <v>254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5"/>
      <c r="AX43" s="211" t="s">
        <v>66</v>
      </c>
      <c r="AY43" s="212"/>
      <c r="AZ43" s="213"/>
    </row>
    <row r="44" spans="1:52" s="21" customFormat="1" ht="14.25" customHeight="1">
      <c r="A44" s="22"/>
      <c r="B44" s="238"/>
      <c r="C44" s="23"/>
      <c r="D44" s="23" t="s">
        <v>316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5"/>
      <c r="AX44" s="58"/>
      <c r="AY44" s="59"/>
      <c r="AZ44" s="60"/>
    </row>
    <row r="45" spans="1:52" s="21" customFormat="1" ht="14.25" customHeight="1">
      <c r="A45" s="22"/>
      <c r="B45" s="238"/>
      <c r="C45" s="95"/>
      <c r="D45" s="72" t="s">
        <v>128</v>
      </c>
      <c r="E45" s="73"/>
      <c r="F45" s="73"/>
      <c r="G45" s="74"/>
      <c r="H45" s="72" t="s">
        <v>259</v>
      </c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5"/>
      <c r="AX45" s="211" t="s">
        <v>66</v>
      </c>
      <c r="AY45" s="212"/>
      <c r="AZ45" s="213"/>
    </row>
    <row r="46" spans="1:52" s="21" customFormat="1" ht="14.25" customHeight="1">
      <c r="A46" s="22"/>
      <c r="B46" s="238"/>
      <c r="C46" s="9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5"/>
      <c r="AX46" s="58"/>
      <c r="AY46" s="59"/>
      <c r="AZ46" s="60"/>
    </row>
    <row r="47" spans="1:52" s="21" customFormat="1" ht="14.25" customHeight="1">
      <c r="A47" s="22"/>
      <c r="B47" s="238"/>
      <c r="C47" s="95" t="s">
        <v>260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5"/>
      <c r="AX47" s="58"/>
      <c r="AY47" s="59"/>
      <c r="AZ47" s="60"/>
    </row>
    <row r="48" spans="1:52" s="21" customFormat="1" ht="14.25" customHeight="1">
      <c r="A48" s="22"/>
      <c r="B48" s="238"/>
      <c r="C48" s="95"/>
      <c r="D48" s="75" t="s">
        <v>128</v>
      </c>
      <c r="E48" s="76"/>
      <c r="F48" s="76"/>
      <c r="G48" s="77"/>
      <c r="H48" s="72" t="s">
        <v>261</v>
      </c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4"/>
      <c r="W48" s="23"/>
      <c r="X48" s="23"/>
      <c r="Y48" s="23"/>
      <c r="Z48" s="23"/>
      <c r="AA48" s="23"/>
      <c r="AB48" s="23"/>
      <c r="AC48" s="24" t="s">
        <v>263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5"/>
      <c r="AX48" s="58"/>
      <c r="AY48" s="59"/>
      <c r="AZ48" s="60"/>
    </row>
    <row r="49" spans="1:52" s="21" customFormat="1" ht="14.25" customHeight="1">
      <c r="A49" s="22"/>
      <c r="B49" s="238"/>
      <c r="C49" s="95"/>
      <c r="D49" s="78"/>
      <c r="E49" s="79"/>
      <c r="F49" s="79"/>
      <c r="G49" s="79"/>
      <c r="H49" s="72" t="s">
        <v>262</v>
      </c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4"/>
      <c r="W49" s="23"/>
      <c r="X49" s="23"/>
      <c r="Y49" s="23"/>
      <c r="Z49" s="23"/>
      <c r="AA49" s="23"/>
      <c r="AB49" s="23"/>
      <c r="AC49" s="24" t="s">
        <v>264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5"/>
      <c r="AX49" s="58"/>
      <c r="AY49" s="59"/>
      <c r="AZ49" s="60"/>
    </row>
    <row r="50" spans="1:52" s="21" customFormat="1" ht="14.25" customHeight="1">
      <c r="A50" s="22"/>
      <c r="B50" s="238"/>
      <c r="C50" s="8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5"/>
      <c r="AX50" s="58"/>
      <c r="AY50" s="59"/>
      <c r="AZ50" s="60"/>
    </row>
    <row r="51" spans="1:52" s="21" customFormat="1" ht="14.25" customHeight="1">
      <c r="A51" s="22"/>
      <c r="B51" s="238"/>
      <c r="C51" s="81" t="s">
        <v>255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5"/>
      <c r="AX51" s="211" t="s">
        <v>66</v>
      </c>
      <c r="AY51" s="212"/>
      <c r="AZ51" s="213"/>
    </row>
    <row r="52" spans="1:52" s="21" customFormat="1" ht="14.25" customHeight="1">
      <c r="A52" s="22"/>
      <c r="B52" s="238"/>
      <c r="C52" s="81"/>
      <c r="D52" s="72" t="s">
        <v>128</v>
      </c>
      <c r="E52" s="73"/>
      <c r="F52" s="73"/>
      <c r="G52" s="74"/>
      <c r="H52" s="72" t="s">
        <v>256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4"/>
      <c r="T52" s="23"/>
      <c r="U52" s="23"/>
      <c r="V52" s="23"/>
      <c r="W52" s="23"/>
      <c r="X52" s="23"/>
      <c r="Y52" s="23"/>
      <c r="Z52" s="23"/>
      <c r="AA52" s="23"/>
      <c r="AB52" s="23"/>
      <c r="AC52" s="24" t="s">
        <v>257</v>
      </c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5"/>
      <c r="AX52" s="211" t="s">
        <v>66</v>
      </c>
      <c r="AY52" s="212"/>
      <c r="AZ52" s="213"/>
    </row>
    <row r="53" spans="1:52" s="21" customFormat="1" ht="14.25" customHeight="1">
      <c r="A53" s="22"/>
      <c r="B53" s="238"/>
      <c r="C53" s="8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5"/>
      <c r="AX53" s="58"/>
      <c r="AY53" s="59"/>
      <c r="AZ53" s="60"/>
    </row>
    <row r="54" spans="1:52" s="21" customFormat="1" ht="14.25" customHeight="1">
      <c r="A54" s="29"/>
      <c r="B54" s="239"/>
      <c r="C54" s="79"/>
      <c r="D54" s="103"/>
      <c r="E54" s="79"/>
      <c r="F54" s="104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8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80"/>
      <c r="AX54" s="58"/>
      <c r="AY54" s="59"/>
      <c r="AZ54" s="60"/>
    </row>
    <row r="55" spans="1:52" s="21" customFormat="1" ht="14.25" customHeight="1">
      <c r="A55" s="22"/>
      <c r="B55" s="214" t="s">
        <v>270</v>
      </c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6"/>
      <c r="AX55" s="217" t="s">
        <v>63</v>
      </c>
      <c r="AY55" s="218"/>
      <c r="AZ55" s="218"/>
    </row>
    <row r="56" spans="1:52" s="21" customFormat="1" ht="14.25" customHeight="1">
      <c r="A56" s="22"/>
      <c r="B56" s="64"/>
      <c r="C56" s="71" t="s">
        <v>265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5"/>
      <c r="AX56" s="211"/>
      <c r="AY56" s="212"/>
      <c r="AZ56" s="213"/>
    </row>
    <row r="57" spans="1:52" s="21" customFormat="1" ht="14.25" customHeight="1">
      <c r="A57" s="22"/>
      <c r="B57" s="64"/>
      <c r="C57" s="24" t="s">
        <v>65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6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5"/>
      <c r="AX57" s="211" t="s">
        <v>66</v>
      </c>
      <c r="AY57" s="212"/>
      <c r="AZ57" s="213"/>
    </row>
    <row r="58" spans="1:52" s="21" customFormat="1" ht="14.25" customHeight="1">
      <c r="A58" s="22"/>
      <c r="B58" s="64"/>
      <c r="C58" s="24" t="s">
        <v>67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5"/>
      <c r="AX58" s="211" t="s">
        <v>66</v>
      </c>
      <c r="AY58" s="212"/>
      <c r="AZ58" s="213"/>
    </row>
    <row r="59" spans="1:52" s="21" customFormat="1" ht="14.25" customHeight="1">
      <c r="A59" s="22"/>
      <c r="B59" s="64"/>
      <c r="C59" s="24"/>
      <c r="D59" s="72" t="s">
        <v>68</v>
      </c>
      <c r="E59" s="73"/>
      <c r="F59" s="73"/>
      <c r="G59" s="73"/>
      <c r="H59" s="73"/>
      <c r="I59" s="73"/>
      <c r="J59" s="73"/>
      <c r="K59" s="73"/>
      <c r="L59" s="74"/>
      <c r="M59" s="72" t="s">
        <v>69</v>
      </c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4"/>
      <c r="AB59" s="23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5"/>
      <c r="AX59" s="61"/>
      <c r="AY59" s="62"/>
      <c r="AZ59" s="63"/>
    </row>
    <row r="60" spans="1:52" s="21" customFormat="1" ht="14.25" customHeight="1">
      <c r="A60" s="22"/>
      <c r="B60" s="64"/>
      <c r="C60" s="24"/>
      <c r="D60" s="75" t="s">
        <v>70</v>
      </c>
      <c r="E60" s="76"/>
      <c r="F60" s="76"/>
      <c r="G60" s="76"/>
      <c r="H60" s="76"/>
      <c r="I60" s="76"/>
      <c r="J60" s="76"/>
      <c r="K60" s="76"/>
      <c r="L60" s="77"/>
      <c r="M60" s="72" t="s">
        <v>71</v>
      </c>
      <c r="N60" s="73"/>
      <c r="O60" s="73"/>
      <c r="P60" s="73"/>
      <c r="Q60" s="73"/>
      <c r="R60" s="73"/>
      <c r="S60" s="73"/>
      <c r="T60" s="73"/>
      <c r="U60" s="73"/>
      <c r="V60" s="73"/>
      <c r="W60" s="72" t="s">
        <v>72</v>
      </c>
      <c r="X60" s="73"/>
      <c r="Y60" s="73"/>
      <c r="Z60" s="73"/>
      <c r="AA60" s="74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5"/>
      <c r="AX60" s="61"/>
      <c r="AY60" s="62"/>
      <c r="AZ60" s="63"/>
    </row>
    <row r="61" spans="1:52" s="21" customFormat="1" ht="14.25" customHeight="1">
      <c r="A61" s="22"/>
      <c r="B61" s="64"/>
      <c r="C61" s="24"/>
      <c r="D61" s="72" t="s">
        <v>73</v>
      </c>
      <c r="E61" s="73"/>
      <c r="F61" s="73"/>
      <c r="G61" s="73"/>
      <c r="H61" s="73"/>
      <c r="I61" s="73"/>
      <c r="J61" s="73"/>
      <c r="K61" s="73"/>
      <c r="L61" s="74"/>
      <c r="M61" s="72">
        <v>422</v>
      </c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4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5"/>
      <c r="AX61" s="61"/>
      <c r="AY61" s="62"/>
      <c r="AZ61" s="63"/>
    </row>
    <row r="62" spans="1:52" s="21" customFormat="1" ht="14.25" customHeight="1">
      <c r="A62" s="22"/>
      <c r="B62" s="64"/>
      <c r="C62" s="24"/>
      <c r="D62" s="72" t="s">
        <v>74</v>
      </c>
      <c r="E62" s="73"/>
      <c r="F62" s="73"/>
      <c r="G62" s="73"/>
      <c r="H62" s="73"/>
      <c r="I62" s="73"/>
      <c r="J62" s="73"/>
      <c r="K62" s="73"/>
      <c r="L62" s="74"/>
      <c r="M62" s="72" t="s">
        <v>327</v>
      </c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4"/>
      <c r="AB62" s="23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5"/>
      <c r="AX62" s="61"/>
      <c r="AY62" s="62"/>
      <c r="AZ62" s="63"/>
    </row>
    <row r="63" spans="1:52" s="21" customFormat="1" ht="14.25" customHeight="1">
      <c r="A63" s="22"/>
      <c r="B63" s="64"/>
      <c r="C63" s="24"/>
      <c r="D63" s="72" t="s">
        <v>75</v>
      </c>
      <c r="E63" s="73"/>
      <c r="F63" s="73"/>
      <c r="G63" s="73"/>
      <c r="H63" s="73"/>
      <c r="I63" s="73"/>
      <c r="J63" s="73"/>
      <c r="K63" s="73"/>
      <c r="L63" s="74"/>
      <c r="M63" s="72" t="s">
        <v>76</v>
      </c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4"/>
      <c r="AB63" s="23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5"/>
      <c r="AX63" s="61"/>
      <c r="AY63" s="62"/>
      <c r="AZ63" s="63"/>
    </row>
    <row r="64" spans="1:52" s="21" customFormat="1" ht="14.25" customHeight="1">
      <c r="A64" s="22"/>
      <c r="B64" s="64"/>
      <c r="C64" s="24"/>
      <c r="D64" s="81" t="s">
        <v>77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5"/>
      <c r="AX64" s="61"/>
      <c r="AY64" s="62"/>
      <c r="AZ64" s="63"/>
    </row>
    <row r="65" spans="1:52" s="21" customFormat="1" ht="14.25" customHeight="1">
      <c r="A65" s="22"/>
      <c r="B65" s="64"/>
      <c r="C65" s="24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5"/>
      <c r="AX65" s="61"/>
      <c r="AY65" s="62"/>
      <c r="AZ65" s="63"/>
    </row>
    <row r="66" spans="1:52" s="21" customFormat="1" ht="14.25" customHeight="1">
      <c r="A66" s="22"/>
      <c r="B66" s="64"/>
      <c r="C66" s="24" t="s">
        <v>78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5"/>
      <c r="AX66" s="211" t="s">
        <v>66</v>
      </c>
      <c r="AY66" s="212"/>
      <c r="AZ66" s="213"/>
    </row>
    <row r="67" spans="1:52" s="21" customFormat="1" ht="14.25" customHeight="1">
      <c r="A67" s="22"/>
      <c r="B67" s="64"/>
      <c r="C67" s="24" t="s">
        <v>79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5"/>
      <c r="AX67" s="211" t="s">
        <v>66</v>
      </c>
      <c r="AY67" s="212"/>
      <c r="AZ67" s="213"/>
    </row>
    <row r="68" spans="1:52" s="21" customFormat="1" ht="14.25" customHeight="1">
      <c r="A68" s="22"/>
      <c r="B68" s="64"/>
      <c r="C68" s="24" t="s">
        <v>80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81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5"/>
      <c r="AX68" s="211" t="s">
        <v>66</v>
      </c>
      <c r="AY68" s="212"/>
      <c r="AZ68" s="213"/>
    </row>
    <row r="69" spans="1:52" s="21" customFormat="1" ht="14.25" customHeight="1">
      <c r="A69" s="22"/>
      <c r="B69" s="64"/>
      <c r="C69" s="24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5"/>
      <c r="AX69" s="61"/>
      <c r="AY69" s="62"/>
      <c r="AZ69" s="63"/>
    </row>
    <row r="70" spans="1:52" s="21" customFormat="1" ht="14.25" customHeight="1">
      <c r="A70" s="22"/>
      <c r="B70" s="234" t="s">
        <v>251</v>
      </c>
      <c r="C70" s="99" t="s">
        <v>221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5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7"/>
      <c r="AX70" s="211"/>
      <c r="AY70" s="212"/>
      <c r="AZ70" s="213"/>
    </row>
    <row r="71" spans="1:52" s="21" customFormat="1" ht="14.25" customHeight="1">
      <c r="A71" s="22"/>
      <c r="B71" s="235"/>
      <c r="C71" s="81" t="s">
        <v>82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5"/>
      <c r="AX71" s="211" t="s">
        <v>66</v>
      </c>
      <c r="AY71" s="212"/>
      <c r="AZ71" s="213"/>
    </row>
    <row r="72" spans="1:52" s="21" customFormat="1" ht="14.25" customHeight="1">
      <c r="A72" s="22"/>
      <c r="B72" s="235"/>
      <c r="C72" s="81"/>
      <c r="D72" s="72" t="s">
        <v>83</v>
      </c>
      <c r="E72" s="73"/>
      <c r="F72" s="73"/>
      <c r="G72" s="74"/>
      <c r="H72" s="72" t="s">
        <v>266</v>
      </c>
      <c r="I72" s="73"/>
      <c r="J72" s="73"/>
      <c r="K72" s="73"/>
      <c r="L72" s="73"/>
      <c r="M72" s="73"/>
      <c r="N72" s="73"/>
      <c r="O72" s="74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5"/>
      <c r="AX72" s="58"/>
      <c r="AY72" s="59"/>
      <c r="AZ72" s="60"/>
    </row>
    <row r="73" spans="1:52" s="21" customFormat="1" ht="14.25" customHeight="1">
      <c r="A73" s="22"/>
      <c r="B73" s="235"/>
      <c r="C73" s="81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5"/>
      <c r="AX73" s="58"/>
      <c r="AY73" s="59"/>
      <c r="AZ73" s="60"/>
    </row>
    <row r="74" spans="1:52" s="21" customFormat="1" ht="14.25" customHeight="1">
      <c r="A74" s="22"/>
      <c r="B74" s="235"/>
      <c r="C74" s="81" t="s">
        <v>267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 t="s">
        <v>188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5"/>
      <c r="AX74" s="211" t="s">
        <v>66</v>
      </c>
      <c r="AY74" s="212"/>
      <c r="AZ74" s="213"/>
    </row>
    <row r="75" spans="1:52" s="21" customFormat="1" ht="14.25" customHeight="1">
      <c r="A75" s="22"/>
      <c r="B75" s="235"/>
      <c r="C75" s="81" t="s">
        <v>268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 t="s">
        <v>269</v>
      </c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5"/>
      <c r="AX75" s="211" t="s">
        <v>66</v>
      </c>
      <c r="AY75" s="212"/>
      <c r="AZ75" s="213"/>
    </row>
    <row r="76" spans="1:52" s="21" customFormat="1" ht="14.25" customHeight="1">
      <c r="A76" s="22"/>
      <c r="B76" s="236"/>
      <c r="C76" s="79"/>
      <c r="D76" s="79" t="s">
        <v>258</v>
      </c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8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58"/>
      <c r="AY76" s="59"/>
      <c r="AZ76" s="60"/>
    </row>
    <row r="77" spans="1:52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52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52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52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</sheetData>
  <mergeCells count="6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1:AW11"/>
    <mergeCell ref="AX11:AZ11"/>
    <mergeCell ref="AX12:AZ12"/>
    <mergeCell ref="AX13:AZ13"/>
    <mergeCell ref="AX14:AZ14"/>
    <mergeCell ref="B12:B38"/>
    <mergeCell ref="AX18:AZ18"/>
    <mergeCell ref="AX19:AZ19"/>
    <mergeCell ref="AX21:AZ21"/>
    <mergeCell ref="AX27:AZ27"/>
    <mergeCell ref="AX30:AZ30"/>
    <mergeCell ref="AX24:AZ24"/>
    <mergeCell ref="AX22:AZ22"/>
    <mergeCell ref="AX66:AZ66"/>
    <mergeCell ref="AX67:AZ67"/>
    <mergeCell ref="AX68:AZ68"/>
    <mergeCell ref="AX51:AZ51"/>
    <mergeCell ref="AX31:AZ31"/>
    <mergeCell ref="AX33:AZ33"/>
    <mergeCell ref="AX36:AZ36"/>
    <mergeCell ref="AX37:AZ37"/>
    <mergeCell ref="AX56:AZ56"/>
    <mergeCell ref="AX57:AZ57"/>
    <mergeCell ref="AX58:AZ58"/>
    <mergeCell ref="AX52:AZ52"/>
    <mergeCell ref="AX45:AZ45"/>
    <mergeCell ref="AX40:AZ40"/>
    <mergeCell ref="AX41:AZ41"/>
    <mergeCell ref="B39:B54"/>
    <mergeCell ref="AX23:AZ23"/>
    <mergeCell ref="AX26:AZ26"/>
    <mergeCell ref="AX29:AZ29"/>
    <mergeCell ref="B55:AW55"/>
    <mergeCell ref="AX55:AZ55"/>
    <mergeCell ref="AX43:AZ43"/>
    <mergeCell ref="B70:B76"/>
    <mergeCell ref="AX70:AZ70"/>
    <mergeCell ref="AX71:AZ71"/>
    <mergeCell ref="AX74:AZ74"/>
    <mergeCell ref="AX75:AZ75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5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61</v>
      </c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G1" s="35"/>
    </row>
    <row r="2" spans="1:59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03.バックアップファイル移動</v>
      </c>
      <c r="F2" s="124"/>
      <c r="G2" s="124"/>
      <c r="H2" s="124"/>
      <c r="I2" s="124"/>
      <c r="J2" s="124"/>
      <c r="K2" s="124"/>
      <c r="L2" s="125" t="s">
        <v>62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G2" s="36"/>
    </row>
    <row r="3" spans="1:59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273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47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70" t="s">
        <v>274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112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286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42" t="s">
        <v>271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6"/>
      <c r="BE14" s="217" t="s">
        <v>63</v>
      </c>
      <c r="BF14" s="218"/>
      <c r="BG14" s="218"/>
    </row>
    <row r="15" spans="1:59" s="21" customFormat="1" ht="14.25" customHeight="1">
      <c r="A15" s="22"/>
      <c r="B15" s="46"/>
      <c r="C15" s="71" t="s">
        <v>64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5"/>
      <c r="BE15" s="211"/>
      <c r="BF15" s="212"/>
      <c r="BG15" s="213"/>
    </row>
    <row r="16" spans="1:59" s="21" customFormat="1" ht="14.25" customHeight="1">
      <c r="A16" s="22"/>
      <c r="B16" s="46"/>
      <c r="C16" s="24" t="s">
        <v>65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 t="s">
        <v>66</v>
      </c>
      <c r="BF16" s="212"/>
      <c r="BG16" s="213"/>
    </row>
    <row r="17" spans="1:59" s="21" customFormat="1" ht="14.25" customHeight="1">
      <c r="A17" s="22"/>
      <c r="B17" s="46"/>
      <c r="C17" s="24" t="s">
        <v>67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 t="s">
        <v>66</v>
      </c>
      <c r="BF17" s="212"/>
      <c r="BG17" s="213"/>
    </row>
    <row r="18" spans="1:59" s="21" customFormat="1" ht="14.25" customHeight="1">
      <c r="A18" s="22"/>
      <c r="B18" s="46"/>
      <c r="C18" s="24"/>
      <c r="D18" s="72" t="s">
        <v>68</v>
      </c>
      <c r="E18" s="73"/>
      <c r="F18" s="73"/>
      <c r="G18" s="73"/>
      <c r="H18" s="73"/>
      <c r="I18" s="73"/>
      <c r="J18" s="73"/>
      <c r="K18" s="73"/>
      <c r="L18" s="74"/>
      <c r="M18" s="72" t="s">
        <v>69</v>
      </c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4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53"/>
      <c r="BF18" s="54"/>
      <c r="BG18" s="55"/>
    </row>
    <row r="19" spans="1:59" s="21" customFormat="1" ht="14.25" customHeight="1">
      <c r="A19" s="22"/>
      <c r="B19" s="46"/>
      <c r="C19" s="24"/>
      <c r="D19" s="75" t="s">
        <v>70</v>
      </c>
      <c r="E19" s="76"/>
      <c r="F19" s="76"/>
      <c r="G19" s="76"/>
      <c r="H19" s="76"/>
      <c r="I19" s="76"/>
      <c r="J19" s="76"/>
      <c r="K19" s="76"/>
      <c r="L19" s="77"/>
      <c r="M19" s="72" t="s">
        <v>71</v>
      </c>
      <c r="N19" s="73"/>
      <c r="O19" s="73"/>
      <c r="P19" s="73"/>
      <c r="Q19" s="73"/>
      <c r="R19" s="73"/>
      <c r="S19" s="73"/>
      <c r="T19" s="73"/>
      <c r="U19" s="73"/>
      <c r="V19" s="73"/>
      <c r="W19" s="72" t="s">
        <v>72</v>
      </c>
      <c r="X19" s="73"/>
      <c r="Y19" s="73"/>
      <c r="Z19" s="73"/>
      <c r="AA19" s="74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53"/>
      <c r="BF19" s="54"/>
      <c r="BG19" s="55"/>
    </row>
    <row r="20" spans="1:59" s="21" customFormat="1" ht="14.25" customHeight="1">
      <c r="A20" s="22"/>
      <c r="B20" s="46"/>
      <c r="C20" s="24"/>
      <c r="D20" s="72" t="s">
        <v>73</v>
      </c>
      <c r="E20" s="73"/>
      <c r="F20" s="73"/>
      <c r="G20" s="73"/>
      <c r="H20" s="73"/>
      <c r="I20" s="73"/>
      <c r="J20" s="73"/>
      <c r="K20" s="73"/>
      <c r="L20" s="74"/>
      <c r="M20" s="72">
        <v>422</v>
      </c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4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53"/>
      <c r="BF20" s="54"/>
      <c r="BG20" s="55"/>
    </row>
    <row r="21" spans="1:59" s="21" customFormat="1" ht="14.25" customHeight="1">
      <c r="A21" s="22"/>
      <c r="B21" s="46"/>
      <c r="C21" s="24"/>
      <c r="D21" s="72" t="s">
        <v>74</v>
      </c>
      <c r="E21" s="73"/>
      <c r="F21" s="73"/>
      <c r="G21" s="73"/>
      <c r="H21" s="73"/>
      <c r="I21" s="73"/>
      <c r="J21" s="73"/>
      <c r="K21" s="73"/>
      <c r="L21" s="74"/>
      <c r="M21" s="72" t="s">
        <v>324</v>
      </c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4"/>
      <c r="AB21" s="23"/>
      <c r="AC21" s="2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53"/>
      <c r="BF21" s="54"/>
      <c r="BG21" s="55"/>
    </row>
    <row r="22" spans="1:59" s="21" customFormat="1" ht="14.25" customHeight="1">
      <c r="A22" s="22"/>
      <c r="B22" s="46"/>
      <c r="C22" s="24"/>
      <c r="D22" s="72" t="s">
        <v>75</v>
      </c>
      <c r="E22" s="73"/>
      <c r="F22" s="73"/>
      <c r="G22" s="73"/>
      <c r="H22" s="73"/>
      <c r="I22" s="73"/>
      <c r="J22" s="73"/>
      <c r="K22" s="73"/>
      <c r="L22" s="74"/>
      <c r="M22" s="72" t="s">
        <v>76</v>
      </c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4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53"/>
      <c r="BF22" s="54"/>
      <c r="BG22" s="55"/>
    </row>
    <row r="23" spans="1:59" s="21" customFormat="1" ht="14.25" customHeight="1">
      <c r="A23" s="22"/>
      <c r="B23" s="46"/>
      <c r="C23" s="24"/>
      <c r="D23" s="81" t="s">
        <v>77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5"/>
      <c r="BE23" s="53"/>
      <c r="BF23" s="54"/>
      <c r="BG23" s="55"/>
    </row>
    <row r="24" spans="1:59" s="21" customFormat="1" ht="14.25" customHeight="1">
      <c r="A24" s="22"/>
      <c r="B24" s="46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53"/>
      <c r="BF24" s="54"/>
      <c r="BG24" s="55"/>
    </row>
    <row r="25" spans="1:59" s="21" customFormat="1" ht="14.25" customHeight="1">
      <c r="A25" s="22"/>
      <c r="B25" s="46"/>
      <c r="C25" s="24" t="s">
        <v>78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53"/>
      <c r="BF25" s="54"/>
      <c r="BG25" s="55"/>
    </row>
    <row r="26" spans="1:59" s="21" customFormat="1" ht="14.25" customHeight="1">
      <c r="A26" s="22"/>
      <c r="B26" s="46"/>
      <c r="C26" s="24" t="s">
        <v>79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53"/>
      <c r="BF26" s="54"/>
      <c r="BG26" s="55"/>
    </row>
    <row r="27" spans="1:59" s="21" customFormat="1" ht="14.25" customHeight="1">
      <c r="A27" s="22"/>
      <c r="B27" s="46"/>
      <c r="C27" s="24" t="s">
        <v>189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 t="s">
        <v>81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211" t="s">
        <v>66</v>
      </c>
      <c r="BF27" s="212"/>
      <c r="BG27" s="213"/>
    </row>
    <row r="28" spans="1:59" s="21" customFormat="1" ht="14.25" customHeight="1">
      <c r="A28" s="22"/>
      <c r="B28" s="82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53"/>
      <c r="BF28" s="54"/>
      <c r="BG28" s="55"/>
    </row>
    <row r="29" spans="1:59" s="21" customFormat="1" ht="14.25" customHeight="1">
      <c r="A29" s="22"/>
      <c r="B29" s="64"/>
      <c r="C29" s="84" t="s">
        <v>109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5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7"/>
      <c r="BE29" s="211"/>
      <c r="BF29" s="212"/>
      <c r="BG29" s="213"/>
    </row>
    <row r="30" spans="1:59" s="21" customFormat="1" ht="14.25" customHeight="1">
      <c r="A30" s="22"/>
      <c r="B30" s="64"/>
      <c r="C30" s="81" t="s">
        <v>82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211" t="s">
        <v>66</v>
      </c>
      <c r="BF30" s="212"/>
      <c r="BG30" s="213"/>
    </row>
    <row r="31" spans="1:59" s="21" customFormat="1" ht="14.25" customHeight="1">
      <c r="A31" s="22"/>
      <c r="B31" s="64"/>
      <c r="C31" s="81"/>
      <c r="D31" s="72" t="s">
        <v>83</v>
      </c>
      <c r="E31" s="73"/>
      <c r="F31" s="73"/>
      <c r="G31" s="74"/>
      <c r="H31" s="72" t="s">
        <v>317</v>
      </c>
      <c r="I31" s="73"/>
      <c r="J31" s="73"/>
      <c r="K31" s="73"/>
      <c r="L31" s="73"/>
      <c r="M31" s="73"/>
      <c r="N31" s="74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58"/>
      <c r="BF31" s="59"/>
      <c r="BG31" s="60"/>
    </row>
    <row r="32" spans="1:59" s="21" customFormat="1" ht="14.25" customHeight="1">
      <c r="A32" s="22"/>
      <c r="B32" s="64"/>
      <c r="C32" s="8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58"/>
      <c r="BF32" s="59"/>
      <c r="BG32" s="60"/>
    </row>
    <row r="33" spans="1:59" s="21" customFormat="1" ht="14.25" customHeight="1">
      <c r="A33" s="22"/>
      <c r="B33" s="64"/>
      <c r="C33" s="81" t="s">
        <v>195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84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66</v>
      </c>
      <c r="BF33" s="212"/>
      <c r="BG33" s="213"/>
    </row>
    <row r="34" spans="1:59" s="21" customFormat="1" ht="14.25" customHeight="1">
      <c r="A34" s="22"/>
      <c r="B34" s="64"/>
      <c r="C34" s="81"/>
      <c r="D34" s="23" t="s">
        <v>299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8"/>
      <c r="BF34" s="59"/>
      <c r="BG34" s="60"/>
    </row>
    <row r="35" spans="1:59" s="21" customFormat="1" ht="14.25" customHeight="1">
      <c r="A35" s="22"/>
      <c r="B35" s="64"/>
      <c r="C35" s="8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58"/>
      <c r="BF35" s="59"/>
      <c r="BG35" s="60"/>
    </row>
    <row r="36" spans="1:59" s="21" customFormat="1" ht="14.25" customHeight="1">
      <c r="A36" s="22"/>
      <c r="B36" s="82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8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80"/>
      <c r="BE36" s="58"/>
      <c r="BF36" s="59"/>
      <c r="BG36" s="60"/>
    </row>
    <row r="37" spans="1:59" s="21" customFormat="1" ht="14.25" customHeight="1">
      <c r="A37" s="22"/>
      <c r="B37" s="46"/>
      <c r="C37" s="84" t="s">
        <v>276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5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7"/>
      <c r="BE37" s="211"/>
      <c r="BF37" s="212"/>
      <c r="BG37" s="213"/>
    </row>
    <row r="38" spans="1:59" s="21" customFormat="1" ht="14.25" customHeight="1">
      <c r="A38" s="22"/>
      <c r="B38" s="46"/>
      <c r="C38" s="8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50"/>
      <c r="BF38" s="51"/>
      <c r="BG38" s="52"/>
    </row>
    <row r="39" spans="1:59" s="21" customFormat="1" ht="14.25" customHeight="1">
      <c r="A39" s="22"/>
      <c r="B39" s="82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8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80"/>
      <c r="BE39" s="50"/>
      <c r="BF39" s="51"/>
      <c r="BG39" s="52"/>
    </row>
    <row r="40" spans="1:59" s="21" customFormat="1" ht="14.25" customHeight="1">
      <c r="A40" s="22"/>
      <c r="B40" s="242" t="s">
        <v>272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6"/>
      <c r="BE40" s="217" t="s">
        <v>63</v>
      </c>
      <c r="BF40" s="218"/>
      <c r="BG40" s="218"/>
    </row>
    <row r="41" spans="1:59" s="21" customFormat="1" ht="14.25" customHeight="1">
      <c r="A41" s="22"/>
      <c r="B41" s="64"/>
      <c r="C41" s="71" t="s">
        <v>64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5"/>
      <c r="BE41" s="211"/>
      <c r="BF41" s="212"/>
      <c r="BG41" s="213"/>
    </row>
    <row r="42" spans="1:59" s="21" customFormat="1" ht="14.25" customHeight="1">
      <c r="A42" s="22"/>
      <c r="B42" s="64"/>
      <c r="C42" s="24" t="s">
        <v>65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6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5"/>
      <c r="BE42" s="211" t="s">
        <v>66</v>
      </c>
      <c r="BF42" s="212"/>
      <c r="BG42" s="213"/>
    </row>
    <row r="43" spans="1:59" s="21" customFormat="1" ht="14.25" customHeight="1">
      <c r="A43" s="22"/>
      <c r="B43" s="64"/>
      <c r="C43" s="24" t="s">
        <v>67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5"/>
      <c r="BE43" s="211" t="s">
        <v>66</v>
      </c>
      <c r="BF43" s="212"/>
      <c r="BG43" s="213"/>
    </row>
    <row r="44" spans="1:59" s="21" customFormat="1" ht="14.25" customHeight="1">
      <c r="A44" s="22"/>
      <c r="B44" s="64"/>
      <c r="C44" s="24"/>
      <c r="D44" s="72" t="s">
        <v>68</v>
      </c>
      <c r="E44" s="73"/>
      <c r="F44" s="73"/>
      <c r="G44" s="73"/>
      <c r="H44" s="73"/>
      <c r="I44" s="73"/>
      <c r="J44" s="73"/>
      <c r="K44" s="73"/>
      <c r="L44" s="74"/>
      <c r="M44" s="72" t="s">
        <v>69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4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5"/>
      <c r="BE44" s="61"/>
      <c r="BF44" s="62"/>
      <c r="BG44" s="63"/>
    </row>
    <row r="45" spans="1:59" s="21" customFormat="1" ht="14.25" customHeight="1">
      <c r="A45" s="22"/>
      <c r="B45" s="64"/>
      <c r="C45" s="24"/>
      <c r="D45" s="75" t="s">
        <v>70</v>
      </c>
      <c r="E45" s="76"/>
      <c r="F45" s="76"/>
      <c r="G45" s="76"/>
      <c r="H45" s="76"/>
      <c r="I45" s="76"/>
      <c r="J45" s="76"/>
      <c r="K45" s="76"/>
      <c r="L45" s="77"/>
      <c r="M45" s="72" t="s">
        <v>71</v>
      </c>
      <c r="N45" s="73"/>
      <c r="O45" s="73"/>
      <c r="P45" s="73"/>
      <c r="Q45" s="73"/>
      <c r="R45" s="73"/>
      <c r="S45" s="73"/>
      <c r="T45" s="73"/>
      <c r="U45" s="73"/>
      <c r="V45" s="73"/>
      <c r="W45" s="72" t="s">
        <v>72</v>
      </c>
      <c r="X45" s="73"/>
      <c r="Y45" s="73"/>
      <c r="Z45" s="73"/>
      <c r="AA45" s="74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5"/>
      <c r="BE45" s="61"/>
      <c r="BF45" s="62"/>
      <c r="BG45" s="63"/>
    </row>
    <row r="46" spans="1:59" s="21" customFormat="1" ht="14.25" customHeight="1">
      <c r="A46" s="22"/>
      <c r="B46" s="64"/>
      <c r="C46" s="24"/>
      <c r="D46" s="72" t="s">
        <v>73</v>
      </c>
      <c r="E46" s="73"/>
      <c r="F46" s="73"/>
      <c r="G46" s="73"/>
      <c r="H46" s="73"/>
      <c r="I46" s="73"/>
      <c r="J46" s="73"/>
      <c r="K46" s="73"/>
      <c r="L46" s="74"/>
      <c r="M46" s="72">
        <v>422</v>
      </c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4"/>
      <c r="AB46" s="23"/>
      <c r="AC46" s="2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5"/>
      <c r="BE46" s="61"/>
      <c r="BF46" s="62"/>
      <c r="BG46" s="63"/>
    </row>
    <row r="47" spans="1:59" s="21" customFormat="1" ht="14.25" customHeight="1">
      <c r="A47" s="22"/>
      <c r="B47" s="64"/>
      <c r="C47" s="24"/>
      <c r="D47" s="72" t="s">
        <v>74</v>
      </c>
      <c r="E47" s="73"/>
      <c r="F47" s="73"/>
      <c r="G47" s="73"/>
      <c r="H47" s="73"/>
      <c r="I47" s="73"/>
      <c r="J47" s="73"/>
      <c r="K47" s="73"/>
      <c r="L47" s="74"/>
      <c r="M47" s="72" t="s">
        <v>325</v>
      </c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4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5"/>
      <c r="BE47" s="61"/>
      <c r="BF47" s="62"/>
      <c r="BG47" s="63"/>
    </row>
    <row r="48" spans="1:59" s="21" customFormat="1" ht="14.25" customHeight="1">
      <c r="A48" s="22"/>
      <c r="B48" s="64"/>
      <c r="C48" s="24"/>
      <c r="D48" s="72" t="s">
        <v>75</v>
      </c>
      <c r="E48" s="73"/>
      <c r="F48" s="73"/>
      <c r="G48" s="73"/>
      <c r="H48" s="73"/>
      <c r="I48" s="73"/>
      <c r="J48" s="73"/>
      <c r="K48" s="73"/>
      <c r="L48" s="74"/>
      <c r="M48" s="72" t="s">
        <v>76</v>
      </c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4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5"/>
      <c r="BE48" s="61"/>
      <c r="BF48" s="62"/>
      <c r="BG48" s="63"/>
    </row>
    <row r="49" spans="1:59" s="21" customFormat="1" ht="14.25" customHeight="1">
      <c r="A49" s="22"/>
      <c r="B49" s="64"/>
      <c r="C49" s="24"/>
      <c r="D49" s="81" t="s">
        <v>77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5"/>
      <c r="BE49" s="61"/>
      <c r="BF49" s="62"/>
      <c r="BG49" s="63"/>
    </row>
    <row r="50" spans="1:59" s="21" customFormat="1" ht="14.25" customHeight="1">
      <c r="A50" s="22"/>
      <c r="B50" s="64"/>
      <c r="C50" s="24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5"/>
      <c r="BE50" s="61"/>
      <c r="BF50" s="62"/>
      <c r="BG50" s="63"/>
    </row>
    <row r="51" spans="1:59" s="21" customFormat="1" ht="14.25" customHeight="1">
      <c r="A51" s="22"/>
      <c r="B51" s="64"/>
      <c r="C51" s="24" t="s">
        <v>78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5"/>
      <c r="BE51" s="61"/>
      <c r="BF51" s="62"/>
      <c r="BG51" s="63"/>
    </row>
    <row r="52" spans="1:59" s="21" customFormat="1" ht="14.25" customHeight="1">
      <c r="A52" s="22"/>
      <c r="B52" s="64"/>
      <c r="C52" s="24" t="s">
        <v>79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5"/>
      <c r="BE52" s="61"/>
      <c r="BF52" s="62"/>
      <c r="BG52" s="63"/>
    </row>
    <row r="53" spans="1:59" s="21" customFormat="1" ht="14.25" customHeight="1">
      <c r="A53" s="22"/>
      <c r="B53" s="64"/>
      <c r="C53" s="24" t="s">
        <v>80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 t="s">
        <v>81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5"/>
      <c r="BE53" s="211" t="s">
        <v>66</v>
      </c>
      <c r="BF53" s="212"/>
      <c r="BG53" s="213"/>
    </row>
    <row r="54" spans="1:59" s="21" customFormat="1" ht="14.25" customHeight="1">
      <c r="A54" s="22"/>
      <c r="B54" s="82"/>
      <c r="C54" s="24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5"/>
      <c r="BE54" s="61"/>
      <c r="BF54" s="62"/>
      <c r="BG54" s="63"/>
    </row>
    <row r="55" spans="1:59" s="21" customFormat="1" ht="14.25" customHeight="1">
      <c r="A55" s="22"/>
      <c r="B55" s="64"/>
      <c r="C55" s="84" t="s">
        <v>109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5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7"/>
      <c r="BE55" s="211"/>
      <c r="BF55" s="212"/>
      <c r="BG55" s="213"/>
    </row>
    <row r="56" spans="1:59" s="21" customFormat="1" ht="14.25" customHeight="1">
      <c r="A56" s="22"/>
      <c r="B56" s="64"/>
      <c r="C56" s="81" t="s">
        <v>82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5"/>
      <c r="BE56" s="211" t="s">
        <v>66</v>
      </c>
      <c r="BF56" s="212"/>
      <c r="BG56" s="213"/>
    </row>
    <row r="57" spans="1:59" s="21" customFormat="1" ht="14.25" customHeight="1">
      <c r="A57" s="22"/>
      <c r="B57" s="64"/>
      <c r="C57" s="81"/>
      <c r="D57" s="72" t="s">
        <v>83</v>
      </c>
      <c r="E57" s="73"/>
      <c r="F57" s="73"/>
      <c r="G57" s="74"/>
      <c r="H57" s="72" t="s">
        <v>187</v>
      </c>
      <c r="I57" s="73"/>
      <c r="J57" s="73"/>
      <c r="K57" s="73"/>
      <c r="L57" s="73"/>
      <c r="M57" s="74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58"/>
      <c r="BF57" s="59"/>
      <c r="BG57" s="60"/>
    </row>
    <row r="58" spans="1:59" s="21" customFormat="1" ht="14.25" customHeight="1">
      <c r="A58" s="22"/>
      <c r="B58" s="64"/>
      <c r="C58" s="8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5"/>
      <c r="BE58" s="58"/>
      <c r="BF58" s="59"/>
      <c r="BG58" s="60"/>
    </row>
    <row r="59" spans="1:59" s="21" customFormat="1" ht="14.25" customHeight="1">
      <c r="A59" s="22"/>
      <c r="B59" s="64"/>
      <c r="C59" s="81" t="s">
        <v>195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4" t="s">
        <v>84</v>
      </c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5"/>
      <c r="BE59" s="211" t="s">
        <v>66</v>
      </c>
      <c r="BF59" s="212"/>
      <c r="BG59" s="213"/>
    </row>
    <row r="60" spans="1:59" s="21" customFormat="1" ht="14.25" customHeight="1">
      <c r="A60" s="22"/>
      <c r="B60" s="64"/>
      <c r="C60" s="81"/>
      <c r="D60" s="23" t="s">
        <v>299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58"/>
      <c r="BF60" s="59"/>
      <c r="BG60" s="60"/>
    </row>
    <row r="61" spans="1:59" s="21" customFormat="1" ht="14.25" customHeight="1">
      <c r="A61" s="22"/>
      <c r="B61" s="64"/>
      <c r="C61" s="81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5"/>
      <c r="BE61" s="58"/>
      <c r="BF61" s="59"/>
      <c r="BG61" s="60"/>
    </row>
    <row r="62" spans="1:59" s="21" customFormat="1" ht="14.25" customHeight="1">
      <c r="A62" s="22"/>
      <c r="B62" s="82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8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80"/>
      <c r="BE62" s="58"/>
      <c r="BF62" s="59"/>
      <c r="BG62" s="60"/>
    </row>
    <row r="63" spans="1:59" s="21" customFormat="1" ht="14.25" customHeight="1">
      <c r="A63" s="22"/>
      <c r="B63" s="64"/>
      <c r="C63" s="84" t="s">
        <v>277</v>
      </c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5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7"/>
      <c r="BE63" s="211"/>
      <c r="BF63" s="212"/>
      <c r="BG63" s="213"/>
    </row>
    <row r="64" spans="1:59" s="21" customFormat="1" ht="14.25" customHeight="1">
      <c r="A64" s="22"/>
      <c r="B64" s="64"/>
      <c r="C64" s="81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5"/>
      <c r="BE64" s="58"/>
      <c r="BF64" s="59"/>
      <c r="BG64" s="60"/>
    </row>
    <row r="65" spans="1:59" s="21" customFormat="1" ht="14.25" customHeight="1">
      <c r="A65" s="22"/>
      <c r="B65" s="82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8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80"/>
      <c r="BE65" s="58"/>
      <c r="BF65" s="59"/>
      <c r="BG65" s="60"/>
    </row>
    <row r="66" spans="1:59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spans="1:59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spans="1:59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</row>
    <row r="69" spans="1:5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spans="1:59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</row>
    <row r="71" spans="1:59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spans="1:59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</row>
    <row r="73" spans="1:59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spans="1:59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5" spans="1:59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spans="1:59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</row>
    <row r="77" spans="1:59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59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</row>
    <row r="79" spans="1:5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</row>
    <row r="80" spans="1:59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</row>
    <row r="81" spans="1:54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</row>
    <row r="82" spans="1:54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spans="1:54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spans="1:5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</row>
    <row r="85" spans="1:54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spans="1:54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spans="1:54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</row>
    <row r="88" spans="1:54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spans="1:54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spans="1:54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</row>
    <row r="91" spans="1:54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spans="1:54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4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spans="1:5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4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4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</sheetData>
  <mergeCells count="42">
    <mergeCell ref="AO1:AQ1"/>
    <mergeCell ref="AR1:BB1"/>
    <mergeCell ref="BE56:BG56"/>
    <mergeCell ref="BE29:BG29"/>
    <mergeCell ref="BE33:BG33"/>
    <mergeCell ref="BE14:BG14"/>
    <mergeCell ref="BE15:BG15"/>
    <mergeCell ref="BE41:BG41"/>
    <mergeCell ref="BE42:BG42"/>
    <mergeCell ref="BE43:BG43"/>
    <mergeCell ref="BE53:BG53"/>
    <mergeCell ref="BE55:BG55"/>
    <mergeCell ref="BE30:BG30"/>
    <mergeCell ref="BE37:BG37"/>
    <mergeCell ref="BE27:BG27"/>
    <mergeCell ref="BE17:BG17"/>
    <mergeCell ref="AO2:AQ2"/>
    <mergeCell ref="AR2:BB2"/>
    <mergeCell ref="AH3:AJ3"/>
    <mergeCell ref="AK3:AN3"/>
    <mergeCell ref="AO3:AQ3"/>
    <mergeCell ref="AR3:BB3"/>
    <mergeCell ref="B14:BD14"/>
    <mergeCell ref="BE16:BG16"/>
    <mergeCell ref="B40:BD40"/>
    <mergeCell ref="BE59:BG59"/>
    <mergeCell ref="BE63:BG63"/>
    <mergeCell ref="BE40:BG40"/>
    <mergeCell ref="Y2:AG3"/>
    <mergeCell ref="AH2:AJ2"/>
    <mergeCell ref="AK2:AN2"/>
    <mergeCell ref="A1:D1"/>
    <mergeCell ref="E1:K1"/>
    <mergeCell ref="L1:O1"/>
    <mergeCell ref="P1:AG1"/>
    <mergeCell ref="A2:D3"/>
    <mergeCell ref="E2:K3"/>
    <mergeCell ref="L2:O3"/>
    <mergeCell ref="P2:T3"/>
    <mergeCell ref="U2:X3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66" max="5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8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61</v>
      </c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G1" s="35"/>
    </row>
    <row r="2" spans="1:59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04-1.DBインポート（開発）</v>
      </c>
      <c r="F2" s="124"/>
      <c r="G2" s="124"/>
      <c r="H2" s="124"/>
      <c r="I2" s="124"/>
      <c r="J2" s="124"/>
      <c r="K2" s="124"/>
      <c r="L2" s="125" t="s">
        <v>62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334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G2" s="36"/>
    </row>
    <row r="3" spans="1:59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190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318</v>
      </c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 t="s">
        <v>319</v>
      </c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47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19" t="s">
        <v>332</v>
      </c>
      <c r="V8" s="220"/>
      <c r="W8" s="220"/>
      <c r="X8" s="220"/>
      <c r="Y8" s="220"/>
      <c r="Z8" s="220"/>
      <c r="AA8" s="220"/>
      <c r="AB8" s="220"/>
      <c r="AC8" s="221"/>
      <c r="AD8" s="70"/>
      <c r="AE8" s="70"/>
      <c r="AF8" s="70"/>
      <c r="AG8" s="70"/>
      <c r="AH8" s="70"/>
      <c r="AI8" s="70"/>
      <c r="AJ8" s="231" t="str">
        <f>IF($U$8="DEV1","ATDDEV01",IF($U$8="DEV2","ATDDEV02",IF($U$8="DEV3","ATDDEV03",IF($U$8="MNT","ATD_OPE"))))</f>
        <v>ATD_OPE</v>
      </c>
      <c r="AK8" s="232"/>
      <c r="AL8" s="232"/>
      <c r="AM8" s="232"/>
      <c r="AN8" s="232"/>
      <c r="AO8" s="232"/>
      <c r="AP8" s="232"/>
      <c r="AQ8" s="232"/>
      <c r="AR8" s="233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70" t="s">
        <v>191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112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287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 t="s">
        <v>288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14" t="s">
        <v>275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6"/>
      <c r="BE14" s="217" t="s">
        <v>63</v>
      </c>
      <c r="BF14" s="218"/>
      <c r="BG14" s="218"/>
    </row>
    <row r="15" spans="1:59" s="21" customFormat="1" ht="14.25" customHeight="1">
      <c r="A15" s="22"/>
      <c r="B15" s="46"/>
      <c r="C15" s="83" t="s">
        <v>113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7"/>
      <c r="BE15" s="211"/>
      <c r="BF15" s="212"/>
      <c r="BG15" s="213"/>
    </row>
    <row r="16" spans="1:59" s="21" customFormat="1" ht="14.25" customHeight="1">
      <c r="A16" s="22"/>
      <c r="B16" s="46"/>
      <c r="C16" s="24" t="s">
        <v>114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/>
      <c r="BF16" s="212"/>
      <c r="BG16" s="213"/>
    </row>
    <row r="17" spans="1:59" s="21" customFormat="1" ht="14.25" customHeight="1">
      <c r="A17" s="22"/>
      <c r="B17" s="46"/>
      <c r="C17" s="24" t="s">
        <v>116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/>
      <c r="BF17" s="212"/>
      <c r="BG17" s="213"/>
    </row>
    <row r="18" spans="1:59" s="21" customFormat="1" ht="14.25" customHeight="1">
      <c r="A18" s="22"/>
      <c r="B18" s="46"/>
      <c r="C18" s="24"/>
      <c r="D18" s="72" t="s">
        <v>71</v>
      </c>
      <c r="E18" s="73"/>
      <c r="F18" s="73"/>
      <c r="G18" s="73"/>
      <c r="H18" s="73"/>
      <c r="I18" s="73"/>
      <c r="J18" s="73"/>
      <c r="K18" s="73"/>
      <c r="L18" s="73"/>
      <c r="M18" s="73"/>
      <c r="N18" s="72" t="s">
        <v>72</v>
      </c>
      <c r="O18" s="73"/>
      <c r="P18" s="73"/>
      <c r="Q18" s="7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47"/>
      <c r="BF18" s="48"/>
      <c r="BG18" s="49"/>
    </row>
    <row r="19" spans="1:59" s="21" customFormat="1" ht="14.25" customHeight="1">
      <c r="A19" s="22"/>
      <c r="B19" s="46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47"/>
      <c r="BF19" s="48"/>
      <c r="BG19" s="49"/>
    </row>
    <row r="20" spans="1:59" s="21" customFormat="1" ht="14.25" customHeight="1">
      <c r="A20" s="22"/>
      <c r="B20" s="46"/>
      <c r="C20" s="24" t="s">
        <v>117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11"/>
      <c r="BF20" s="212"/>
      <c r="BG20" s="213"/>
    </row>
    <row r="21" spans="1:59" s="21" customFormat="1" ht="14.25" customHeight="1">
      <c r="A21" s="22"/>
      <c r="B21" s="46"/>
      <c r="C21" s="24"/>
      <c r="D21" s="72" t="s">
        <v>118</v>
      </c>
      <c r="E21" s="73"/>
      <c r="F21" s="73"/>
      <c r="G21" s="74"/>
      <c r="H21" s="72" t="s">
        <v>119</v>
      </c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120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11" t="s">
        <v>115</v>
      </c>
      <c r="BF21" s="212"/>
      <c r="BG21" s="213"/>
    </row>
    <row r="22" spans="1:59" s="21" customFormat="1" ht="14.25" customHeight="1">
      <c r="A22" s="22"/>
      <c r="B22" s="46"/>
      <c r="C22" s="24"/>
      <c r="D22" s="72" t="s">
        <v>75</v>
      </c>
      <c r="E22" s="73"/>
      <c r="F22" s="73"/>
      <c r="G22" s="74"/>
      <c r="H22" s="72" t="s">
        <v>121</v>
      </c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47"/>
      <c r="BF22" s="48"/>
      <c r="BG22" s="49"/>
    </row>
    <row r="23" spans="1:59" s="21" customFormat="1" ht="14.25" customHeight="1">
      <c r="A23" s="22"/>
      <c r="B23" s="46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80"/>
      <c r="BE23" s="225"/>
      <c r="BF23" s="226"/>
      <c r="BG23" s="227"/>
    </row>
    <row r="24" spans="1:59" s="21" customFormat="1" ht="14.25" customHeight="1">
      <c r="A24" s="22"/>
      <c r="B24" s="46"/>
      <c r="C24" s="71" t="s">
        <v>122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11"/>
      <c r="BF24" s="212"/>
      <c r="BG24" s="213"/>
    </row>
    <row r="25" spans="1:59" s="21" customFormat="1" ht="14.25" customHeight="1">
      <c r="A25" s="22"/>
      <c r="B25" s="46"/>
      <c r="C25" s="24" t="s">
        <v>123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11" t="s">
        <v>115</v>
      </c>
      <c r="BF25" s="212"/>
      <c r="BG25" s="213"/>
    </row>
    <row r="26" spans="1:59" s="21" customFormat="1" ht="14.25" customHeight="1">
      <c r="A26" s="22"/>
      <c r="B26" s="46"/>
      <c r="C26" s="24"/>
      <c r="D26" s="105" t="s">
        <v>300</v>
      </c>
      <c r="E26" s="106"/>
      <c r="F26" s="106"/>
      <c r="G26" s="106"/>
      <c r="H26" s="106"/>
      <c r="I26" s="106"/>
      <c r="J26" s="106"/>
      <c r="K26" s="106"/>
      <c r="L26" s="107"/>
      <c r="M26" s="72" t="s">
        <v>322</v>
      </c>
      <c r="N26" s="73"/>
      <c r="O26" s="7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8"/>
      <c r="BF26" s="229"/>
      <c r="BG26" s="230"/>
    </row>
    <row r="27" spans="1:59" s="21" customFormat="1" ht="14.25" customHeight="1">
      <c r="A27" s="22"/>
      <c r="B27" s="46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47"/>
      <c r="BF27" s="48"/>
      <c r="BG27" s="49"/>
    </row>
    <row r="28" spans="1:59" s="21" customFormat="1" ht="14.25" customHeight="1">
      <c r="A28" s="22"/>
      <c r="B28" s="46"/>
      <c r="C28" s="24" t="s">
        <v>124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11"/>
      <c r="BF28" s="212"/>
      <c r="BG28" s="213"/>
    </row>
    <row r="29" spans="1:59" s="21" customFormat="1" ht="14.25" customHeight="1">
      <c r="A29" s="22"/>
      <c r="B29" s="46"/>
      <c r="C29" s="24"/>
      <c r="D29" s="72" t="s">
        <v>125</v>
      </c>
      <c r="E29" s="73"/>
      <c r="F29" s="73"/>
      <c r="G29" s="74"/>
      <c r="H29" s="72" t="s">
        <v>126</v>
      </c>
      <c r="I29" s="73"/>
      <c r="J29" s="73"/>
      <c r="K29" s="73"/>
      <c r="L29" s="73"/>
      <c r="M29" s="73"/>
      <c r="N29" s="73"/>
      <c r="O29" s="7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120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11" t="s">
        <v>115</v>
      </c>
      <c r="BF29" s="212"/>
      <c r="BG29" s="213"/>
    </row>
    <row r="30" spans="1:59" s="21" customFormat="1" ht="14.25" customHeight="1">
      <c r="A30" s="22"/>
      <c r="B30" s="46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47"/>
      <c r="BF30" s="48"/>
      <c r="BG30" s="49"/>
    </row>
    <row r="31" spans="1:59" s="21" customFormat="1" ht="14.25" customHeight="1">
      <c r="A31" s="22"/>
      <c r="B31" s="46"/>
      <c r="C31" s="24" t="s">
        <v>127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11"/>
      <c r="BF31" s="212"/>
      <c r="BG31" s="213"/>
    </row>
    <row r="32" spans="1:59" s="21" customFormat="1" ht="14.25" customHeight="1">
      <c r="A32" s="22"/>
      <c r="B32" s="46"/>
      <c r="C32" s="24"/>
      <c r="D32" s="72" t="s">
        <v>128</v>
      </c>
      <c r="E32" s="73"/>
      <c r="F32" s="73"/>
      <c r="G32" s="74"/>
      <c r="H32" s="72" t="s">
        <v>129</v>
      </c>
      <c r="I32" s="73"/>
      <c r="J32" s="73"/>
      <c r="K32" s="73"/>
      <c r="L32" s="73"/>
      <c r="M32" s="73"/>
      <c r="N32" s="73"/>
      <c r="O32" s="7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198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11" t="s">
        <v>115</v>
      </c>
      <c r="BF32" s="212"/>
      <c r="BG32" s="213"/>
    </row>
    <row r="33" spans="1:59" s="21" customFormat="1" ht="14.25" customHeight="1">
      <c r="A33" s="22"/>
      <c r="B33" s="46"/>
      <c r="C33" s="24"/>
      <c r="D33" s="72" t="s">
        <v>128</v>
      </c>
      <c r="E33" s="73"/>
      <c r="F33" s="73"/>
      <c r="G33" s="74"/>
      <c r="H33" s="72" t="s">
        <v>131</v>
      </c>
      <c r="I33" s="73"/>
      <c r="J33" s="73"/>
      <c r="K33" s="73"/>
      <c r="L33" s="73"/>
      <c r="M33" s="73"/>
      <c r="N33" s="73"/>
      <c r="O33" s="7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132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115</v>
      </c>
      <c r="BF33" s="212"/>
      <c r="BG33" s="213"/>
    </row>
    <row r="34" spans="1:59" s="21" customFormat="1" ht="14.25" customHeight="1">
      <c r="A34" s="22"/>
      <c r="B34" s="46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53"/>
      <c r="BF34" s="54"/>
      <c r="BG34" s="55"/>
    </row>
    <row r="35" spans="1:59" s="21" customFormat="1" ht="14.25" customHeight="1">
      <c r="A35" s="22"/>
      <c r="B35" s="46"/>
      <c r="C35" s="24" t="s">
        <v>133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11"/>
      <c r="BF35" s="212"/>
      <c r="BG35" s="213"/>
    </row>
    <row r="36" spans="1:59" s="21" customFormat="1" ht="14.25" customHeight="1">
      <c r="A36" s="22"/>
      <c r="B36" s="46"/>
      <c r="C36" s="24"/>
      <c r="D36" s="72" t="s">
        <v>128</v>
      </c>
      <c r="E36" s="73"/>
      <c r="F36" s="73"/>
      <c r="G36" s="74"/>
      <c r="H36" s="72" t="s">
        <v>193</v>
      </c>
      <c r="I36" s="73"/>
      <c r="J36" s="73"/>
      <c r="K36" s="73"/>
      <c r="L36" s="73"/>
      <c r="M36" s="73"/>
      <c r="N36" s="73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53"/>
      <c r="BF36" s="54"/>
      <c r="BG36" s="55"/>
    </row>
    <row r="37" spans="1:59" s="21" customFormat="1" ht="14.25" customHeight="1">
      <c r="A37" s="22"/>
      <c r="B37" s="46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53"/>
      <c r="BF37" s="54"/>
      <c r="BG37" s="55"/>
    </row>
    <row r="38" spans="1:59" s="21" customFormat="1" ht="14.25" customHeight="1">
      <c r="A38" s="22"/>
      <c r="B38" s="46"/>
      <c r="C38" s="24" t="s">
        <v>135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11"/>
      <c r="BF38" s="212"/>
      <c r="BG38" s="213"/>
    </row>
    <row r="39" spans="1:59" s="21" customFormat="1" ht="14.25" customHeight="1">
      <c r="A39" s="22"/>
      <c r="B39" s="46"/>
      <c r="C39" s="24"/>
      <c r="D39" s="72" t="s">
        <v>128</v>
      </c>
      <c r="E39" s="73"/>
      <c r="F39" s="73"/>
      <c r="G39" s="74"/>
      <c r="H39" s="72" t="s">
        <v>131</v>
      </c>
      <c r="I39" s="73"/>
      <c r="J39" s="73"/>
      <c r="K39" s="73"/>
      <c r="L39" s="73"/>
      <c r="M39" s="73"/>
      <c r="N39" s="73"/>
      <c r="O39" s="7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199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11" t="s">
        <v>115</v>
      </c>
      <c r="BF39" s="212"/>
      <c r="BG39" s="213"/>
    </row>
    <row r="40" spans="1:59" s="21" customFormat="1" ht="14.25" customHeight="1">
      <c r="A40" s="22"/>
      <c r="B40" s="82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0"/>
      <c r="BE40" s="53"/>
      <c r="BF40" s="54"/>
      <c r="BG40" s="55"/>
    </row>
    <row r="41" spans="1:59" s="21" customFormat="1" ht="14.25" customHeight="1">
      <c r="A41" s="22"/>
      <c r="B41" s="46"/>
      <c r="C41" s="27" t="s">
        <v>138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53"/>
      <c r="BF41" s="54"/>
      <c r="BG41" s="55"/>
    </row>
    <row r="42" spans="1:59" s="21" customFormat="1" ht="14.25" customHeight="1">
      <c r="A42" s="22"/>
      <c r="B42" s="46"/>
      <c r="C42" s="34" t="s">
        <v>141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11" t="s">
        <v>115</v>
      </c>
      <c r="BF42" s="212"/>
      <c r="BG42" s="213"/>
    </row>
    <row r="43" spans="1:59" s="21" customFormat="1" ht="14.25" customHeight="1">
      <c r="A43" s="22"/>
      <c r="B43" s="46"/>
      <c r="C43" s="34"/>
      <c r="D43" s="72" t="s">
        <v>128</v>
      </c>
      <c r="E43" s="73"/>
      <c r="F43" s="73"/>
      <c r="G43" s="74"/>
      <c r="H43" s="72" t="s">
        <v>142</v>
      </c>
      <c r="I43" s="73"/>
      <c r="J43" s="73"/>
      <c r="K43" s="73"/>
      <c r="L43" s="73"/>
      <c r="M43" s="73"/>
      <c r="N43" s="73"/>
      <c r="O43" s="7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4" t="s">
        <v>197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11" t="s">
        <v>115</v>
      </c>
      <c r="BF43" s="212"/>
      <c r="BG43" s="213"/>
    </row>
    <row r="44" spans="1:59" s="21" customFormat="1" ht="14.25" customHeight="1">
      <c r="A44" s="22"/>
      <c r="B44" s="46"/>
      <c r="C44" s="3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50"/>
      <c r="BF44" s="51"/>
      <c r="BG44" s="52"/>
    </row>
    <row r="45" spans="1:59" s="21" customFormat="1" ht="14.25" customHeight="1">
      <c r="A45" s="22"/>
      <c r="B45" s="46"/>
      <c r="C45" s="34" t="s">
        <v>200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11" t="s">
        <v>115</v>
      </c>
      <c r="BF45" s="212"/>
      <c r="BG45" s="213"/>
    </row>
    <row r="46" spans="1:59" s="21" customFormat="1" ht="14.25" customHeight="1">
      <c r="A46" s="22"/>
      <c r="B46" s="46"/>
      <c r="C46" s="86"/>
      <c r="D46" s="72" t="s">
        <v>128</v>
      </c>
      <c r="E46" s="73"/>
      <c r="F46" s="73"/>
      <c r="G46" s="74"/>
      <c r="H46" s="72" t="str">
        <f>"sqlplus "&amp;$AJ$8&amp;"/&lt;パスワード&gt;@ASWDB16"</f>
        <v>sqlplus ATD_OPE/&lt;パスワード&gt;@ASWDB16</v>
      </c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144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11" t="s">
        <v>115</v>
      </c>
      <c r="BF46" s="212"/>
      <c r="BG46" s="213"/>
    </row>
    <row r="47" spans="1:59" s="21" customFormat="1" ht="14.25" customHeight="1">
      <c r="A47" s="22"/>
      <c r="B47" s="46"/>
      <c r="C47" s="86"/>
      <c r="D47" s="87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50"/>
      <c r="BF47" s="51"/>
      <c r="BG47" s="52"/>
    </row>
    <row r="48" spans="1:59" s="21" customFormat="1" ht="14.25" customHeight="1">
      <c r="A48" s="22"/>
      <c r="B48" s="46"/>
      <c r="C48" s="34" t="s">
        <v>135</v>
      </c>
      <c r="D48" s="87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11" t="s">
        <v>115</v>
      </c>
      <c r="BF48" s="212"/>
      <c r="BG48" s="213"/>
    </row>
    <row r="49" spans="1:59" s="21" customFormat="1" ht="14.25" customHeight="1">
      <c r="A49" s="22"/>
      <c r="B49" s="46"/>
      <c r="C49" s="86"/>
      <c r="D49" s="72" t="s">
        <v>128</v>
      </c>
      <c r="E49" s="73"/>
      <c r="F49" s="73"/>
      <c r="G49" s="74"/>
      <c r="H49" s="72" t="s">
        <v>145</v>
      </c>
      <c r="I49" s="73"/>
      <c r="J49" s="73"/>
      <c r="K49" s="73"/>
      <c r="L49" s="73"/>
      <c r="M49" s="73"/>
      <c r="N49" s="73"/>
      <c r="O49" s="74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 t="str">
        <f>"・「ユーザーは"""&amp;$AJ$8&amp;"""です。」が表示されることを確認する。"</f>
        <v>・「ユーザーは"ATD_OPE"です。」が表示されることを確認する。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11" t="s">
        <v>115</v>
      </c>
      <c r="BF49" s="212"/>
      <c r="BG49" s="213"/>
    </row>
    <row r="50" spans="1:59" s="21" customFormat="1" ht="14.25" customHeight="1">
      <c r="A50" s="22"/>
      <c r="B50" s="46"/>
      <c r="C50" s="86"/>
      <c r="D50" s="87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50"/>
      <c r="BF50" s="51"/>
      <c r="BG50" s="52"/>
    </row>
    <row r="51" spans="1:59" s="21" customFormat="1" ht="14.25" customHeight="1">
      <c r="A51" s="22"/>
      <c r="B51" s="46"/>
      <c r="C51" s="86" t="s">
        <v>146</v>
      </c>
      <c r="D51" s="87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11" t="s">
        <v>115</v>
      </c>
      <c r="BF51" s="212"/>
      <c r="BG51" s="213"/>
    </row>
    <row r="52" spans="1:59" s="21" customFormat="1" ht="14.25" customHeight="1">
      <c r="A52" s="22"/>
      <c r="B52" s="46"/>
      <c r="C52" s="86"/>
      <c r="D52" s="81" t="s">
        <v>147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50"/>
      <c r="BF52" s="51"/>
      <c r="BG52" s="52"/>
    </row>
    <row r="53" spans="1:59" s="21" customFormat="1" ht="14.25" customHeight="1">
      <c r="A53" s="22"/>
      <c r="B53" s="46"/>
      <c r="C53" s="86"/>
      <c r="D53" s="88" t="s">
        <v>148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4"/>
      <c r="AB53" s="23"/>
      <c r="AC53" s="24" t="s">
        <v>149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11" t="s">
        <v>115</v>
      </c>
      <c r="BF53" s="212"/>
      <c r="BG53" s="213"/>
    </row>
    <row r="54" spans="1:59" s="21" customFormat="1" ht="14.25" customHeight="1">
      <c r="A54" s="22"/>
      <c r="B54" s="46"/>
      <c r="C54" s="86"/>
      <c r="D54" s="87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 t="s">
        <v>150</v>
      </c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11" t="s">
        <v>115</v>
      </c>
      <c r="BF54" s="212"/>
      <c r="BG54" s="213"/>
    </row>
    <row r="55" spans="1:59" s="21" customFormat="1" ht="14.25" customHeight="1">
      <c r="A55" s="22"/>
      <c r="B55" s="82"/>
      <c r="C55" s="8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8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50"/>
      <c r="BF55" s="51"/>
      <c r="BG55" s="52"/>
    </row>
    <row r="56" spans="1:59" s="21" customFormat="1" ht="14.25" customHeight="1">
      <c r="A56" s="22"/>
      <c r="B56" s="46"/>
      <c r="C56" s="27" t="s">
        <v>201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53"/>
      <c r="BF56" s="54"/>
      <c r="BG56" s="55"/>
    </row>
    <row r="57" spans="1:59" s="21" customFormat="1" ht="14.25" customHeight="1">
      <c r="A57" s="22"/>
      <c r="B57" s="46"/>
      <c r="C57" s="34" t="s">
        <v>154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4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5"/>
      <c r="BE57" s="211"/>
      <c r="BF57" s="212"/>
      <c r="BG57" s="213"/>
    </row>
    <row r="58" spans="1:59" s="21" customFormat="1" ht="14.25" customHeight="1">
      <c r="A58" s="22"/>
      <c r="B58" s="46"/>
      <c r="C58" s="86"/>
      <c r="D58" s="75" t="s">
        <v>128</v>
      </c>
      <c r="E58" s="76"/>
      <c r="F58" s="76"/>
      <c r="G58" s="77"/>
      <c r="H58" s="105" t="s">
        <v>301</v>
      </c>
      <c r="I58" s="106"/>
      <c r="J58" s="106"/>
      <c r="K58" s="106"/>
      <c r="L58" s="106"/>
      <c r="M58" s="106"/>
      <c r="N58" s="106"/>
      <c r="O58" s="107"/>
      <c r="P58" s="28"/>
      <c r="Q58" s="28"/>
      <c r="R58" s="28"/>
      <c r="S58" s="28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5"/>
      <c r="BE58" s="211"/>
      <c r="BF58" s="212"/>
      <c r="BG58" s="213"/>
    </row>
    <row r="59" spans="1:59" s="21" customFormat="1" ht="14.25" customHeight="1">
      <c r="A59" s="22"/>
      <c r="B59" s="46"/>
      <c r="C59" s="86"/>
      <c r="D59" s="24"/>
      <c r="E59" s="23"/>
      <c r="F59" s="23"/>
      <c r="G59" s="25"/>
      <c r="H59" s="72" t="s">
        <v>156</v>
      </c>
      <c r="I59" s="73"/>
      <c r="J59" s="73"/>
      <c r="K59" s="73"/>
      <c r="L59" s="73"/>
      <c r="M59" s="73"/>
      <c r="N59" s="73"/>
      <c r="O59" s="74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111" t="s">
        <v>302</v>
      </c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23"/>
      <c r="AW59" s="23"/>
      <c r="AX59" s="23"/>
      <c r="AY59" s="23"/>
      <c r="AZ59" s="23"/>
      <c r="BA59" s="23"/>
      <c r="BB59" s="23"/>
      <c r="BC59" s="23"/>
      <c r="BD59" s="25"/>
      <c r="BE59" s="211" t="s">
        <v>115</v>
      </c>
      <c r="BF59" s="212"/>
      <c r="BG59" s="213"/>
    </row>
    <row r="60" spans="1:59" s="21" customFormat="1" ht="14.25" customHeight="1">
      <c r="A60" s="22"/>
      <c r="B60" s="46"/>
      <c r="C60" s="86"/>
      <c r="D60" s="78"/>
      <c r="E60" s="79"/>
      <c r="F60" s="79"/>
      <c r="G60" s="80"/>
      <c r="H60" s="72" t="s">
        <v>158</v>
      </c>
      <c r="I60" s="73"/>
      <c r="J60" s="73"/>
      <c r="K60" s="73"/>
      <c r="L60" s="73"/>
      <c r="M60" s="73"/>
      <c r="N60" s="73"/>
      <c r="O60" s="74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 t="s">
        <v>202</v>
      </c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5"/>
      <c r="BE60" s="211" t="s">
        <v>115</v>
      </c>
      <c r="BF60" s="212"/>
      <c r="BG60" s="213"/>
    </row>
    <row r="61" spans="1:59" s="21" customFormat="1" ht="14.25" customHeight="1">
      <c r="A61" s="22"/>
      <c r="B61" s="46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4"/>
      <c r="AD61" s="23" t="s">
        <v>299</v>
      </c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50"/>
      <c r="BF61" s="51"/>
      <c r="BG61" s="52"/>
    </row>
    <row r="62" spans="1:59" s="21" customFormat="1" ht="14.25" customHeight="1">
      <c r="A62" s="22"/>
      <c r="B62" s="46"/>
      <c r="C62" s="34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4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50"/>
      <c r="BF62" s="51"/>
      <c r="BG62" s="52"/>
    </row>
    <row r="63" spans="1:59" s="21" customFormat="1" ht="14.25" customHeight="1">
      <c r="A63" s="22"/>
      <c r="B63" s="46"/>
      <c r="C63" s="34" t="s">
        <v>203</v>
      </c>
      <c r="D63" s="28"/>
      <c r="E63" s="28"/>
      <c r="F63" s="28"/>
      <c r="G63" s="28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28"/>
      <c r="AA63" s="28"/>
      <c r="AB63" s="28"/>
      <c r="AC63" s="24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11" t="s">
        <v>115</v>
      </c>
      <c r="BF63" s="212"/>
      <c r="BG63" s="213"/>
    </row>
    <row r="64" spans="1:59" s="21" customFormat="1" ht="14.25" customHeight="1">
      <c r="A64" s="22"/>
      <c r="B64" s="46"/>
      <c r="C64" s="34"/>
      <c r="D64" s="72" t="s">
        <v>128</v>
      </c>
      <c r="E64" s="73"/>
      <c r="F64" s="73"/>
      <c r="G64" s="74"/>
      <c r="H64" s="105" t="s">
        <v>305</v>
      </c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7"/>
      <c r="X64" s="30"/>
      <c r="Y64" s="30"/>
      <c r="Z64" s="28"/>
      <c r="AA64" s="28"/>
      <c r="AB64" s="28"/>
      <c r="AC64" s="24" t="s">
        <v>205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11" t="s">
        <v>115</v>
      </c>
      <c r="BF64" s="212"/>
      <c r="BG64" s="213"/>
    </row>
    <row r="65" spans="1:59" s="21" customFormat="1" ht="14.25" customHeight="1">
      <c r="A65" s="22"/>
      <c r="B65" s="46"/>
      <c r="C65" s="34"/>
      <c r="D65" s="23"/>
      <c r="E65" s="23"/>
      <c r="F65" s="23"/>
      <c r="G65" s="23"/>
      <c r="H65" s="23" t="s">
        <v>204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 t="s">
        <v>303</v>
      </c>
      <c r="T65" s="23"/>
      <c r="U65" s="23"/>
      <c r="V65" s="23"/>
      <c r="W65" s="23"/>
      <c r="X65" s="28"/>
      <c r="Y65" s="28"/>
      <c r="Z65" s="28"/>
      <c r="AA65" s="28"/>
      <c r="AB65" s="28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50"/>
      <c r="BF65" s="51"/>
      <c r="BG65" s="52"/>
    </row>
    <row r="66" spans="1:59" s="21" customFormat="1" ht="14.25" customHeight="1">
      <c r="A66" s="22"/>
      <c r="B66" s="46"/>
      <c r="C66" s="34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8"/>
      <c r="Y66" s="28"/>
      <c r="Z66" s="28"/>
      <c r="AA66" s="28"/>
      <c r="AB66" s="28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50"/>
      <c r="BF66" s="51"/>
      <c r="BG66" s="52"/>
    </row>
    <row r="67" spans="1:59" s="21" customFormat="1" ht="14.25" customHeight="1">
      <c r="A67" s="22"/>
      <c r="B67" s="46"/>
      <c r="C67" s="34" t="s">
        <v>206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4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11" t="s">
        <v>115</v>
      </c>
      <c r="BF67" s="212"/>
      <c r="BG67" s="213"/>
    </row>
    <row r="68" spans="1:59" s="21" customFormat="1" ht="14.25" customHeight="1">
      <c r="A68" s="22"/>
      <c r="B68" s="46"/>
      <c r="C68" s="86"/>
      <c r="D68" s="72" t="s">
        <v>128</v>
      </c>
      <c r="E68" s="73"/>
      <c r="F68" s="73"/>
      <c r="G68" s="74"/>
      <c r="H68" s="72" t="s">
        <v>207</v>
      </c>
      <c r="I68" s="73"/>
      <c r="J68" s="73"/>
      <c r="K68" s="73"/>
      <c r="L68" s="73"/>
      <c r="M68" s="73"/>
      <c r="N68" s="73"/>
      <c r="O68" s="74"/>
      <c r="P68" s="28"/>
      <c r="Q68" s="28"/>
      <c r="R68" s="28"/>
      <c r="S68" s="28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208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211"/>
      <c r="BF68" s="212"/>
      <c r="BG68" s="213"/>
    </row>
    <row r="69" spans="1:59" s="21" customFormat="1" ht="14.25" customHeight="1">
      <c r="A69" s="22"/>
      <c r="B69" s="46"/>
      <c r="C69" s="8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8"/>
      <c r="Q69" s="28"/>
      <c r="R69" s="28"/>
      <c r="S69" s="28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50"/>
      <c r="BF69" s="51"/>
      <c r="BG69" s="52"/>
    </row>
    <row r="70" spans="1:59" s="21" customFormat="1" ht="14.25" customHeight="1">
      <c r="A70" s="22"/>
      <c r="B70" s="46"/>
      <c r="C70" s="34" t="s">
        <v>209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11" t="s">
        <v>115</v>
      </c>
      <c r="BF70" s="212"/>
      <c r="BG70" s="213"/>
    </row>
    <row r="71" spans="1:59" s="21" customFormat="1" ht="14.25" customHeight="1">
      <c r="A71" s="22"/>
      <c r="B71" s="46"/>
      <c r="C71" s="86"/>
      <c r="D71" s="72" t="s">
        <v>128</v>
      </c>
      <c r="E71" s="73"/>
      <c r="F71" s="73"/>
      <c r="G71" s="74"/>
      <c r="H71" s="72" t="s">
        <v>210</v>
      </c>
      <c r="I71" s="73"/>
      <c r="J71" s="73"/>
      <c r="K71" s="73"/>
      <c r="L71" s="73"/>
      <c r="M71" s="73"/>
      <c r="N71" s="73"/>
      <c r="O71" s="74"/>
      <c r="P71" s="28"/>
      <c r="Q71" s="28"/>
      <c r="R71" s="28"/>
      <c r="S71" s="28"/>
      <c r="T71" s="23"/>
      <c r="U71" s="23"/>
      <c r="V71" s="23"/>
      <c r="W71" s="23"/>
      <c r="X71" s="23"/>
      <c r="Y71" s="23"/>
      <c r="Z71" s="23"/>
      <c r="AA71" s="23"/>
      <c r="AB71" s="23"/>
      <c r="AC71" s="24" t="s">
        <v>211</v>
      </c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5"/>
      <c r="BE71" s="211"/>
      <c r="BF71" s="212"/>
      <c r="BG71" s="213"/>
    </row>
    <row r="72" spans="1:59" s="21" customFormat="1" ht="14.25" customHeight="1">
      <c r="A72" s="22"/>
      <c r="B72" s="46"/>
      <c r="C72" s="8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8"/>
      <c r="Q72" s="28"/>
      <c r="R72" s="28"/>
      <c r="S72" s="28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50"/>
      <c r="BF72" s="51"/>
      <c r="BG72" s="52"/>
    </row>
    <row r="73" spans="1:59" s="21" customFormat="1" ht="14.25" customHeight="1">
      <c r="A73" s="22"/>
      <c r="B73" s="46"/>
      <c r="C73" s="86"/>
      <c r="D73" s="243" t="str">
        <f>"書式：impdp "&amp;$AJ$8&amp;"/&lt;パスワード&gt; DIRECTORY=DP_DATA_DIR DUMPFILE=&lt;バックアップファイル名&gt; table_exists_action=truncate CONTENT=DATA_ONLY full=n remap_schema=ATD:"&amp;$AJ$8</f>
        <v>書式：impdp ATD_OPE/&lt;パスワード&gt; DIRECTORY=DP_DATA_DIR DUMPFILE=&lt;バックアップファイル名&gt; table_exists_action=truncate CONTENT=DATA_ONLY full=n remap_schema=ATD:ATD_OPE</v>
      </c>
      <c r="E73" s="244"/>
      <c r="F73" s="24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5"/>
      <c r="AB73" s="23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50"/>
      <c r="BF73" s="51"/>
      <c r="BG73" s="52"/>
    </row>
    <row r="74" spans="1:59" s="21" customFormat="1" ht="14.25" customHeight="1">
      <c r="A74" s="22"/>
      <c r="B74" s="46"/>
      <c r="C74" s="86"/>
      <c r="D74" s="246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8"/>
      <c r="AB74" s="23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50"/>
      <c r="BF74" s="51"/>
      <c r="BG74" s="52"/>
    </row>
    <row r="75" spans="1:59" s="21" customFormat="1" ht="14.25" customHeight="1">
      <c r="A75" s="22"/>
      <c r="B75" s="46"/>
      <c r="C75" s="86"/>
      <c r="D75" s="249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1"/>
      <c r="AB75" s="23"/>
      <c r="AC75" s="24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50"/>
      <c r="BF75" s="51"/>
      <c r="BG75" s="52"/>
    </row>
    <row r="76" spans="1:59" s="21" customFormat="1" ht="14.25" customHeight="1">
      <c r="A76" s="22"/>
      <c r="B76" s="46"/>
      <c r="C76" s="86"/>
      <c r="D76" s="23" t="s">
        <v>320</v>
      </c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23"/>
      <c r="AC76" s="24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50"/>
      <c r="BF76" s="51"/>
      <c r="BG76" s="52"/>
    </row>
    <row r="77" spans="1:59" s="21" customFormat="1" ht="14.25" customHeight="1">
      <c r="A77" s="22"/>
      <c r="B77" s="46"/>
      <c r="C77" s="8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8"/>
      <c r="Q77" s="28"/>
      <c r="R77" s="28"/>
      <c r="S77" s="28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50"/>
      <c r="BF77" s="51"/>
      <c r="BG77" s="52"/>
    </row>
    <row r="78" spans="1:59" s="21" customFormat="1" ht="14.25" customHeight="1">
      <c r="A78" s="22"/>
      <c r="B78" s="46"/>
      <c r="C78" s="8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8"/>
      <c r="Q78" s="28"/>
      <c r="R78" s="28"/>
      <c r="S78" s="28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50"/>
      <c r="BF78" s="51"/>
      <c r="BG78" s="52"/>
    </row>
    <row r="79" spans="1:59" s="21" customFormat="1" ht="14.25" customHeight="1">
      <c r="A79" s="22"/>
      <c r="B79" s="46"/>
      <c r="C79" s="86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8"/>
      <c r="Q79" s="28"/>
      <c r="R79" s="28"/>
      <c r="S79" s="28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50"/>
      <c r="BF79" s="51"/>
      <c r="BG79" s="52"/>
    </row>
    <row r="80" spans="1:59" s="21" customFormat="1" ht="14.25" customHeight="1">
      <c r="A80" s="22"/>
      <c r="B80" s="46"/>
      <c r="C80" s="8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8"/>
      <c r="Q80" s="28"/>
      <c r="R80" s="28"/>
      <c r="S80" s="28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50"/>
      <c r="BF80" s="51"/>
      <c r="BG80" s="52"/>
    </row>
    <row r="81" spans="1:59" s="21" customFormat="1" ht="14.25" customHeight="1">
      <c r="A81" s="22"/>
      <c r="B81" s="46"/>
      <c r="C81" s="86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8"/>
      <c r="Q81" s="28"/>
      <c r="R81" s="28"/>
      <c r="S81" s="28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50"/>
      <c r="BF81" s="51"/>
      <c r="BG81" s="52"/>
    </row>
    <row r="82" spans="1:59" s="21" customFormat="1" ht="14.25" customHeight="1">
      <c r="A82" s="22"/>
      <c r="B82" s="46"/>
      <c r="C82" s="8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8"/>
      <c r="Q82" s="28"/>
      <c r="R82" s="28"/>
      <c r="S82" s="28"/>
      <c r="T82" s="23"/>
      <c r="U82" s="23"/>
      <c r="V82" s="23"/>
      <c r="W82" s="23"/>
      <c r="X82" s="23"/>
      <c r="Y82" s="23"/>
      <c r="Z82" s="23"/>
      <c r="AA82" s="23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50"/>
      <c r="BF82" s="51"/>
      <c r="BG82" s="52"/>
    </row>
    <row r="83" spans="1:59" s="21" customFormat="1" ht="14.25" customHeight="1">
      <c r="A83" s="22"/>
      <c r="B83" s="46"/>
      <c r="C83" s="86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8"/>
      <c r="Q83" s="28"/>
      <c r="R83" s="28"/>
      <c r="S83" s="28"/>
      <c r="T83" s="23"/>
      <c r="U83" s="23"/>
      <c r="V83" s="23"/>
      <c r="W83" s="23"/>
      <c r="X83" s="23"/>
      <c r="Y83" s="23"/>
      <c r="Z83" s="23"/>
      <c r="AA83" s="23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50"/>
      <c r="BF83" s="51"/>
      <c r="BG83" s="52"/>
    </row>
    <row r="84" spans="1:59" s="21" customFormat="1" ht="14.25" customHeight="1">
      <c r="A84" s="22"/>
      <c r="B84" s="46"/>
      <c r="C84" s="86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8"/>
      <c r="Q84" s="28"/>
      <c r="R84" s="28"/>
      <c r="S84" s="28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50"/>
      <c r="BF84" s="51"/>
      <c r="BG84" s="52"/>
    </row>
    <row r="85" spans="1:59" s="21" customFormat="1" ht="14.25" customHeight="1">
      <c r="A85" s="22"/>
      <c r="B85" s="46"/>
      <c r="C85" s="8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8"/>
      <c r="Q85" s="28"/>
      <c r="R85" s="28"/>
      <c r="S85" s="28"/>
      <c r="T85" s="23"/>
      <c r="U85" s="23"/>
      <c r="V85" s="23"/>
      <c r="W85" s="23"/>
      <c r="X85" s="23"/>
      <c r="Y85" s="23"/>
      <c r="Z85" s="23"/>
      <c r="AA85" s="23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50"/>
      <c r="BF85" s="51"/>
      <c r="BG85" s="52"/>
    </row>
    <row r="86" spans="1:59" s="21" customFormat="1" ht="14.25" customHeight="1">
      <c r="A86" s="22"/>
      <c r="B86" s="82"/>
      <c r="C86" s="8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8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50"/>
      <c r="BF86" s="51"/>
      <c r="BG86" s="52"/>
    </row>
    <row r="87" spans="1:59" s="21" customFormat="1" ht="14.25" customHeight="1">
      <c r="A87" s="22"/>
      <c r="B87" s="46"/>
      <c r="C87" s="27" t="s">
        <v>183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5"/>
      <c r="BE87" s="90"/>
      <c r="BF87" s="91"/>
      <c r="BG87" s="92"/>
    </row>
    <row r="88" spans="1:59" s="21" customFormat="1" ht="14.25" customHeight="1">
      <c r="A88" s="22"/>
      <c r="B88" s="46"/>
      <c r="C88" s="34" t="s">
        <v>184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5"/>
      <c r="BE88" s="211" t="s">
        <v>115</v>
      </c>
      <c r="BF88" s="212"/>
      <c r="BG88" s="213"/>
    </row>
    <row r="89" spans="1:59" s="21" customFormat="1" ht="14.25" customHeight="1">
      <c r="A89" s="22"/>
      <c r="B89" s="46"/>
      <c r="C89" s="86"/>
      <c r="D89" s="72" t="s">
        <v>128</v>
      </c>
      <c r="E89" s="73"/>
      <c r="F89" s="73"/>
      <c r="G89" s="74"/>
      <c r="H89" s="72" t="s">
        <v>185</v>
      </c>
      <c r="I89" s="73"/>
      <c r="J89" s="73"/>
      <c r="K89" s="73"/>
      <c r="L89" s="73"/>
      <c r="M89" s="73"/>
      <c r="N89" s="73"/>
      <c r="O89" s="73"/>
      <c r="P89" s="73"/>
      <c r="Q89" s="74"/>
      <c r="R89" s="28"/>
      <c r="S89" s="28"/>
      <c r="T89" s="23"/>
      <c r="U89" s="23"/>
      <c r="V89" s="23"/>
      <c r="W89" s="23"/>
      <c r="X89" s="23"/>
      <c r="Y89" s="23"/>
      <c r="Z89" s="23"/>
      <c r="AA89" s="23"/>
      <c r="AB89" s="23"/>
      <c r="AC89" s="24" t="s">
        <v>186</v>
      </c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5"/>
      <c r="BE89" s="211" t="s">
        <v>115</v>
      </c>
      <c r="BF89" s="212"/>
      <c r="BG89" s="213"/>
    </row>
    <row r="90" spans="1:59" s="21" customFormat="1" ht="14.25" customHeight="1">
      <c r="A90" s="22"/>
      <c r="B90" s="46"/>
      <c r="C90" s="95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8"/>
      <c r="S90" s="28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5"/>
      <c r="BE90" s="50"/>
      <c r="BF90" s="51"/>
      <c r="BG90" s="52"/>
    </row>
    <row r="91" spans="1:59" s="21" customFormat="1" ht="14.25" customHeight="1">
      <c r="A91" s="22"/>
      <c r="B91" s="82"/>
      <c r="C91" s="96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79"/>
      <c r="AC91" s="78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80"/>
      <c r="BE91" s="211" t="s">
        <v>115</v>
      </c>
      <c r="BF91" s="212"/>
      <c r="BG91" s="213"/>
    </row>
    <row r="92" spans="1:59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9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spans="1:59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9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9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</sheetData>
  <mergeCells count="66">
    <mergeCell ref="U8:AC8"/>
    <mergeCell ref="AJ8:AR8"/>
    <mergeCell ref="D73:AA75"/>
    <mergeCell ref="BE70:BG70"/>
    <mergeCell ref="BE88:BG88"/>
    <mergeCell ref="BE45:BG45"/>
    <mergeCell ref="BE46:BG46"/>
    <mergeCell ref="BE48:BG48"/>
    <mergeCell ref="BE49:BG49"/>
    <mergeCell ref="BE43:BG43"/>
    <mergeCell ref="BE42:BG42"/>
    <mergeCell ref="BE57:BG57"/>
    <mergeCell ref="BE58:BG58"/>
    <mergeCell ref="BE60:BG60"/>
    <mergeCell ref="BE51:BG51"/>
    <mergeCell ref="BE53:BG53"/>
    <mergeCell ref="BE89:BG89"/>
    <mergeCell ref="BE91:BG91"/>
    <mergeCell ref="BE71:BG71"/>
    <mergeCell ref="BE63:BG63"/>
    <mergeCell ref="BE64:BG64"/>
    <mergeCell ref="BE68:BG68"/>
    <mergeCell ref="BE67:BG67"/>
    <mergeCell ref="BE54:BG54"/>
    <mergeCell ref="BE59:BG59"/>
    <mergeCell ref="BE25:BG25"/>
    <mergeCell ref="BE26:BG26"/>
    <mergeCell ref="BE38:BG38"/>
    <mergeCell ref="BE39:BG39"/>
    <mergeCell ref="BE28:BG28"/>
    <mergeCell ref="BE31:BG31"/>
    <mergeCell ref="BE32:BG32"/>
    <mergeCell ref="BE35:BG35"/>
    <mergeCell ref="BE29:BG29"/>
    <mergeCell ref="BE33:BG33"/>
    <mergeCell ref="BE24:BG24"/>
    <mergeCell ref="B14:BD14"/>
    <mergeCell ref="BE14:BG14"/>
    <mergeCell ref="BE15:BG15"/>
    <mergeCell ref="BE16:BG16"/>
    <mergeCell ref="BE17:BG17"/>
    <mergeCell ref="BE20:BG20"/>
    <mergeCell ref="BE21:BG21"/>
    <mergeCell ref="BE23:BG23"/>
    <mergeCell ref="AO2:AQ2"/>
    <mergeCell ref="AR2:BB2"/>
    <mergeCell ref="AH3:AJ3"/>
    <mergeCell ref="AK3:AN3"/>
    <mergeCell ref="AO3:AQ3"/>
    <mergeCell ref="AR3:BB3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dataValidations count="1">
    <dataValidation type="list" allowBlank="1" showInputMessage="1" showErrorMessage="1" sqref="U8:AC8">
      <formula1>"DEV1,DEV2,DEV3,MNT"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9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8" width="2.875" style="1"/>
    <col min="59" max="59" width="1.75" style="37" customWidth="1"/>
    <col min="60" max="16384" width="2.875" style="1"/>
  </cols>
  <sheetData>
    <row r="1" spans="1:59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25</v>
      </c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G1" s="35"/>
    </row>
    <row r="2" spans="1:59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04-2.DBインポート（STG）</v>
      </c>
      <c r="F2" s="124"/>
      <c r="G2" s="124"/>
      <c r="H2" s="124"/>
      <c r="I2" s="124"/>
      <c r="J2" s="124"/>
      <c r="K2" s="124"/>
      <c r="L2" s="125" t="s">
        <v>62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43146</v>
      </c>
      <c r="AL2" s="128"/>
      <c r="AM2" s="128"/>
      <c r="AN2" s="128"/>
      <c r="AO2" s="123" t="s">
        <v>23</v>
      </c>
      <c r="AP2" s="123"/>
      <c r="AQ2" s="123"/>
      <c r="AR2" s="127" t="s">
        <v>333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G2" s="36"/>
    </row>
    <row r="3" spans="1:59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G3" s="36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F4" s="4"/>
      <c r="BG4" s="36"/>
    </row>
    <row r="5" spans="1:59" s="20" customFormat="1" ht="14.25" customHeight="1">
      <c r="A5" s="19"/>
      <c r="B5" s="17" t="s">
        <v>46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F5" s="4"/>
      <c r="BG5" s="36"/>
    </row>
    <row r="6" spans="1:59" s="20" customFormat="1" ht="14.25" customHeight="1">
      <c r="A6" s="19"/>
      <c r="B6" s="69"/>
      <c r="C6" s="70" t="s">
        <v>278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F6" s="68"/>
      <c r="BG6" s="36"/>
    </row>
    <row r="7" spans="1:59" s="20" customFormat="1" ht="14.25" customHeight="1">
      <c r="A7" s="19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F7" s="68"/>
      <c r="BG7" s="36"/>
    </row>
    <row r="8" spans="1:59" s="20" customFormat="1" ht="14.25" customHeight="1">
      <c r="A8" s="19"/>
      <c r="B8" s="17" t="s">
        <v>47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F8" s="4"/>
      <c r="BG8" s="36"/>
    </row>
    <row r="9" spans="1:59" s="20" customFormat="1" ht="14.25" customHeight="1">
      <c r="A9" s="19"/>
      <c r="B9" s="69"/>
      <c r="C9" s="70" t="s">
        <v>279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F9" s="68"/>
      <c r="BG9" s="36"/>
    </row>
    <row r="10" spans="1:59" s="20" customFormat="1" ht="14.25" customHeight="1">
      <c r="A10" s="19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F10" s="68"/>
      <c r="BG10" s="36"/>
    </row>
    <row r="11" spans="1:59" s="20" customFormat="1" ht="14.25" customHeight="1">
      <c r="A11" s="19"/>
      <c r="B11" s="17" t="s">
        <v>112</v>
      </c>
      <c r="C11" s="1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F11" s="68"/>
      <c r="BG11" s="36"/>
    </row>
    <row r="12" spans="1:59" s="20" customFormat="1" ht="14.25" customHeight="1">
      <c r="A12" s="19"/>
      <c r="B12" s="69"/>
      <c r="C12" s="70" t="s">
        <v>287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F12" s="68"/>
      <c r="BG12" s="36"/>
    </row>
    <row r="13" spans="1:59" s="20" customFormat="1" ht="14.25" customHeight="1">
      <c r="A13" s="19"/>
      <c r="B13" s="18"/>
      <c r="C13" s="18" t="s">
        <v>289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F13" s="4"/>
      <c r="BG13" s="36"/>
    </row>
    <row r="14" spans="1:59" s="21" customFormat="1" ht="14.25" customHeight="1">
      <c r="A14" s="22"/>
      <c r="B14" s="214" t="s">
        <v>284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6"/>
      <c r="BE14" s="217" t="s">
        <v>63</v>
      </c>
      <c r="BF14" s="218"/>
      <c r="BG14" s="218"/>
    </row>
    <row r="15" spans="1:59" s="21" customFormat="1" ht="14.25" customHeight="1">
      <c r="A15" s="22"/>
      <c r="B15" s="64"/>
      <c r="C15" s="83" t="s">
        <v>113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7"/>
      <c r="BE15" s="211"/>
      <c r="BF15" s="212"/>
      <c r="BG15" s="213"/>
    </row>
    <row r="16" spans="1:59" s="21" customFormat="1" ht="14.25" customHeight="1">
      <c r="A16" s="22"/>
      <c r="B16" s="64"/>
      <c r="C16" s="24" t="s">
        <v>114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6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5"/>
      <c r="BE16" s="211"/>
      <c r="BF16" s="212"/>
      <c r="BG16" s="213"/>
    </row>
    <row r="17" spans="1:59" s="21" customFormat="1" ht="14.25" customHeight="1">
      <c r="A17" s="22"/>
      <c r="B17" s="64"/>
      <c r="C17" s="24" t="s">
        <v>116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5"/>
      <c r="BE17" s="211"/>
      <c r="BF17" s="212"/>
      <c r="BG17" s="213"/>
    </row>
    <row r="18" spans="1:59" s="21" customFormat="1" ht="14.25" customHeight="1">
      <c r="A18" s="22"/>
      <c r="B18" s="64"/>
      <c r="C18" s="24"/>
      <c r="D18" s="72" t="s">
        <v>71</v>
      </c>
      <c r="E18" s="73"/>
      <c r="F18" s="73"/>
      <c r="G18" s="73"/>
      <c r="H18" s="73"/>
      <c r="I18" s="73"/>
      <c r="J18" s="73"/>
      <c r="K18" s="73"/>
      <c r="L18" s="73"/>
      <c r="M18" s="73"/>
      <c r="N18" s="72" t="s">
        <v>72</v>
      </c>
      <c r="O18" s="73"/>
      <c r="P18" s="73"/>
      <c r="Q18" s="7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5"/>
      <c r="BE18" s="65"/>
      <c r="BF18" s="66"/>
      <c r="BG18" s="67"/>
    </row>
    <row r="19" spans="1:59" s="21" customFormat="1" ht="14.25" customHeight="1">
      <c r="A19" s="22"/>
      <c r="B19" s="64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5"/>
      <c r="BE19" s="65"/>
      <c r="BF19" s="66"/>
      <c r="BG19" s="67"/>
    </row>
    <row r="20" spans="1:59" s="21" customFormat="1" ht="14.25" customHeight="1">
      <c r="A20" s="22"/>
      <c r="B20" s="64"/>
      <c r="C20" s="24" t="s">
        <v>117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5"/>
      <c r="BE20" s="211"/>
      <c r="BF20" s="212"/>
      <c r="BG20" s="213"/>
    </row>
    <row r="21" spans="1:59" s="21" customFormat="1" ht="14.25" customHeight="1">
      <c r="A21" s="22"/>
      <c r="B21" s="64"/>
      <c r="C21" s="24"/>
      <c r="D21" s="72" t="s">
        <v>118</v>
      </c>
      <c r="E21" s="73"/>
      <c r="F21" s="73"/>
      <c r="G21" s="74"/>
      <c r="H21" s="72" t="s">
        <v>119</v>
      </c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 t="s">
        <v>120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5"/>
      <c r="BE21" s="211" t="s">
        <v>66</v>
      </c>
      <c r="BF21" s="212"/>
      <c r="BG21" s="213"/>
    </row>
    <row r="22" spans="1:59" s="21" customFormat="1" ht="14.25" customHeight="1">
      <c r="A22" s="22"/>
      <c r="B22" s="64"/>
      <c r="C22" s="24"/>
      <c r="D22" s="72" t="s">
        <v>75</v>
      </c>
      <c r="E22" s="73"/>
      <c r="F22" s="73"/>
      <c r="G22" s="74"/>
      <c r="H22" s="72" t="s">
        <v>121</v>
      </c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5"/>
      <c r="BE22" s="65"/>
      <c r="BF22" s="66"/>
      <c r="BG22" s="67"/>
    </row>
    <row r="23" spans="1:59" s="21" customFormat="1" ht="14.25" customHeight="1">
      <c r="A23" s="22"/>
      <c r="B23" s="64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80"/>
      <c r="BE23" s="225"/>
      <c r="BF23" s="226"/>
      <c r="BG23" s="227"/>
    </row>
    <row r="24" spans="1:59" s="21" customFormat="1" ht="14.25" customHeight="1">
      <c r="A24" s="22"/>
      <c r="B24" s="64"/>
      <c r="C24" s="71" t="s">
        <v>122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5"/>
      <c r="BE24" s="211"/>
      <c r="BF24" s="212"/>
      <c r="BG24" s="213"/>
    </row>
    <row r="25" spans="1:59" s="21" customFormat="1" ht="14.25" customHeight="1">
      <c r="A25" s="22"/>
      <c r="B25" s="64"/>
      <c r="C25" s="24" t="s">
        <v>123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5"/>
      <c r="BE25" s="211" t="s">
        <v>66</v>
      </c>
      <c r="BF25" s="212"/>
      <c r="BG25" s="213"/>
    </row>
    <row r="26" spans="1:59" s="21" customFormat="1" ht="14.25" customHeight="1">
      <c r="A26" s="22"/>
      <c r="B26" s="64"/>
      <c r="C26" s="24"/>
      <c r="D26" s="105" t="s">
        <v>304</v>
      </c>
      <c r="E26" s="106"/>
      <c r="F26" s="106"/>
      <c r="G26" s="106"/>
      <c r="H26" s="106"/>
      <c r="I26" s="106"/>
      <c r="J26" s="106"/>
      <c r="K26" s="106"/>
      <c r="L26" s="107"/>
      <c r="M26" s="105" t="s">
        <v>280</v>
      </c>
      <c r="N26" s="73"/>
      <c r="O26" s="7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5"/>
      <c r="BE26" s="228"/>
      <c r="BF26" s="229"/>
      <c r="BG26" s="230"/>
    </row>
    <row r="27" spans="1:59" s="21" customFormat="1" ht="14.25" customHeight="1">
      <c r="A27" s="22"/>
      <c r="B27" s="64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5"/>
      <c r="BE27" s="65"/>
      <c r="BF27" s="66"/>
      <c r="BG27" s="67"/>
    </row>
    <row r="28" spans="1:59" s="21" customFormat="1" ht="14.25" customHeight="1">
      <c r="A28" s="22"/>
      <c r="B28" s="64"/>
      <c r="C28" s="24" t="s">
        <v>124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5"/>
      <c r="BE28" s="211"/>
      <c r="BF28" s="212"/>
      <c r="BG28" s="213"/>
    </row>
    <row r="29" spans="1:59" s="21" customFormat="1" ht="14.25" customHeight="1">
      <c r="A29" s="22"/>
      <c r="B29" s="64"/>
      <c r="C29" s="24"/>
      <c r="D29" s="72" t="s">
        <v>125</v>
      </c>
      <c r="E29" s="73"/>
      <c r="F29" s="73"/>
      <c r="G29" s="74"/>
      <c r="H29" s="72" t="s">
        <v>126</v>
      </c>
      <c r="I29" s="73"/>
      <c r="J29" s="73"/>
      <c r="K29" s="73"/>
      <c r="L29" s="73"/>
      <c r="M29" s="73"/>
      <c r="N29" s="73"/>
      <c r="O29" s="7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 t="s">
        <v>120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5"/>
      <c r="BE29" s="211" t="s">
        <v>66</v>
      </c>
      <c r="BF29" s="212"/>
      <c r="BG29" s="213"/>
    </row>
    <row r="30" spans="1:59" s="21" customFormat="1" ht="14.25" customHeight="1">
      <c r="A30" s="22"/>
      <c r="B30" s="64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5"/>
      <c r="BE30" s="65"/>
      <c r="BF30" s="66"/>
      <c r="BG30" s="67"/>
    </row>
    <row r="31" spans="1:59" s="21" customFormat="1" ht="14.25" customHeight="1">
      <c r="A31" s="22"/>
      <c r="B31" s="64"/>
      <c r="C31" s="24" t="s">
        <v>127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5"/>
      <c r="BE31" s="211"/>
      <c r="BF31" s="212"/>
      <c r="BG31" s="213"/>
    </row>
    <row r="32" spans="1:59" s="21" customFormat="1" ht="14.25" customHeight="1">
      <c r="A32" s="22"/>
      <c r="B32" s="64"/>
      <c r="C32" s="24"/>
      <c r="D32" s="72" t="s">
        <v>128</v>
      </c>
      <c r="E32" s="73"/>
      <c r="F32" s="73"/>
      <c r="G32" s="74"/>
      <c r="H32" s="72" t="s">
        <v>129</v>
      </c>
      <c r="I32" s="73"/>
      <c r="J32" s="73"/>
      <c r="K32" s="73"/>
      <c r="L32" s="73"/>
      <c r="M32" s="73"/>
      <c r="N32" s="73"/>
      <c r="O32" s="7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 t="s">
        <v>130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5"/>
      <c r="BE32" s="211" t="s">
        <v>66</v>
      </c>
      <c r="BF32" s="212"/>
      <c r="BG32" s="213"/>
    </row>
    <row r="33" spans="1:59" s="21" customFormat="1" ht="14.25" customHeight="1">
      <c r="A33" s="22"/>
      <c r="B33" s="64"/>
      <c r="C33" s="24"/>
      <c r="D33" s="72" t="s">
        <v>128</v>
      </c>
      <c r="E33" s="73"/>
      <c r="F33" s="73"/>
      <c r="G33" s="74"/>
      <c r="H33" s="72" t="s">
        <v>131</v>
      </c>
      <c r="I33" s="73"/>
      <c r="J33" s="73"/>
      <c r="K33" s="73"/>
      <c r="L33" s="73"/>
      <c r="M33" s="73"/>
      <c r="N33" s="73"/>
      <c r="O33" s="74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 t="s">
        <v>132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5"/>
      <c r="BE33" s="211" t="s">
        <v>66</v>
      </c>
      <c r="BF33" s="212"/>
      <c r="BG33" s="213"/>
    </row>
    <row r="34" spans="1:59" s="21" customFormat="1" ht="14.25" customHeight="1">
      <c r="A34" s="22"/>
      <c r="B34" s="64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5"/>
      <c r="BE34" s="61"/>
      <c r="BF34" s="62"/>
      <c r="BG34" s="63"/>
    </row>
    <row r="35" spans="1:59" s="21" customFormat="1" ht="14.25" customHeight="1">
      <c r="A35" s="22"/>
      <c r="B35" s="64"/>
      <c r="C35" s="24" t="s">
        <v>133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5"/>
      <c r="BE35" s="211"/>
      <c r="BF35" s="212"/>
      <c r="BG35" s="213"/>
    </row>
    <row r="36" spans="1:59" s="21" customFormat="1" ht="14.25" customHeight="1">
      <c r="A36" s="22"/>
      <c r="B36" s="64"/>
      <c r="C36" s="24"/>
      <c r="D36" s="72" t="s">
        <v>128</v>
      </c>
      <c r="E36" s="73"/>
      <c r="F36" s="73"/>
      <c r="G36" s="74"/>
      <c r="H36" s="72" t="s">
        <v>238</v>
      </c>
      <c r="I36" s="73"/>
      <c r="J36" s="73"/>
      <c r="K36" s="73"/>
      <c r="L36" s="73"/>
      <c r="M36" s="73"/>
      <c r="N36" s="73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5"/>
      <c r="BE36" s="61"/>
      <c r="BF36" s="62"/>
      <c r="BG36" s="63"/>
    </row>
    <row r="37" spans="1:59" s="21" customFormat="1" ht="14.25" customHeight="1">
      <c r="A37" s="22"/>
      <c r="B37" s="64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5"/>
      <c r="BE37" s="61"/>
      <c r="BF37" s="62"/>
      <c r="BG37" s="63"/>
    </row>
    <row r="38" spans="1:59" s="21" customFormat="1" ht="14.25" customHeight="1">
      <c r="A38" s="22"/>
      <c r="B38" s="113"/>
      <c r="C38" s="24" t="s">
        <v>135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4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5"/>
      <c r="BE38" s="211"/>
      <c r="BF38" s="212"/>
      <c r="BG38" s="213"/>
    </row>
    <row r="39" spans="1:59" s="21" customFormat="1" ht="14.25" customHeight="1">
      <c r="A39" s="22"/>
      <c r="B39" s="64"/>
      <c r="C39" s="24"/>
      <c r="D39" s="72" t="s">
        <v>128</v>
      </c>
      <c r="E39" s="73"/>
      <c r="F39" s="73"/>
      <c r="G39" s="74"/>
      <c r="H39" s="72" t="s">
        <v>131</v>
      </c>
      <c r="I39" s="73"/>
      <c r="J39" s="73"/>
      <c r="K39" s="73"/>
      <c r="L39" s="73"/>
      <c r="M39" s="73"/>
      <c r="N39" s="73"/>
      <c r="O39" s="7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 t="s">
        <v>136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5"/>
      <c r="BE39" s="211" t="s">
        <v>66</v>
      </c>
      <c r="BF39" s="212"/>
      <c r="BG39" s="213"/>
    </row>
    <row r="40" spans="1:59" s="21" customFormat="1" ht="14.25" customHeight="1">
      <c r="A40" s="22"/>
      <c r="B40" s="82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0"/>
      <c r="BE40" s="61"/>
      <c r="BF40" s="62"/>
      <c r="BG40" s="63"/>
    </row>
    <row r="41" spans="1:59" s="21" customFormat="1" ht="14.25" customHeight="1">
      <c r="A41" s="22"/>
      <c r="B41" s="64"/>
      <c r="C41" s="27" t="s">
        <v>138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61"/>
      <c r="BF41" s="62"/>
      <c r="BG41" s="63"/>
    </row>
    <row r="42" spans="1:59" s="21" customFormat="1" ht="14.25" customHeight="1">
      <c r="A42" s="22"/>
      <c r="B42" s="64"/>
      <c r="C42" s="81" t="s">
        <v>139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11" t="s">
        <v>66</v>
      </c>
      <c r="BF42" s="212"/>
      <c r="BG42" s="213"/>
    </row>
    <row r="43" spans="1:59" s="21" customFormat="1" ht="14.25" customHeight="1">
      <c r="A43" s="22"/>
      <c r="B43" s="64"/>
      <c r="C43" s="81"/>
      <c r="D43" s="72" t="s">
        <v>128</v>
      </c>
      <c r="E43" s="73"/>
      <c r="F43" s="73"/>
      <c r="G43" s="74"/>
      <c r="H43" s="72" t="s">
        <v>281</v>
      </c>
      <c r="I43" s="73"/>
      <c r="J43" s="73"/>
      <c r="K43" s="73"/>
      <c r="L43" s="73"/>
      <c r="M43" s="73"/>
      <c r="N43" s="73"/>
      <c r="O43" s="74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11" t="s">
        <v>66</v>
      </c>
      <c r="BF43" s="212"/>
      <c r="BG43" s="213"/>
    </row>
    <row r="44" spans="1:59" s="21" customFormat="1" ht="14.25" customHeight="1">
      <c r="A44" s="22"/>
      <c r="B44" s="64"/>
      <c r="C44" s="8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58"/>
      <c r="BF44" s="59"/>
      <c r="BG44" s="60"/>
    </row>
    <row r="45" spans="1:59" s="21" customFormat="1" ht="14.25" customHeight="1">
      <c r="A45" s="22"/>
      <c r="B45" s="64"/>
      <c r="C45" s="24" t="s">
        <v>140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8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11" t="s">
        <v>66</v>
      </c>
      <c r="BF45" s="212"/>
      <c r="BG45" s="213"/>
    </row>
    <row r="46" spans="1:59" s="21" customFormat="1" ht="14.25" customHeight="1">
      <c r="A46" s="22"/>
      <c r="B46" s="64"/>
      <c r="C46" s="85"/>
      <c r="D46" s="72" t="s">
        <v>128</v>
      </c>
      <c r="E46" s="73"/>
      <c r="F46" s="73"/>
      <c r="G46" s="74"/>
      <c r="H46" s="72" t="s">
        <v>194</v>
      </c>
      <c r="I46" s="73"/>
      <c r="J46" s="73"/>
      <c r="K46" s="73"/>
      <c r="L46" s="73"/>
      <c r="M46" s="73"/>
      <c r="N46" s="73"/>
      <c r="O46" s="7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4" t="s">
        <v>196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11" t="s">
        <v>66</v>
      </c>
      <c r="BF46" s="212"/>
      <c r="BG46" s="213"/>
    </row>
    <row r="47" spans="1:59" s="21" customFormat="1" ht="14.25" customHeight="1">
      <c r="A47" s="22"/>
      <c r="B47" s="64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4"/>
      <c r="AD47" s="23" t="s">
        <v>299</v>
      </c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58"/>
      <c r="BF47" s="59"/>
      <c r="BG47" s="60"/>
    </row>
    <row r="48" spans="1:59" s="21" customFormat="1" ht="14.25" customHeight="1">
      <c r="A48" s="22"/>
      <c r="B48" s="64"/>
      <c r="C48" s="34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58"/>
      <c r="BF48" s="59"/>
      <c r="BG48" s="60"/>
    </row>
    <row r="49" spans="1:59" s="21" customFormat="1" ht="14.25" customHeight="1">
      <c r="A49" s="22"/>
      <c r="B49" s="64"/>
      <c r="C49" s="34" t="s">
        <v>141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4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11" t="s">
        <v>66</v>
      </c>
      <c r="BF49" s="212"/>
      <c r="BG49" s="213"/>
    </row>
    <row r="50" spans="1:59" s="21" customFormat="1" ht="14.25" customHeight="1">
      <c r="A50" s="22"/>
      <c r="B50" s="64"/>
      <c r="C50" s="34"/>
      <c r="D50" s="72" t="s">
        <v>128</v>
      </c>
      <c r="E50" s="73"/>
      <c r="F50" s="73"/>
      <c r="G50" s="74"/>
      <c r="H50" s="72" t="s">
        <v>142</v>
      </c>
      <c r="I50" s="73"/>
      <c r="J50" s="73"/>
      <c r="K50" s="73"/>
      <c r="L50" s="73"/>
      <c r="M50" s="73"/>
      <c r="N50" s="73"/>
      <c r="O50" s="74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4" t="s">
        <v>143</v>
      </c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11" t="s">
        <v>66</v>
      </c>
      <c r="BF50" s="212"/>
      <c r="BG50" s="213"/>
    </row>
    <row r="51" spans="1:59" s="21" customFormat="1" ht="14.25" customHeight="1">
      <c r="A51" s="22"/>
      <c r="B51" s="64"/>
      <c r="C51" s="34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4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58"/>
      <c r="BF51" s="59"/>
      <c r="BG51" s="60"/>
    </row>
    <row r="52" spans="1:59" s="21" customFormat="1" ht="14.25" customHeight="1">
      <c r="A52" s="22"/>
      <c r="B52" s="64"/>
      <c r="C52" s="34" t="s">
        <v>323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4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11" t="s">
        <v>66</v>
      </c>
      <c r="BF52" s="212"/>
      <c r="BG52" s="213"/>
    </row>
    <row r="53" spans="1:59" s="21" customFormat="1" ht="14.25" customHeight="1">
      <c r="A53" s="22"/>
      <c r="B53" s="64"/>
      <c r="C53" s="86"/>
      <c r="D53" s="72" t="s">
        <v>128</v>
      </c>
      <c r="E53" s="73"/>
      <c r="F53" s="73"/>
      <c r="G53" s="74"/>
      <c r="H53" s="122" t="s">
        <v>330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4"/>
      <c r="T53" s="23"/>
      <c r="U53" s="23"/>
      <c r="V53" s="23"/>
      <c r="W53" s="23"/>
      <c r="X53" s="23"/>
      <c r="Y53" s="23"/>
      <c r="Z53" s="23"/>
      <c r="AA53" s="23"/>
      <c r="AB53" s="23"/>
      <c r="AC53" s="24" t="s">
        <v>144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11" t="s">
        <v>66</v>
      </c>
      <c r="BF53" s="212"/>
      <c r="BG53" s="213"/>
    </row>
    <row r="54" spans="1:59" s="21" customFormat="1" ht="14.25" customHeight="1">
      <c r="A54" s="22"/>
      <c r="B54" s="64"/>
      <c r="C54" s="86"/>
      <c r="D54" s="87" t="s">
        <v>329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58"/>
      <c r="BF54" s="59"/>
      <c r="BG54" s="60"/>
    </row>
    <row r="55" spans="1:59" s="21" customFormat="1" ht="14.25" customHeight="1">
      <c r="A55" s="22"/>
      <c r="B55" s="64"/>
      <c r="C55" s="86"/>
      <c r="D55" s="87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58"/>
      <c r="BF55" s="59"/>
      <c r="BG55" s="60"/>
    </row>
    <row r="56" spans="1:59" s="21" customFormat="1" ht="14.25" customHeight="1">
      <c r="A56" s="22"/>
      <c r="B56" s="64"/>
      <c r="C56" s="34" t="s">
        <v>135</v>
      </c>
      <c r="D56" s="87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4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11" t="s">
        <v>66</v>
      </c>
      <c r="BF56" s="212"/>
      <c r="BG56" s="213"/>
    </row>
    <row r="57" spans="1:59" s="21" customFormat="1" ht="14.25" customHeight="1">
      <c r="A57" s="22"/>
      <c r="B57" s="64"/>
      <c r="C57" s="86"/>
      <c r="D57" s="72" t="s">
        <v>128</v>
      </c>
      <c r="E57" s="73"/>
      <c r="F57" s="73"/>
      <c r="G57" s="74"/>
      <c r="H57" s="72" t="s">
        <v>145</v>
      </c>
      <c r="I57" s="73"/>
      <c r="J57" s="73"/>
      <c r="K57" s="73"/>
      <c r="L57" s="73"/>
      <c r="M57" s="73"/>
      <c r="N57" s="73"/>
      <c r="O57" s="74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4" t="s">
        <v>328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11" t="s">
        <v>66</v>
      </c>
      <c r="BF57" s="212"/>
      <c r="BG57" s="213"/>
    </row>
    <row r="58" spans="1:59" s="21" customFormat="1" ht="14.25" customHeight="1">
      <c r="A58" s="22"/>
      <c r="B58" s="64"/>
      <c r="C58" s="86"/>
      <c r="D58" s="87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4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58"/>
      <c r="BF58" s="59"/>
      <c r="BG58" s="60"/>
    </row>
    <row r="59" spans="1:59" s="21" customFormat="1" ht="14.25" customHeight="1">
      <c r="A59" s="22"/>
      <c r="B59" s="64"/>
      <c r="C59" s="86" t="s">
        <v>146</v>
      </c>
      <c r="D59" s="87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4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11" t="s">
        <v>66</v>
      </c>
      <c r="BF59" s="212"/>
      <c r="BG59" s="213"/>
    </row>
    <row r="60" spans="1:59" s="21" customFormat="1" ht="14.25" customHeight="1">
      <c r="A60" s="22"/>
      <c r="B60" s="64"/>
      <c r="C60" s="86"/>
      <c r="D60" s="81" t="s">
        <v>147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58"/>
      <c r="BF60" s="59"/>
      <c r="BG60" s="60"/>
    </row>
    <row r="61" spans="1:59" s="21" customFormat="1" ht="14.25" customHeight="1">
      <c r="A61" s="22"/>
      <c r="B61" s="64"/>
      <c r="C61" s="86"/>
      <c r="D61" s="88" t="s">
        <v>148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4"/>
      <c r="AB61" s="23"/>
      <c r="AC61" s="24" t="s">
        <v>282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11" t="s">
        <v>66</v>
      </c>
      <c r="BF61" s="212"/>
      <c r="BG61" s="213"/>
    </row>
    <row r="62" spans="1:59" s="21" customFormat="1" ht="14.25" customHeight="1">
      <c r="A62" s="22"/>
      <c r="B62" s="64"/>
      <c r="C62" s="86"/>
      <c r="D62" s="87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 t="s">
        <v>283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11" t="s">
        <v>66</v>
      </c>
      <c r="BF62" s="212"/>
      <c r="BG62" s="213"/>
    </row>
    <row r="63" spans="1:59" s="21" customFormat="1" ht="14.25" customHeight="1">
      <c r="A63" s="22"/>
      <c r="B63" s="82"/>
      <c r="C63" s="8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8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58"/>
      <c r="BF63" s="59"/>
      <c r="BG63" s="60"/>
    </row>
    <row r="64" spans="1:59" s="21" customFormat="1" ht="14.25" customHeight="1">
      <c r="A64" s="22"/>
      <c r="B64" s="64"/>
      <c r="C64" s="27" t="s">
        <v>201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4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61"/>
      <c r="BF64" s="62"/>
      <c r="BG64" s="63"/>
    </row>
    <row r="65" spans="1:59" s="21" customFormat="1" ht="14.25" customHeight="1">
      <c r="A65" s="22"/>
      <c r="B65" s="64"/>
      <c r="C65" s="34" t="s">
        <v>154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4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5"/>
      <c r="BE65" s="211"/>
      <c r="BF65" s="212"/>
      <c r="BG65" s="213"/>
    </row>
    <row r="66" spans="1:59" s="21" customFormat="1" ht="14.25" customHeight="1">
      <c r="A66" s="22"/>
      <c r="B66" s="64"/>
      <c r="C66" s="86"/>
      <c r="D66" s="75" t="s">
        <v>128</v>
      </c>
      <c r="E66" s="76"/>
      <c r="F66" s="76"/>
      <c r="G66" s="77"/>
      <c r="H66" s="72" t="s">
        <v>178</v>
      </c>
      <c r="I66" s="73"/>
      <c r="J66" s="73"/>
      <c r="K66" s="73"/>
      <c r="L66" s="73"/>
      <c r="M66" s="73"/>
      <c r="N66" s="73"/>
      <c r="O66" s="74"/>
      <c r="P66" s="28"/>
      <c r="Q66" s="28"/>
      <c r="R66" s="28"/>
      <c r="S66" s="28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5"/>
      <c r="BE66" s="211"/>
      <c r="BF66" s="212"/>
      <c r="BG66" s="213"/>
    </row>
    <row r="67" spans="1:59" s="21" customFormat="1" ht="14.25" customHeight="1">
      <c r="A67" s="22"/>
      <c r="B67" s="64"/>
      <c r="C67" s="86"/>
      <c r="D67" s="24"/>
      <c r="E67" s="23"/>
      <c r="F67" s="23"/>
      <c r="G67" s="25"/>
      <c r="H67" s="72" t="s">
        <v>156</v>
      </c>
      <c r="I67" s="73"/>
      <c r="J67" s="73"/>
      <c r="K67" s="73"/>
      <c r="L67" s="73"/>
      <c r="M67" s="73"/>
      <c r="N67" s="73"/>
      <c r="O67" s="74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 t="s">
        <v>179</v>
      </c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5"/>
      <c r="BE67" s="211" t="s">
        <v>66</v>
      </c>
      <c r="BF67" s="212"/>
      <c r="BG67" s="213"/>
    </row>
    <row r="68" spans="1:59" s="21" customFormat="1" ht="14.25" customHeight="1">
      <c r="A68" s="22"/>
      <c r="B68" s="64"/>
      <c r="C68" s="86"/>
      <c r="D68" s="78"/>
      <c r="E68" s="79"/>
      <c r="F68" s="79"/>
      <c r="G68" s="80"/>
      <c r="H68" s="72" t="s">
        <v>158</v>
      </c>
      <c r="I68" s="73"/>
      <c r="J68" s="73"/>
      <c r="K68" s="73"/>
      <c r="L68" s="73"/>
      <c r="M68" s="73"/>
      <c r="N68" s="73"/>
      <c r="O68" s="74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 t="s">
        <v>202</v>
      </c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5"/>
      <c r="BE68" s="211" t="s">
        <v>66</v>
      </c>
      <c r="BF68" s="212"/>
      <c r="BG68" s="213"/>
    </row>
    <row r="69" spans="1:59" s="21" customFormat="1" ht="14.25" customHeight="1">
      <c r="A69" s="22"/>
      <c r="B69" s="64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4"/>
      <c r="AD69" s="23" t="s">
        <v>299</v>
      </c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58"/>
      <c r="BF69" s="59"/>
      <c r="BG69" s="60"/>
    </row>
    <row r="70" spans="1:59" s="21" customFormat="1" ht="14.25" customHeight="1">
      <c r="A70" s="22"/>
      <c r="B70" s="64"/>
      <c r="C70" s="34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4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58"/>
      <c r="BF70" s="59"/>
      <c r="BG70" s="60"/>
    </row>
    <row r="71" spans="1:59" s="21" customFormat="1" ht="14.25" customHeight="1">
      <c r="A71" s="22"/>
      <c r="B71" s="64"/>
      <c r="C71" s="34" t="s">
        <v>203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4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11" t="s">
        <v>66</v>
      </c>
      <c r="BF71" s="212"/>
      <c r="BG71" s="213"/>
    </row>
    <row r="72" spans="1:59" s="21" customFormat="1" ht="14.25" customHeight="1">
      <c r="A72" s="22"/>
      <c r="B72" s="64"/>
      <c r="C72" s="34"/>
      <c r="D72" s="72" t="s">
        <v>128</v>
      </c>
      <c r="E72" s="73"/>
      <c r="F72" s="73"/>
      <c r="G72" s="74"/>
      <c r="H72" s="105" t="s">
        <v>305</v>
      </c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7"/>
      <c r="X72" s="30"/>
      <c r="Y72" s="30"/>
      <c r="Z72" s="28"/>
      <c r="AA72" s="28"/>
      <c r="AB72" s="28"/>
      <c r="AC72" s="24" t="s">
        <v>205</v>
      </c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11" t="s">
        <v>66</v>
      </c>
      <c r="BF72" s="212"/>
      <c r="BG72" s="213"/>
    </row>
    <row r="73" spans="1:59" s="21" customFormat="1" ht="14.25" customHeight="1">
      <c r="A73" s="22"/>
      <c r="B73" s="64"/>
      <c r="C73" s="34"/>
      <c r="D73" s="23"/>
      <c r="E73" s="23"/>
      <c r="F73" s="23"/>
      <c r="G73" s="23"/>
      <c r="H73" s="23" t="s">
        <v>204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 t="s">
        <v>303</v>
      </c>
      <c r="T73" s="23"/>
      <c r="U73" s="23"/>
      <c r="V73" s="23"/>
      <c r="W73" s="23"/>
      <c r="X73" s="28"/>
      <c r="Y73" s="28"/>
      <c r="Z73" s="28"/>
      <c r="AA73" s="28"/>
      <c r="AB73" s="28"/>
      <c r="AC73" s="24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58"/>
      <c r="BF73" s="59"/>
      <c r="BG73" s="60"/>
    </row>
    <row r="74" spans="1:59" s="21" customFormat="1" ht="14.25" customHeight="1">
      <c r="A74" s="22"/>
      <c r="B74" s="64"/>
      <c r="C74" s="34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8"/>
      <c r="Y74" s="28"/>
      <c r="Z74" s="28"/>
      <c r="AA74" s="28"/>
      <c r="AB74" s="28"/>
      <c r="AC74" s="24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58"/>
      <c r="BF74" s="59"/>
      <c r="BG74" s="60"/>
    </row>
    <row r="75" spans="1:59" s="21" customFormat="1" ht="14.25" customHeight="1">
      <c r="A75" s="22"/>
      <c r="B75" s="64"/>
      <c r="C75" s="34" t="s">
        <v>206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4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11" t="s">
        <v>66</v>
      </c>
      <c r="BF75" s="212"/>
      <c r="BG75" s="213"/>
    </row>
    <row r="76" spans="1:59" s="21" customFormat="1" ht="14.25" customHeight="1">
      <c r="A76" s="22"/>
      <c r="B76" s="64"/>
      <c r="C76" s="86"/>
      <c r="D76" s="72" t="s">
        <v>128</v>
      </c>
      <c r="E76" s="73"/>
      <c r="F76" s="73"/>
      <c r="G76" s="74"/>
      <c r="H76" s="72" t="s">
        <v>207</v>
      </c>
      <c r="I76" s="73"/>
      <c r="J76" s="73"/>
      <c r="K76" s="73"/>
      <c r="L76" s="73"/>
      <c r="M76" s="73"/>
      <c r="N76" s="73"/>
      <c r="O76" s="74"/>
      <c r="P76" s="28"/>
      <c r="Q76" s="28"/>
      <c r="R76" s="28"/>
      <c r="S76" s="28"/>
      <c r="T76" s="23"/>
      <c r="U76" s="23"/>
      <c r="V76" s="23"/>
      <c r="W76" s="23"/>
      <c r="X76" s="23"/>
      <c r="Y76" s="23"/>
      <c r="Z76" s="23"/>
      <c r="AA76" s="23"/>
      <c r="AB76" s="23"/>
      <c r="AC76" s="24" t="s">
        <v>208</v>
      </c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5"/>
      <c r="BE76" s="211"/>
      <c r="BF76" s="212"/>
      <c r="BG76" s="213"/>
    </row>
    <row r="77" spans="1:59" s="21" customFormat="1" ht="14.25" customHeight="1">
      <c r="A77" s="22"/>
      <c r="B77" s="64"/>
      <c r="C77" s="8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8"/>
      <c r="Q77" s="28"/>
      <c r="R77" s="28"/>
      <c r="S77" s="28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58"/>
      <c r="BF77" s="59"/>
      <c r="BG77" s="60"/>
    </row>
    <row r="78" spans="1:59" s="21" customFormat="1" ht="14.25" customHeight="1">
      <c r="A78" s="22"/>
      <c r="B78" s="64"/>
      <c r="C78" s="34" t="s">
        <v>209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4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11" t="s">
        <v>66</v>
      </c>
      <c r="BF78" s="212"/>
      <c r="BG78" s="213"/>
    </row>
    <row r="79" spans="1:59" s="21" customFormat="1" ht="14.25" customHeight="1">
      <c r="A79" s="22"/>
      <c r="B79" s="64"/>
      <c r="C79" s="86"/>
      <c r="D79" s="72" t="s">
        <v>128</v>
      </c>
      <c r="E79" s="73"/>
      <c r="F79" s="73"/>
      <c r="G79" s="74"/>
      <c r="H79" s="72" t="s">
        <v>210</v>
      </c>
      <c r="I79" s="73"/>
      <c r="J79" s="73"/>
      <c r="K79" s="73"/>
      <c r="L79" s="73"/>
      <c r="M79" s="73"/>
      <c r="N79" s="73"/>
      <c r="O79" s="74"/>
      <c r="P79" s="28"/>
      <c r="Q79" s="28"/>
      <c r="R79" s="28"/>
      <c r="S79" s="28"/>
      <c r="T79" s="23"/>
      <c r="U79" s="23"/>
      <c r="V79" s="23"/>
      <c r="W79" s="23"/>
      <c r="X79" s="23"/>
      <c r="Y79" s="23"/>
      <c r="Z79" s="23"/>
      <c r="AA79" s="23"/>
      <c r="AB79" s="23"/>
      <c r="AC79" s="24" t="s">
        <v>211</v>
      </c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5"/>
      <c r="BE79" s="211"/>
      <c r="BF79" s="212"/>
      <c r="BG79" s="213"/>
    </row>
    <row r="80" spans="1:59" s="21" customFormat="1" ht="14.25" customHeight="1">
      <c r="A80" s="22"/>
      <c r="B80" s="64"/>
      <c r="C80" s="8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8"/>
      <c r="Q80" s="28"/>
      <c r="R80" s="28"/>
      <c r="S80" s="28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58"/>
      <c r="BF80" s="59"/>
      <c r="BG80" s="60"/>
    </row>
    <row r="81" spans="1:59" s="21" customFormat="1" ht="14.25" customHeight="1">
      <c r="A81" s="22"/>
      <c r="B81" s="64"/>
      <c r="C81" s="86"/>
      <c r="D81" s="243" t="str">
        <f>"書式：impdp ATD/&lt;パスワード&gt; DIRECTORY=DP_DATA_DIR DUMPFILE=&lt;バックアップファイル名&gt; table_exists_action=truncate CONTENT=DATA_ONLY full=n"</f>
        <v>書式：impdp ATD/&lt;パスワード&gt; DIRECTORY=DP_DATA_DIR DUMPFILE=&lt;バックアップファイル名&gt; table_exists_action=truncate CONTENT=DATA_ONLY full=n</v>
      </c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5"/>
      <c r="AB81" s="23"/>
      <c r="AC81" s="24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58"/>
      <c r="BF81" s="59"/>
      <c r="BG81" s="60"/>
    </row>
    <row r="82" spans="1:59" s="21" customFormat="1" ht="14.25" customHeight="1">
      <c r="A82" s="22"/>
      <c r="B82" s="64"/>
      <c r="C82" s="86"/>
      <c r="D82" s="246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8"/>
      <c r="AB82" s="23"/>
      <c r="AC82" s="24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58"/>
      <c r="BF82" s="59"/>
      <c r="BG82" s="60"/>
    </row>
    <row r="83" spans="1:59" s="21" customFormat="1" ht="14.25" customHeight="1">
      <c r="A83" s="22"/>
      <c r="B83" s="64"/>
      <c r="C83" s="86"/>
      <c r="D83" s="249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1"/>
      <c r="AB83" s="23"/>
      <c r="AC83" s="24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58"/>
      <c r="BF83" s="59"/>
      <c r="BG83" s="60"/>
    </row>
    <row r="84" spans="1:59" s="21" customFormat="1" ht="14.25" customHeight="1">
      <c r="A84" s="22"/>
      <c r="B84" s="64"/>
      <c r="C84" s="86"/>
      <c r="D84" s="23" t="s">
        <v>321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8"/>
      <c r="Q84" s="28"/>
      <c r="R84" s="28"/>
      <c r="S84" s="28"/>
      <c r="T84" s="23"/>
      <c r="U84" s="23"/>
      <c r="V84" s="23"/>
      <c r="W84" s="23"/>
      <c r="X84" s="23"/>
      <c r="Y84" s="23"/>
      <c r="Z84" s="23"/>
      <c r="AA84" s="23"/>
      <c r="AB84" s="23"/>
      <c r="AC84" s="24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58"/>
      <c r="BF84" s="59"/>
      <c r="BG84" s="60"/>
    </row>
    <row r="85" spans="1:59" s="21" customFormat="1" ht="14.25" customHeight="1">
      <c r="A85" s="22"/>
      <c r="B85" s="64"/>
      <c r="C85" s="8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8"/>
      <c r="Q85" s="28"/>
      <c r="R85" s="28"/>
      <c r="S85" s="28"/>
      <c r="T85" s="23"/>
      <c r="U85" s="23"/>
      <c r="V85" s="23"/>
      <c r="W85" s="23"/>
      <c r="X85" s="23"/>
      <c r="Y85" s="23"/>
      <c r="Z85" s="23"/>
      <c r="AA85" s="23"/>
      <c r="AB85" s="23"/>
      <c r="AC85" s="24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58"/>
      <c r="BF85" s="59"/>
      <c r="BG85" s="60"/>
    </row>
    <row r="86" spans="1:59" s="21" customFormat="1" ht="14.25" customHeight="1">
      <c r="A86" s="22"/>
      <c r="B86" s="64"/>
      <c r="C86" s="8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8"/>
      <c r="Q86" s="28"/>
      <c r="R86" s="28"/>
      <c r="S86" s="28"/>
      <c r="T86" s="23"/>
      <c r="U86" s="23"/>
      <c r="V86" s="23"/>
      <c r="W86" s="23"/>
      <c r="X86" s="23"/>
      <c r="Y86" s="23"/>
      <c r="Z86" s="23"/>
      <c r="AA86" s="23"/>
      <c r="AB86" s="23"/>
      <c r="AC86" s="24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58"/>
      <c r="BF86" s="59"/>
      <c r="BG86" s="60"/>
    </row>
    <row r="87" spans="1:59" s="21" customFormat="1" ht="14.25" customHeight="1">
      <c r="A87" s="22"/>
      <c r="B87" s="64"/>
      <c r="C87" s="8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8"/>
      <c r="Q87" s="28"/>
      <c r="R87" s="28"/>
      <c r="S87" s="28"/>
      <c r="T87" s="23"/>
      <c r="U87" s="23"/>
      <c r="V87" s="23"/>
      <c r="W87" s="23"/>
      <c r="X87" s="23"/>
      <c r="Y87" s="23"/>
      <c r="Z87" s="23"/>
      <c r="AA87" s="23"/>
      <c r="AB87" s="23"/>
      <c r="AC87" s="24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58"/>
      <c r="BF87" s="59"/>
      <c r="BG87" s="60"/>
    </row>
    <row r="88" spans="1:59" s="21" customFormat="1" ht="14.25" customHeight="1">
      <c r="A88" s="22"/>
      <c r="B88" s="64"/>
      <c r="C88" s="8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8"/>
      <c r="Q88" s="28"/>
      <c r="R88" s="28"/>
      <c r="S88" s="28"/>
      <c r="T88" s="23"/>
      <c r="U88" s="23"/>
      <c r="V88" s="23"/>
      <c r="W88" s="23"/>
      <c r="X88" s="23"/>
      <c r="Y88" s="23"/>
      <c r="Z88" s="23"/>
      <c r="AA88" s="23"/>
      <c r="AB88" s="23"/>
      <c r="AC88" s="24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58"/>
      <c r="BF88" s="59"/>
      <c r="BG88" s="60"/>
    </row>
    <row r="89" spans="1:59" s="21" customFormat="1" ht="14.25" customHeight="1">
      <c r="A89" s="22"/>
      <c r="B89" s="64"/>
      <c r="C89" s="8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8"/>
      <c r="Q89" s="28"/>
      <c r="R89" s="28"/>
      <c r="S89" s="28"/>
      <c r="T89" s="23"/>
      <c r="U89" s="23"/>
      <c r="V89" s="23"/>
      <c r="W89" s="23"/>
      <c r="X89" s="23"/>
      <c r="Y89" s="23"/>
      <c r="Z89" s="23"/>
      <c r="AA89" s="23"/>
      <c r="AB89" s="23"/>
      <c r="AC89" s="24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58"/>
      <c r="BF89" s="59"/>
      <c r="BG89" s="60"/>
    </row>
    <row r="90" spans="1:59" s="21" customFormat="1" ht="14.25" customHeight="1">
      <c r="A90" s="22"/>
      <c r="B90" s="64"/>
      <c r="C90" s="8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8"/>
      <c r="Q90" s="28"/>
      <c r="R90" s="28"/>
      <c r="S90" s="28"/>
      <c r="T90" s="23"/>
      <c r="U90" s="23"/>
      <c r="V90" s="23"/>
      <c r="W90" s="23"/>
      <c r="X90" s="23"/>
      <c r="Y90" s="23"/>
      <c r="Z90" s="23"/>
      <c r="AA90" s="23"/>
      <c r="AB90" s="23"/>
      <c r="AC90" s="24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58"/>
      <c r="BF90" s="59"/>
      <c r="BG90" s="60"/>
    </row>
    <row r="91" spans="1:59" s="21" customFormat="1" ht="14.25" customHeight="1">
      <c r="A91" s="22"/>
      <c r="B91" s="64"/>
      <c r="C91" s="8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8"/>
      <c r="Q91" s="28"/>
      <c r="R91" s="28"/>
      <c r="S91" s="28"/>
      <c r="T91" s="23"/>
      <c r="U91" s="23"/>
      <c r="V91" s="23"/>
      <c r="W91" s="23"/>
      <c r="X91" s="23"/>
      <c r="Y91" s="23"/>
      <c r="Z91" s="23"/>
      <c r="AA91" s="23"/>
      <c r="AB91" s="23"/>
      <c r="AC91" s="24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58"/>
      <c r="BF91" s="59"/>
      <c r="BG91" s="60"/>
    </row>
    <row r="92" spans="1:59" s="21" customFormat="1" ht="14.25" customHeight="1">
      <c r="A92" s="22"/>
      <c r="B92" s="64"/>
      <c r="C92" s="8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8"/>
      <c r="Q92" s="28"/>
      <c r="R92" s="28"/>
      <c r="S92" s="28"/>
      <c r="T92" s="23"/>
      <c r="U92" s="23"/>
      <c r="V92" s="23"/>
      <c r="W92" s="23"/>
      <c r="X92" s="23"/>
      <c r="Y92" s="23"/>
      <c r="Z92" s="23"/>
      <c r="AA92" s="23"/>
      <c r="AB92" s="23"/>
      <c r="AC92" s="24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58"/>
      <c r="BF92" s="59"/>
      <c r="BG92" s="60"/>
    </row>
    <row r="93" spans="1:59" s="21" customFormat="1" ht="14.25" customHeight="1">
      <c r="A93" s="22"/>
      <c r="B93" s="64"/>
      <c r="C93" s="8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8"/>
      <c r="Q93" s="28"/>
      <c r="R93" s="28"/>
      <c r="S93" s="28"/>
      <c r="T93" s="23"/>
      <c r="U93" s="23"/>
      <c r="V93" s="23"/>
      <c r="W93" s="23"/>
      <c r="X93" s="23"/>
      <c r="Y93" s="23"/>
      <c r="Z93" s="23"/>
      <c r="AA93" s="23"/>
      <c r="AB93" s="23"/>
      <c r="AC93" s="24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58"/>
      <c r="BF93" s="59"/>
      <c r="BG93" s="60"/>
    </row>
    <row r="94" spans="1:59" s="21" customFormat="1" ht="14.25" customHeight="1">
      <c r="A94" s="22"/>
      <c r="B94" s="82"/>
      <c r="C94" s="8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8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58"/>
      <c r="BF94" s="59"/>
      <c r="BG94" s="60"/>
    </row>
    <row r="95" spans="1:59" s="21" customFormat="1" ht="14.25" customHeight="1">
      <c r="A95" s="22"/>
      <c r="B95" s="64"/>
      <c r="C95" s="27" t="s">
        <v>183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4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5"/>
      <c r="BE95" s="90"/>
      <c r="BF95" s="91"/>
      <c r="BG95" s="92"/>
    </row>
    <row r="96" spans="1:59" s="21" customFormat="1" ht="14.25" customHeight="1">
      <c r="A96" s="22"/>
      <c r="B96" s="64"/>
      <c r="C96" s="34" t="s">
        <v>184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4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5"/>
      <c r="BE96" s="211" t="s">
        <v>66</v>
      </c>
      <c r="BF96" s="212"/>
      <c r="BG96" s="213"/>
    </row>
    <row r="97" spans="1:59" s="21" customFormat="1" ht="14.25" customHeight="1">
      <c r="A97" s="22"/>
      <c r="B97" s="64"/>
      <c r="C97" s="86"/>
      <c r="D97" s="72" t="s">
        <v>128</v>
      </c>
      <c r="E97" s="73"/>
      <c r="F97" s="73"/>
      <c r="G97" s="74"/>
      <c r="H97" s="72" t="s">
        <v>185</v>
      </c>
      <c r="I97" s="73"/>
      <c r="J97" s="73"/>
      <c r="K97" s="73"/>
      <c r="L97" s="73"/>
      <c r="M97" s="73"/>
      <c r="N97" s="73"/>
      <c r="O97" s="73"/>
      <c r="P97" s="73"/>
      <c r="Q97" s="74"/>
      <c r="R97" s="28"/>
      <c r="S97" s="28"/>
      <c r="T97" s="23"/>
      <c r="U97" s="23"/>
      <c r="V97" s="23"/>
      <c r="W97" s="23"/>
      <c r="X97" s="23"/>
      <c r="Y97" s="23"/>
      <c r="Z97" s="23"/>
      <c r="AA97" s="23"/>
      <c r="AB97" s="23"/>
      <c r="AC97" s="24" t="s">
        <v>186</v>
      </c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5"/>
      <c r="BE97" s="211" t="s">
        <v>66</v>
      </c>
      <c r="BF97" s="212"/>
      <c r="BG97" s="213"/>
    </row>
    <row r="98" spans="1:59" s="21" customFormat="1" ht="14.25" customHeight="1">
      <c r="A98" s="22"/>
      <c r="B98" s="64"/>
      <c r="C98" s="9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8"/>
      <c r="S98" s="28"/>
      <c r="T98" s="23"/>
      <c r="U98" s="23"/>
      <c r="V98" s="23"/>
      <c r="W98" s="23"/>
      <c r="X98" s="23"/>
      <c r="Y98" s="23"/>
      <c r="Z98" s="23"/>
      <c r="AA98" s="23"/>
      <c r="AB98" s="23"/>
      <c r="AC98" s="24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5"/>
      <c r="BE98" s="58"/>
      <c r="BF98" s="59"/>
      <c r="BG98" s="60"/>
    </row>
    <row r="99" spans="1:59" s="21" customFormat="1" ht="14.25" customHeight="1">
      <c r="A99" s="22"/>
      <c r="B99" s="82"/>
      <c r="C99" s="96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79"/>
      <c r="AC99" s="78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80"/>
      <c r="BE99" s="211" t="s">
        <v>66</v>
      </c>
      <c r="BF99" s="212"/>
      <c r="BG99" s="213"/>
    </row>
    <row r="100" spans="1:59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spans="1:54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</sheetData>
  <mergeCells count="68">
    <mergeCell ref="D81:AA83"/>
    <mergeCell ref="AO1:AQ1"/>
    <mergeCell ref="AR1:BB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BB2"/>
    <mergeCell ref="AH3:AJ3"/>
    <mergeCell ref="AK3:AN3"/>
    <mergeCell ref="AO3:AQ3"/>
    <mergeCell ref="AR3:BB3"/>
    <mergeCell ref="BE28:BG28"/>
    <mergeCell ref="B14:BD14"/>
    <mergeCell ref="BE14:BG14"/>
    <mergeCell ref="BE15:BG15"/>
    <mergeCell ref="BE16:BG16"/>
    <mergeCell ref="BE17:BG17"/>
    <mergeCell ref="BE20:BG20"/>
    <mergeCell ref="BE21:BG21"/>
    <mergeCell ref="BE23:BG23"/>
    <mergeCell ref="BE24:BG24"/>
    <mergeCell ref="BE25:BG25"/>
    <mergeCell ref="BE26:BG26"/>
    <mergeCell ref="BE46:BG46"/>
    <mergeCell ref="BE29:BG29"/>
    <mergeCell ref="BE31:BG31"/>
    <mergeCell ref="BE32:BG32"/>
    <mergeCell ref="BE33:BG33"/>
    <mergeCell ref="BE35:BG35"/>
    <mergeCell ref="BE38:BG38"/>
    <mergeCell ref="BE39:BG39"/>
    <mergeCell ref="BE42:BG42"/>
    <mergeCell ref="BE43:BG43"/>
    <mergeCell ref="BE45:BG45"/>
    <mergeCell ref="BE67:BG67"/>
    <mergeCell ref="BE49:BG49"/>
    <mergeCell ref="BE50:BG50"/>
    <mergeCell ref="BE52:BG52"/>
    <mergeCell ref="BE53:BG53"/>
    <mergeCell ref="BE56:BG56"/>
    <mergeCell ref="BE57:BG57"/>
    <mergeCell ref="BE59:BG59"/>
    <mergeCell ref="BE61:BG61"/>
    <mergeCell ref="BE62:BG62"/>
    <mergeCell ref="BE65:BG65"/>
    <mergeCell ref="BE66:BG66"/>
    <mergeCell ref="BE79:BG79"/>
    <mergeCell ref="BE96:BG96"/>
    <mergeCell ref="BE97:BG97"/>
    <mergeCell ref="BE99:BG99"/>
    <mergeCell ref="BE68:BG68"/>
    <mergeCell ref="BE71:BG71"/>
    <mergeCell ref="BE72:BG72"/>
    <mergeCell ref="BE75:BG75"/>
    <mergeCell ref="BE76:BG76"/>
    <mergeCell ref="BE78:BG78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6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4" max="5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AZ194"/>
  <sheetViews>
    <sheetView showGridLines="0" view="pageBreakPreview" topLeftCell="A10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37" customWidth="1"/>
    <col min="53" max="16384" width="2.875" style="1"/>
  </cols>
  <sheetData>
    <row r="1" spans="1:52" s="4" customFormat="1" ht="14.25" customHeight="1">
      <c r="A1" s="123" t="s">
        <v>19</v>
      </c>
      <c r="B1" s="123"/>
      <c r="C1" s="123"/>
      <c r="D1" s="123"/>
      <c r="E1" s="126" t="str">
        <f ca="1">INDIRECT("表紙!A12")</f>
        <v>ASWツアー国内</v>
      </c>
      <c r="F1" s="126"/>
      <c r="G1" s="126"/>
      <c r="H1" s="126"/>
      <c r="I1" s="126"/>
      <c r="J1" s="126"/>
      <c r="K1" s="126"/>
      <c r="L1" s="123" t="s">
        <v>4</v>
      </c>
      <c r="M1" s="123"/>
      <c r="N1" s="123"/>
      <c r="O1" s="123"/>
      <c r="P1" s="126" t="str">
        <f ca="1">INDIRECT("表紙!A14")</f>
        <v>ASWDB最新化手順（本番→STG／開発）</v>
      </c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3" t="s">
        <v>24</v>
      </c>
      <c r="AI1" s="123"/>
      <c r="AJ1" s="123"/>
      <c r="AK1" s="126" t="s">
        <v>27</v>
      </c>
      <c r="AL1" s="126"/>
      <c r="AM1" s="126"/>
      <c r="AN1" s="126"/>
      <c r="AO1" s="123" t="s">
        <v>5</v>
      </c>
      <c r="AP1" s="123"/>
      <c r="AQ1" s="123"/>
      <c r="AR1" s="127" t="s">
        <v>25</v>
      </c>
      <c r="AS1" s="127"/>
      <c r="AT1" s="127"/>
      <c r="AU1" s="127"/>
      <c r="AZ1" s="35"/>
    </row>
    <row r="2" spans="1:52" s="4" customFormat="1" ht="14.25" customHeight="1">
      <c r="A2" s="123" t="s">
        <v>20</v>
      </c>
      <c r="B2" s="123"/>
      <c r="C2" s="123"/>
      <c r="D2" s="123"/>
      <c r="E2" s="124" t="str">
        <f ca="1">RIGHT(CELL("filename",A1),LEN(CELL("filename",A1))-FIND("]",CELL("filename",A1)))</f>
        <v>ASWDB最新化手順</v>
      </c>
      <c r="F2" s="124"/>
      <c r="G2" s="124"/>
      <c r="H2" s="124"/>
      <c r="I2" s="124"/>
      <c r="J2" s="124"/>
      <c r="K2" s="124"/>
      <c r="L2" s="125" t="s">
        <v>21</v>
      </c>
      <c r="M2" s="125"/>
      <c r="N2" s="125"/>
      <c r="O2" s="125"/>
      <c r="P2" s="126"/>
      <c r="Q2" s="126"/>
      <c r="R2" s="126"/>
      <c r="S2" s="126"/>
      <c r="T2" s="126"/>
      <c r="U2" s="123" t="s">
        <v>18</v>
      </c>
      <c r="V2" s="123"/>
      <c r="W2" s="123"/>
      <c r="X2" s="123"/>
      <c r="Y2" s="126"/>
      <c r="Z2" s="126"/>
      <c r="AA2" s="126"/>
      <c r="AB2" s="126"/>
      <c r="AC2" s="126"/>
      <c r="AD2" s="126"/>
      <c r="AE2" s="126"/>
      <c r="AF2" s="126"/>
      <c r="AG2" s="126"/>
      <c r="AH2" s="123" t="s">
        <v>22</v>
      </c>
      <c r="AI2" s="123"/>
      <c r="AJ2" s="123"/>
      <c r="AK2" s="128">
        <v>42777</v>
      </c>
      <c r="AL2" s="128"/>
      <c r="AM2" s="128"/>
      <c r="AN2" s="128"/>
      <c r="AO2" s="123" t="s">
        <v>23</v>
      </c>
      <c r="AP2" s="123"/>
      <c r="AQ2" s="123"/>
      <c r="AR2" s="127" t="s">
        <v>28</v>
      </c>
      <c r="AS2" s="127"/>
      <c r="AT2" s="127"/>
      <c r="AU2" s="127"/>
      <c r="AZ2" s="36"/>
    </row>
    <row r="3" spans="1:52" s="4" customFormat="1" ht="14.25" customHeight="1">
      <c r="A3" s="123"/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5"/>
      <c r="M3" s="125"/>
      <c r="N3" s="125"/>
      <c r="O3" s="125"/>
      <c r="P3" s="126"/>
      <c r="Q3" s="126"/>
      <c r="R3" s="126"/>
      <c r="S3" s="126"/>
      <c r="T3" s="126"/>
      <c r="U3" s="123"/>
      <c r="V3" s="123"/>
      <c r="W3" s="123"/>
      <c r="X3" s="123"/>
      <c r="Y3" s="126"/>
      <c r="Z3" s="126"/>
      <c r="AA3" s="126"/>
      <c r="AB3" s="126"/>
      <c r="AC3" s="126"/>
      <c r="AD3" s="126"/>
      <c r="AE3" s="126"/>
      <c r="AF3" s="126"/>
      <c r="AG3" s="126"/>
      <c r="AH3" s="123" t="s">
        <v>1</v>
      </c>
      <c r="AI3" s="123"/>
      <c r="AJ3" s="123"/>
      <c r="AK3" s="128"/>
      <c r="AL3" s="128"/>
      <c r="AM3" s="128"/>
      <c r="AN3" s="128"/>
      <c r="AO3" s="123" t="s">
        <v>2</v>
      </c>
      <c r="AP3" s="123"/>
      <c r="AQ3" s="123"/>
      <c r="AR3" s="127"/>
      <c r="AS3" s="127"/>
      <c r="AT3" s="127"/>
      <c r="AU3" s="127"/>
      <c r="AZ3" s="36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36"/>
    </row>
    <row r="5" spans="1:52" ht="14.25" customHeight="1">
      <c r="A5" s="42"/>
      <c r="B5" s="17" t="s">
        <v>46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Y5" s="4"/>
      <c r="AZ5" s="36"/>
    </row>
    <row r="6" spans="1:52" ht="14.25" customHeight="1">
      <c r="A6" s="42"/>
      <c r="B6" s="42"/>
      <c r="C6" s="42" t="s">
        <v>50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Y6" s="4"/>
      <c r="AZ6" s="36"/>
    </row>
    <row r="7" spans="1:52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Y7" s="4"/>
      <c r="AZ7" s="36"/>
    </row>
    <row r="8" spans="1:52" ht="14.25" customHeight="1">
      <c r="A8" s="42"/>
      <c r="B8" s="17" t="s">
        <v>49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Y8" s="4"/>
      <c r="AZ8" s="36"/>
    </row>
    <row r="9" spans="1:52" ht="14.25" customHeight="1">
      <c r="A9" s="42"/>
      <c r="B9" s="42"/>
      <c r="C9" s="42" t="s">
        <v>51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Y9" s="4"/>
      <c r="AZ9" s="36"/>
    </row>
    <row r="10" spans="1:52" ht="14.25" customHeight="1">
      <c r="A10" s="42"/>
      <c r="B10" s="42"/>
      <c r="C10" s="42" t="s">
        <v>52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Y10" s="4"/>
      <c r="AZ10" s="36"/>
    </row>
    <row r="11" spans="1:52" ht="14.25" customHeight="1">
      <c r="A11" s="42"/>
      <c r="B11" s="42"/>
      <c r="C11" s="42" t="s">
        <v>53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Y11" s="4"/>
      <c r="AZ11" s="36"/>
    </row>
    <row r="12" spans="1:52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Y12" s="4"/>
      <c r="AZ12" s="36"/>
    </row>
    <row r="13" spans="1:52" ht="14.2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Y13" s="4"/>
      <c r="AZ13" s="36"/>
    </row>
    <row r="14" spans="1:52" s="20" customFormat="1" ht="14.25" customHeight="1">
      <c r="A14" s="19"/>
      <c r="B14" s="17" t="s">
        <v>47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36"/>
    </row>
    <row r="15" spans="1:52" s="20" customFormat="1" ht="14.25" customHeight="1">
      <c r="A15" s="19"/>
      <c r="B15" s="17"/>
      <c r="C15" s="18" t="s">
        <v>48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Y15" s="4"/>
      <c r="AZ15" s="36"/>
    </row>
    <row r="16" spans="1:52" s="20" customFormat="1" ht="14.25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Y16" s="4"/>
      <c r="AZ16" s="36"/>
    </row>
    <row r="17" spans="1:52" s="21" customFormat="1" ht="14.25" customHeight="1">
      <c r="A17" s="22"/>
      <c r="B17" s="214" t="s">
        <v>29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6"/>
      <c r="AX17" s="217" t="s">
        <v>32</v>
      </c>
      <c r="AY17" s="218"/>
      <c r="AZ17" s="218"/>
    </row>
    <row r="18" spans="1:52" s="21" customFormat="1" ht="14.25" customHeight="1">
      <c r="A18" s="22"/>
      <c r="B18" s="255"/>
      <c r="C18" s="24" t="s">
        <v>34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5"/>
      <c r="AX18" s="211" t="s">
        <v>33</v>
      </c>
      <c r="AY18" s="212"/>
      <c r="AZ18" s="213"/>
    </row>
    <row r="19" spans="1:52" s="21" customFormat="1" ht="14.25" customHeight="1">
      <c r="A19" s="22"/>
      <c r="B19" s="255"/>
      <c r="C19" s="24" t="s">
        <v>35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 t="s">
        <v>38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5"/>
      <c r="AX19" s="211" t="s">
        <v>33</v>
      </c>
      <c r="AY19" s="212"/>
      <c r="AZ19" s="213"/>
    </row>
    <row r="20" spans="1:52" s="21" customFormat="1" ht="14.25" customHeight="1">
      <c r="A20" s="22"/>
      <c r="B20" s="255"/>
      <c r="C20" s="2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5"/>
      <c r="AX20" s="228"/>
      <c r="AY20" s="229"/>
      <c r="AZ20" s="230"/>
    </row>
    <row r="21" spans="1:52" s="21" customFormat="1" ht="14.25" customHeight="1">
      <c r="A21" s="22"/>
      <c r="B21" s="234" t="s">
        <v>36</v>
      </c>
      <c r="C21" s="27" t="s">
        <v>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4" t="s">
        <v>30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5"/>
      <c r="AX21" s="211" t="s">
        <v>33</v>
      </c>
      <c r="AY21" s="212"/>
      <c r="AZ21" s="213"/>
    </row>
    <row r="22" spans="1:52" s="21" customFormat="1" ht="14.25" customHeight="1">
      <c r="A22" s="22"/>
      <c r="B22" s="235"/>
      <c r="C22" s="28" t="s">
        <v>37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" t="s">
        <v>31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5"/>
      <c r="AX22" s="211" t="s">
        <v>33</v>
      </c>
      <c r="AY22" s="212"/>
      <c r="AZ22" s="213"/>
    </row>
    <row r="23" spans="1:52" s="21" customFormat="1" ht="14.25" customHeight="1">
      <c r="A23" s="22"/>
      <c r="B23" s="235"/>
      <c r="C23" s="28" t="s">
        <v>39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4" t="s">
        <v>40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5"/>
      <c r="AX23" s="211" t="s">
        <v>33</v>
      </c>
      <c r="AY23" s="212"/>
      <c r="AZ23" s="213"/>
    </row>
    <row r="24" spans="1:52" s="21" customFormat="1" ht="14.25" customHeight="1">
      <c r="A24" s="22"/>
      <c r="B24" s="235"/>
      <c r="C24" s="34" t="s">
        <v>41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4" t="s">
        <v>42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5"/>
      <c r="AX24" s="211" t="s">
        <v>33</v>
      </c>
      <c r="AY24" s="212"/>
      <c r="AZ24" s="213"/>
    </row>
    <row r="25" spans="1:52" s="21" customFormat="1" ht="14.25" customHeight="1">
      <c r="A25" s="22"/>
      <c r="B25" s="235"/>
      <c r="C25" s="27" t="s">
        <v>58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5"/>
      <c r="AX25" s="43"/>
      <c r="AY25" s="44"/>
      <c r="AZ25" s="45"/>
    </row>
    <row r="26" spans="1:52" s="21" customFormat="1" ht="14.25" customHeight="1">
      <c r="A26" s="22"/>
      <c r="B26" s="235"/>
      <c r="C26" s="57" t="s">
        <v>59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4" t="s">
        <v>54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5"/>
      <c r="AX26" s="211" t="s">
        <v>33</v>
      </c>
      <c r="AY26" s="212"/>
      <c r="AZ26" s="213"/>
    </row>
    <row r="27" spans="1:52" s="21" customFormat="1" ht="14.25" customHeight="1">
      <c r="A27" s="22"/>
      <c r="B27" s="235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5"/>
      <c r="AX27" s="211" t="s">
        <v>33</v>
      </c>
      <c r="AY27" s="212"/>
      <c r="AZ27" s="213"/>
    </row>
    <row r="28" spans="1:52" s="21" customFormat="1" ht="14.25" customHeight="1">
      <c r="A28" s="22"/>
      <c r="B28" s="235"/>
      <c r="C28" s="27" t="s">
        <v>57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5"/>
      <c r="AX28" s="211" t="s">
        <v>33</v>
      </c>
      <c r="AY28" s="212"/>
      <c r="AZ28" s="213"/>
    </row>
    <row r="29" spans="1:52" s="21" customFormat="1" ht="14.25" customHeight="1">
      <c r="A29" s="22"/>
      <c r="B29" s="235"/>
      <c r="C29" s="28" t="s">
        <v>55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4" t="s">
        <v>56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5"/>
      <c r="AX29" s="211" t="s">
        <v>33</v>
      </c>
      <c r="AY29" s="212"/>
      <c r="AZ29" s="213"/>
    </row>
    <row r="30" spans="1:52" s="21" customFormat="1" ht="14.25" customHeight="1">
      <c r="A30" s="29"/>
      <c r="B30" s="31"/>
      <c r="C30" s="4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24" t="s">
        <v>60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3"/>
      <c r="AX30" s="211" t="s">
        <v>33</v>
      </c>
      <c r="AY30" s="212"/>
      <c r="AZ30" s="213"/>
    </row>
    <row r="31" spans="1:52" s="21" customFormat="1" ht="14.25" customHeight="1">
      <c r="A31" s="29"/>
      <c r="B31" s="31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5"/>
      <c r="AX31" s="211" t="s">
        <v>33</v>
      </c>
      <c r="AY31" s="212"/>
      <c r="AZ31" s="213"/>
    </row>
    <row r="32" spans="1:52" s="21" customFormat="1" ht="14.25" customHeight="1">
      <c r="A32" s="29"/>
      <c r="B32" s="31"/>
      <c r="C32" s="24" t="s">
        <v>43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5"/>
      <c r="AX32" s="252" t="s">
        <v>33</v>
      </c>
      <c r="AY32" s="253"/>
      <c r="AZ32" s="254"/>
    </row>
    <row r="33" spans="1:52" s="21" customFormat="1" ht="14.25" customHeight="1">
      <c r="A33" s="29"/>
      <c r="B33" s="31"/>
      <c r="C33" s="24" t="s">
        <v>44</v>
      </c>
      <c r="D33" s="23"/>
      <c r="E33" s="23"/>
      <c r="F33" s="4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5"/>
      <c r="AX33" s="211" t="s">
        <v>33</v>
      </c>
      <c r="AY33" s="212"/>
      <c r="AZ33" s="213"/>
    </row>
    <row r="34" spans="1:52" s="21" customFormat="1" ht="14.25" customHeight="1">
      <c r="A34" s="29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8"/>
      <c r="AC34" s="2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5"/>
      <c r="AX34" s="39"/>
      <c r="AZ34" s="37"/>
    </row>
    <row r="35" spans="1:52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Z35" s="38"/>
    </row>
    <row r="36" spans="1:52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Z36" s="38"/>
    </row>
    <row r="37" spans="1:52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Z37" s="38"/>
    </row>
    <row r="38" spans="1:52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Z38" s="38"/>
    </row>
    <row r="39" spans="1:52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Z39" s="38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38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</sheetData>
  <mergeCells count="41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7:AW17"/>
    <mergeCell ref="AX17:AZ17"/>
    <mergeCell ref="B18:B20"/>
    <mergeCell ref="AX18:AZ18"/>
    <mergeCell ref="AX19:AZ19"/>
    <mergeCell ref="AX20:AZ20"/>
    <mergeCell ref="AX30:AZ30"/>
    <mergeCell ref="AX31:AZ31"/>
    <mergeCell ref="AX32:AZ32"/>
    <mergeCell ref="AX33:AZ33"/>
    <mergeCell ref="B21:B29"/>
    <mergeCell ref="AX21:AZ21"/>
    <mergeCell ref="AX22:AZ22"/>
    <mergeCell ref="AX23:AZ23"/>
    <mergeCell ref="AX24:AZ24"/>
    <mergeCell ref="AX26:AZ26"/>
    <mergeCell ref="AX28:AZ28"/>
    <mergeCell ref="AX29:AZ29"/>
    <mergeCell ref="AX27:AZ27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18</vt:i4>
      </vt:variant>
    </vt:vector>
  </HeadingPairs>
  <TitlesOfParts>
    <vt:vector size="27" baseType="lpstr">
      <vt:lpstr>表紙</vt:lpstr>
      <vt:lpstr>変更履歴</vt:lpstr>
      <vt:lpstr>00.バックアップ定義ファイルの準備</vt:lpstr>
      <vt:lpstr>01.DBバックアップ</vt:lpstr>
      <vt:lpstr>02.バックアップファイルをSTGへ転送、ダウンロード</vt:lpstr>
      <vt:lpstr>03.バックアップファイル移動</vt:lpstr>
      <vt:lpstr>04-1.DBインポート（開発）</vt:lpstr>
      <vt:lpstr>04-2.DBインポート（STG）</vt:lpstr>
      <vt:lpstr>ASWDB最新化手順</vt:lpstr>
      <vt:lpstr>'00.バックアップ定義ファイルの準備'!Print_Area</vt:lpstr>
      <vt:lpstr>'01.DBバックアップ'!Print_Area</vt:lpstr>
      <vt:lpstr>'02.バックアップファイルをSTGへ転送、ダウンロード'!Print_Area</vt:lpstr>
      <vt:lpstr>'03.バックアップファイル移動'!Print_Area</vt:lpstr>
      <vt:lpstr>'04-1.DBインポート（開発）'!Print_Area</vt:lpstr>
      <vt:lpstr>'04-2.DBインポート（STG）'!Print_Area</vt:lpstr>
      <vt:lpstr>ASWDB最新化手順!Print_Area</vt:lpstr>
      <vt:lpstr>表紙!Print_Area</vt:lpstr>
      <vt:lpstr>変更履歴!Print_Area</vt:lpstr>
      <vt:lpstr>'00.バックアップ定義ファイルの準備'!Print_Titles</vt:lpstr>
      <vt:lpstr>'01.DBバックアップ'!Print_Titles</vt:lpstr>
      <vt:lpstr>'02.バックアップファイルをSTGへ転送、ダウンロード'!Print_Titles</vt:lpstr>
      <vt:lpstr>'03.バックアップファイル移動'!Print_Titles</vt:lpstr>
      <vt:lpstr>'04-1.DBインポート（開発）'!Print_Titles</vt:lpstr>
      <vt:lpstr>'04-2.DBインポート（STG）'!Print_Titles</vt:lpstr>
      <vt:lpstr>ASWDB最新化手順!Print_Titles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2018-02-19T05:38:26Z</dcterms:modified>
</cp:coreProperties>
</file>