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Georgia" sheetId="2" state="visible" r:id="rId3"/>
    <sheet name="Germany" sheetId="3" state="visible" r:id="rId4"/>
    <sheet name="S. Korea" sheetId="4" state="visible" r:id="rId5"/>
    <sheet name="Latvia" sheetId="5" state="visible" r:id="rId6"/>
    <sheet name="Taiwan" sheetId="6" state="visible" r:id="rId7"/>
    <sheet name="Azerbaijan" sheetId="7" state="visible" r:id="rId8"/>
    <sheet name="Russia" sheetId="8" state="visible" r:id="rId9"/>
    <sheet name="Armenia" sheetId="9" state="visible" r:id="rId10"/>
    <sheet name="Brazil" sheetId="10" state="visible" r:id="rId11"/>
    <sheet name="Turkey" sheetId="11" state="visible" r:id="rId12"/>
    <sheet name="Japan" sheetId="12" state="visible" r:id="rId13"/>
    <sheet name="Italy" sheetId="13" state="visible" r:id="rId14"/>
    <sheet name="US" sheetId="14" state="visible" r:id="rId15"/>
    <sheet name="India" sheetId="15" state="visible" r:id="rId16"/>
    <sheet name="Sweden" sheetId="16" state="visible" r:id="rId17"/>
    <sheet name="Switzerland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<sst xmlns="http://schemas.openxmlformats.org/spreadsheetml/2006/main" count="221" uniqueCount="107">
  <si>
    <t xml:space="preserve">Tests/Case for all countries</t>
  </si>
  <si>
    <t xml:space="preserve">Week here does not refer to calendar week. Instead define week=1 as the week during which the country hits 100 cases (all data is always gathered at the end of the week)</t>
  </si>
  <si>
    <t xml:space="preserve">week</t>
  </si>
  <si>
    <t xml:space="preserve">Georgia</t>
  </si>
  <si>
    <t xml:space="preserve">Germany</t>
  </si>
  <si>
    <t xml:space="preserve">S. Korea</t>
  </si>
  <si>
    <t xml:space="preserve">Latvia</t>
  </si>
  <si>
    <t xml:space="preserve">Taiwan</t>
  </si>
  <si>
    <t xml:space="preserve">Azerbaijan</t>
  </si>
  <si>
    <t xml:space="preserve">Russia</t>
  </si>
  <si>
    <t xml:space="preserve">Armenia</t>
  </si>
  <si>
    <t xml:space="preserve">Brazil</t>
  </si>
  <si>
    <t xml:space="preserve">Turkey</t>
  </si>
  <si>
    <t xml:space="preserve">Japan</t>
  </si>
  <si>
    <t xml:space="preserve">Italy</t>
  </si>
  <si>
    <t xml:space="preserve">US</t>
  </si>
  <si>
    <t xml:space="preserve">India</t>
  </si>
  <si>
    <t xml:space="preserve">Switzerland</t>
  </si>
  <si>
    <t xml:space="preserve">Sweden</t>
  </si>
  <si>
    <t xml:space="preserve">threshold week</t>
  </si>
  <si>
    <t xml:space="preserve">(Note: data before threshold is cumulative number, not weekly)</t>
  </si>
  <si>
    <t xml:space="preserve">Covid-19 tests in Georgia</t>
  </si>
  <si>
    <t xml:space="preserve">source: NCDC, irregular updates</t>
  </si>
  <si>
    <t xml:space="preserve">https://www.ncdc.ge/Pages/User/News.aspx?ID=137c9b94-0be5-4b2b-bfd4-135fa4ee00de&amp;language=en-US </t>
  </si>
  <si>
    <t xml:space="preserve">tests</t>
  </si>
  <si>
    <t xml:space="preserve">cases</t>
  </si>
  <si>
    <t xml:space="preserve">tests/case</t>
  </si>
  <si>
    <t xml:space="preserve">Covid-19 tests in Germany</t>
  </si>
  <si>
    <t xml:space="preserve">source: Robert Koch Institut (except cases: JH data)</t>
  </si>
  <si>
    <t xml:space="preserve">unit: samples</t>
  </si>
  <si>
    <t xml:space="preserve">pos/test</t>
  </si>
  <si>
    <t xml:space="preserve">tests/pos</t>
  </si>
  <si>
    <t xml:space="preserve">positive (inferred)</t>
  </si>
  <si>
    <t xml:space="preserve">cases/test</t>
  </si>
  <si>
    <t xml:space="preserve">Covid-19 tests in South Korea</t>
  </si>
  <si>
    <t xml:space="preserve">source: KCDC daily briefs (Monday morning)</t>
  </si>
  <si>
    <t xml:space="preserve">tests (cumulative)</t>
  </si>
  <si>
    <t xml:space="preserve">cases (cumulative)</t>
  </si>
  <si>
    <t xml:space="preserve">source: arkartassituacija.gov.lv</t>
  </si>
  <si>
    <t xml:space="preserve">https://data.gov.lv/dati/lv/dataset/covid-19 </t>
  </si>
  <si>
    <t xml:space="preserve">unit: tests performed</t>
  </si>
  <si>
    <t xml:space="preserve">Covid-19 Tests in Taiwan</t>
  </si>
  <si>
    <t xml:space="preserve">source: CDC daily briefs (on Sunday)</t>
  </si>
  <si>
    <t xml:space="preserve">https://www.cdc.gov.tw/En </t>
  </si>
  <si>
    <t xml:space="preserve">negatives</t>
  </si>
  <si>
    <t xml:space="preserve">tests (‚cases‘)</t>
  </si>
  <si>
    <t xml:space="preserve">cases (cumulative, lab-confirmed)</t>
  </si>
  <si>
    <t xml:space="preserve">Azerbaijan Covid-19 tests</t>
  </si>
  <si>
    <t xml:space="preserve">source: AZ health ministry press briefs (usually Sunday evening)</t>
  </si>
  <si>
    <t xml:space="preserve">http://www.sehiyye.gov.az/xeberler/ </t>
  </si>
  <si>
    <t xml:space="preserve">Russia Covid19 tests</t>
  </si>
  <si>
    <t xml:space="preserve">source (after week 12, always on Monday): daily briefs of Communication Center of the Russian Govt</t>
  </si>
  <si>
    <t xml:space="preserve">https://xn--80aesfpebagmfblc0a.xn--p1ai/info/ofdoc/reports/</t>
  </si>
  <si>
    <t xml:space="preserve">source before: https://www.statista.com/statistics/1109794/coronavirus-covid-19-diagnostics-in-russia/</t>
  </si>
  <si>
    <t xml:space="preserve">tests/cases</t>
  </si>
  <si>
    <t xml:space="preserve">*test data from statista, case data from JH</t>
  </si>
  <si>
    <t xml:space="preserve">Covid-19 tests Armenia</t>
  </si>
  <si>
    <t xml:space="preserve">source: National Center for Disease Control and Prevention</t>
  </si>
  <si>
    <t xml:space="preserve">https://ampop.am/covid19-coronavirus-dynamic-statistics-in-armenia/ </t>
  </si>
  <si>
    <t xml:space="preserve">Covid-19 Tests in Brazil</t>
  </si>
  <si>
    <t xml:space="preserve">source: ministry of health briefs, and others</t>
  </si>
  <si>
    <t xml:space="preserve">https://www.saude.gov.br/noticias</t>
  </si>
  <si>
    <t xml:space="preserve">tests*</t>
  </si>
  <si>
    <t xml:space="preserve">cases (cumulative, JH data)</t>
  </si>
  <si>
    <t xml:space="preserve">until April 9</t>
  </si>
  <si>
    <r>
      <rPr>
        <sz val="10"/>
        <rFont val="Arial"/>
        <family val="2"/>
        <charset val="1"/>
      </rPr>
      <t xml:space="preserve">*</t>
    </r>
    <r>
      <rPr>
        <sz val="10"/>
        <color rgb="FF0000FF"/>
        <rFont val="Arial"/>
        <family val="2"/>
        <charset val="1"/>
      </rPr>
      <t xml:space="preserve">https://www.reuters.com/article/us-health-coronavirus-brazil-cases/brazil-likely-has-12-times-more-coronavirus-cases-than-official-count-study-finds-idUSKCN21V1X1</t>
    </r>
    <r>
      <rPr>
        <sz val="10"/>
        <rFont val="Arial"/>
        <family val="2"/>
        <charset val="1"/>
      </rPr>
      <t xml:space="preserve"> and  </t>
    </r>
    <r>
      <rPr>
        <sz val="10"/>
        <color rgb="FF0000FF"/>
        <rFont val="Arial"/>
        <family val="2"/>
        <charset val="1"/>
      </rPr>
      <t xml:space="preserve">https://www.aa.com.tr/en/latest-on-coronavirus-outbreak/worldwide-covid-19-testing-ratio-per-country-million/1800124</t>
    </r>
  </si>
  <si>
    <t xml:space="preserve">until April 16</t>
  </si>
  <si>
    <t xml:space="preserve">* https://www.reuters.com/article/us-health-coronavirus-brazil-testing/as-brazils-covid-19-testing-lags-available-labs-go-unused-idUSKCN21X36V</t>
  </si>
  <si>
    <t xml:space="preserve">until April 20</t>
  </si>
  <si>
    <t xml:space="preserve">tests* include non Covid specific virus tests</t>
  </si>
  <si>
    <t xml:space="preserve">https://www.saude.gov.br/noticias/agencia-saude/46768-chega-ao-pais-mais-500-mil-testes-de-biologia-molecular </t>
  </si>
  <si>
    <t xml:space="preserve">until May 3</t>
  </si>
  <si>
    <t xml:space="preserve">*info from worldometer</t>
  </si>
  <si>
    <t xml:space="preserve">Covid-19 tests in Turkey</t>
  </si>
  <si>
    <r>
      <rPr>
        <sz val="10"/>
        <rFont val="Arial"/>
        <family val="2"/>
      </rPr>
      <t xml:space="preserve">source: Wikipedia and </t>
    </r>
    <r>
      <rPr>
        <sz val="10"/>
        <color rgb="FF0000FF"/>
        <rFont val="Arial"/>
        <family val="2"/>
      </rPr>
      <t xml:space="preserve">http://www.diken.com.tr/grafiklerle-turkiyenin-corona-tablosu/</t>
    </r>
    <r>
      <rPr>
        <sz val="10"/>
        <rFont val="Arial"/>
        <family val="2"/>
      </rPr>
      <t xml:space="preserve"> (Data identical [after correcting 1-day offset in test data] as on Wikipedia, which gives as source the daily updates of the health ministry. Current data match official live reporting.)</t>
    </r>
  </si>
  <si>
    <t xml:space="preserve">Covid-19 tests in Japan</t>
  </si>
  <si>
    <t xml:space="preserve">source: health ministry briefs (total test numbers up to Sunday usually published on Tuesdays, total tested people numbers on Monday)</t>
  </si>
  <si>
    <t xml:space="preserve">https://www.mhlw.go.jp/stf/houdou/index.html </t>
  </si>
  <si>
    <t xml:space="preserve">unit: Japan publishes 2 numbers – total tests and tested persons (excluding confirmatory tests etc)</t>
  </si>
  <si>
    <t xml:space="preserve">tests (cumulative since 18 February)</t>
  </si>
  <si>
    <t xml:space="preserve">tested persons (cumulative)</t>
  </si>
  <si>
    <t xml:space="preserve">tested persons</t>
  </si>
  <si>
    <t xml:space="preserve">cases/tested_person</t>
  </si>
  <si>
    <t xml:space="preserve">tested_persons/case</t>
  </si>
  <si>
    <t xml:space="preserve">Covid-19 tests in Italy</t>
  </si>
  <si>
    <t xml:space="preserve">source: ministry of health, via ourworldindata.org (take always numbers for subsequent Monday)</t>
  </si>
  <si>
    <t xml:space="preserve">https://ourworldindata.org/covid-testing#italy </t>
  </si>
  <si>
    <t xml:space="preserve">unit: tests</t>
  </si>
  <si>
    <t xml:space="preserve">cases (JH data)</t>
  </si>
  <si>
    <t xml:space="preserve">Covid-19 tests in the US</t>
  </si>
  <si>
    <t xml:space="preserve">sources: covidtracking.com; John Hopkins CSSE (for case numbers)</t>
  </si>
  <si>
    <t xml:space="preserve">https://docs.google.com/spreadsheets/u/2/d/e/2PACX-1vRwAqp96T9sYYq2-i7Tj0pvTf6XVHjDSMIKBdZHXiCGGdNC0ypEU9NbngS8mxea55JuCFuua1MUeOj5/pubhtml# </t>
  </si>
  <si>
    <t xml:space="preserve">positive (cumulative)</t>
  </si>
  <si>
    <t xml:space="preserve">negative (cumulative)</t>
  </si>
  <si>
    <t xml:space="preserve">positive</t>
  </si>
  <si>
    <t xml:space="preserve">negative</t>
  </si>
  <si>
    <t xml:space="preserve">cases/tests</t>
  </si>
  <si>
    <t xml:space="preserve">Covid-19 tests India</t>
  </si>
  <si>
    <t xml:space="preserve">source: Council of medical research, via ourworldindata.org (take always data from Friday)</t>
  </si>
  <si>
    <t xml:space="preserve">https://ourworldindata.org/covid-testing#india </t>
  </si>
  <si>
    <t xml:space="preserve">unit: samples (for certain time period there are also records for „individuals tested“, but the numbers usually do not differ by more than 10%)</t>
  </si>
  <si>
    <t xml:space="preserve">Covid-19 tests Sweden</t>
  </si>
  <si>
    <t xml:space="preserve">source: public health agency, via ourworldindata.org</t>
  </si>
  <si>
    <t xml:space="preserve">https://ourworldindata.org/covid-testing#sweden </t>
  </si>
  <si>
    <t xml:space="preserve">unit: people tested</t>
  </si>
  <si>
    <t xml:space="preserve">Covid-19 tests Switzerland</t>
  </si>
  <si>
    <r>
      <rPr>
        <sz val="10"/>
        <rFont val="Arial"/>
        <family val="2"/>
        <charset val="1"/>
      </rPr>
      <t xml:space="preserve">source:</t>
    </r>
    <r>
      <rPr>
        <sz val="10"/>
        <rFont val="Arial"/>
        <family val="2"/>
      </rPr>
      <t xml:space="preserve"> federal office of public health, via ourworldindata.org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</si>
</sst>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saude.gov.br/noticias" TargetMode="External"/><Relationship Id="rId2" Type="http://schemas.openxmlformats.org/officeDocument/2006/relationships/hyperlink" Target="https://www.saude.gov.br/noticias/agencia-saude/46768-chega-ao-pais-mais-500-mil-testes-de-biologia-molecula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diken.com.tr/grafiklerle-turkiyenin-corona-tablosu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mhlw.go.jp/stf/houdou/index.html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ourworldindata.org/covid-testin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u/2/d/e/2PACX-1vRwAqp96T9sYYq2-i7Tj0pvTf6XVHjDSMIKBdZHXiCGGdNC0ypEU9NbngS8mxea55JuCFuua1MUeOj5/pubhtml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ourworldindata.org/covid-testing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ourworldindata.org/covid-testin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cdc.ge/Pages/User/News.aspx?ID=137c9b94-0be5-4b2b-bfd4-135fa4ee00de&amp;language=en-U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ata.gov.lv/dati/lv/dataset/covid-19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cdc.gov.tw/E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sehiyye.gov.az/xeberler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xn--80aesfpebagmfblc0a.xn--p1ai/info/ofdoc/reports/" TargetMode="External"/><Relationship Id="rId2" Type="http://schemas.openxmlformats.org/officeDocument/2006/relationships/hyperlink" Target="https://www.statista.com/statistics/1109794/coronavirus-covid-19-diagnostics-in-russia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ampop.am/covid19-coronavirus-dynamic-statistics-in-armeni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D4" s="1"/>
      <c r="E4" s="1"/>
      <c r="F4" s="1"/>
      <c r="N4" s="1"/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  <c r="F5" s="0" t="s">
        <v>7</v>
      </c>
      <c r="G5" s="0" t="s">
        <v>8</v>
      </c>
      <c r="H5" s="0" t="s">
        <v>9</v>
      </c>
      <c r="I5" s="0" t="s">
        <v>10</v>
      </c>
      <c r="J5" s="0" t="s">
        <v>11</v>
      </c>
      <c r="K5" s="0" t="s">
        <v>12</v>
      </c>
      <c r="L5" s="0" t="s">
        <v>13</v>
      </c>
      <c r="M5" s="0" t="s">
        <v>14</v>
      </c>
      <c r="N5" s="0" t="s">
        <v>15</v>
      </c>
      <c r="O5" s="0" t="s">
        <v>16</v>
      </c>
      <c r="P5" s="0" t="s">
        <v>17</v>
      </c>
      <c r="Q5" s="0" t="s">
        <v>18</v>
      </c>
    </row>
    <row r="6" customFormat="false" ht="12.8" hidden="false" customHeight="false" outlineLevel="0" collapsed="false">
      <c r="A6" s="0" t="n">
        <v>-4</v>
      </c>
      <c r="B6" s="0" t="n">
        <f aca="false">Georgia!D6</f>
        <v>3.33333333333333</v>
      </c>
    </row>
    <row r="7" customFormat="false" ht="12.8" hidden="false" customHeight="false" outlineLevel="0" collapsed="false">
      <c r="A7" s="0" t="n">
        <v>-3</v>
      </c>
      <c r="B7" s="0" t="n">
        <f aca="false">Georgia!D7</f>
        <v>7.7</v>
      </c>
      <c r="L7" s="0" t="n">
        <f aca="false">Japan!J6</f>
        <v>3.5</v>
      </c>
    </row>
    <row r="8" customFormat="false" ht="12.8" hidden="false" customHeight="false" outlineLevel="0" collapsed="false">
      <c r="A8" s="0" t="n">
        <v>-2</v>
      </c>
      <c r="B8" s="0" t="n">
        <f aca="false">Georgia!D8</f>
        <v>18.15</v>
      </c>
      <c r="D8" s="0" t="n">
        <f aca="false">'S. Korea'!G6</f>
        <v>32.6666666666667</v>
      </c>
      <c r="F8" s="0" t="n">
        <f aca="false">Taiwan!H6</f>
        <v>54.8</v>
      </c>
      <c r="L8" s="0" t="n">
        <f aca="false">Japan!J7</f>
        <v>8.25</v>
      </c>
    </row>
    <row r="9" customFormat="false" ht="12.8" hidden="false" customHeight="false" outlineLevel="0" collapsed="false">
      <c r="A9" s="0" t="n">
        <v>-1</v>
      </c>
      <c r="B9" s="0" t="n">
        <f aca="false">Georgia!D9</f>
        <v>23.3809523809524</v>
      </c>
      <c r="D9" s="0" t="n">
        <f aca="false">'S. Korea'!G7</f>
        <v>218.333333333333</v>
      </c>
      <c r="E9" s="0" t="n">
        <f aca="false">Latvia!E6</f>
        <v>72.3333333333333</v>
      </c>
      <c r="F9" s="0" t="n">
        <f aca="false">Taiwan!H7</f>
        <v>2332.6</v>
      </c>
      <c r="H9" s="0" t="n">
        <f aca="false">Russia!G6</f>
        <v>3717.64705882353</v>
      </c>
      <c r="I9" s="0" t="n">
        <f aca="false">Armenia!E6</f>
        <v>43</v>
      </c>
      <c r="L9" s="0" t="n">
        <f aca="false">Japan!J8</f>
        <v>117.857142857143</v>
      </c>
    </row>
    <row r="10" customFormat="false" ht="12.8" hidden="false" customHeight="false" outlineLevel="0" collapsed="false">
      <c r="A10" s="0" t="n">
        <v>0</v>
      </c>
      <c r="B10" s="0" t="n">
        <f aca="false">Georgia!D10</f>
        <v>19.9189189189189</v>
      </c>
      <c r="D10" s="0" t="n">
        <f aca="false">'S. Korea'!G8</f>
        <v>1869.33333333333</v>
      </c>
      <c r="E10" s="0" t="n">
        <f aca="false">Latvia!E7</f>
        <v>37.4074074074074</v>
      </c>
      <c r="F10" s="0" t="n">
        <f aca="false">Taiwan!H8</f>
        <v>218.285714285714</v>
      </c>
      <c r="H10" s="0" t="n">
        <f aca="false">Russia!G7</f>
        <v>1015.21739130435</v>
      </c>
      <c r="I10" s="0" t="n">
        <f aca="false">Armenia!E7</f>
        <v>11.0740740740741</v>
      </c>
      <c r="L10" s="0" t="n">
        <f aca="false">Japan!J9</f>
        <v>9.78125</v>
      </c>
      <c r="N10" s="0" t="n">
        <f aca="false">US!M6</f>
        <v>1.63513513513514</v>
      </c>
      <c r="O10" s="0" t="n">
        <f aca="false">India!G6</f>
        <v>86.6666666666667</v>
      </c>
      <c r="P10" s="0" t="n">
        <f aca="false">Switzerland!G11</f>
        <v>100.833333333333</v>
      </c>
      <c r="Q10" s="0" t="n">
        <f aca="false">Sweden!G6</f>
        <v>107.692307692308</v>
      </c>
    </row>
    <row r="11" customFormat="false" ht="12.8" hidden="false" customHeight="false" outlineLevel="0" collapsed="false">
      <c r="A11" s="0" t="n">
        <v>1</v>
      </c>
      <c r="B11" s="0" t="n">
        <f aca="false">Georgia!D11</f>
        <v>12.8313253012048</v>
      </c>
      <c r="D11" s="0" t="n">
        <f aca="false">'S. Korea'!G9</f>
        <v>27.1446111869031</v>
      </c>
      <c r="E11" s="0" t="n">
        <f aca="false">Latvia!E8</f>
        <v>49.2452830188679</v>
      </c>
      <c r="F11" s="0" t="n">
        <f aca="false">Taiwan!H9</f>
        <v>62.6727272727273</v>
      </c>
      <c r="G11" s="0" t="n">
        <f aca="false">Azerbaijan!G6</f>
        <v>109.89010989011</v>
      </c>
      <c r="H11" s="0" t="n">
        <f aca="false">Russia!G8</f>
        <v>183.881578947368</v>
      </c>
      <c r="I11" s="0" t="n">
        <f aca="false">Armenia!E8</f>
        <v>3.44578313253012</v>
      </c>
      <c r="K11" s="0" t="n">
        <f aca="false">Turkey!G6</f>
        <v>16.460355987055</v>
      </c>
      <c r="L11" s="0" t="n">
        <f aca="false">Japan!J10</f>
        <v>5.51685393258427</v>
      </c>
      <c r="M11" s="0" t="n">
        <f aca="false">Italy!F6</f>
        <v>28.4473684210526</v>
      </c>
      <c r="N11" s="0" t="n">
        <f aca="false">US!M7</f>
        <v>10.1418918918919</v>
      </c>
      <c r="O11" s="0" t="n">
        <f aca="false">India!G7</f>
        <v>67.8965517241379</v>
      </c>
      <c r="P11" s="0" t="n">
        <f aca="false">Switzerland!G12</f>
        <v>19.6463414634146</v>
      </c>
      <c r="Q11" s="0" t="n">
        <f aca="false">Sweden!G7</f>
        <v>29.0540540540541</v>
      </c>
    </row>
    <row r="12" customFormat="false" ht="12.8" hidden="false" customHeight="false" outlineLevel="0" collapsed="false">
      <c r="A12" s="0" t="n">
        <v>2</v>
      </c>
      <c r="B12" s="0" t="n">
        <f aca="false">Georgia!D12</f>
        <v>20.8072289156626</v>
      </c>
      <c r="D12" s="0" t="n">
        <f aca="false">'S. Korea'!G10</f>
        <v>23.4781095969846</v>
      </c>
      <c r="E12" s="0" t="n">
        <f aca="false">Latvia!E9</f>
        <v>34.2748815165877</v>
      </c>
      <c r="F12" s="0" t="n">
        <f aca="false">Taiwan!H10</f>
        <v>47.3643410852713</v>
      </c>
      <c r="G12" s="0" t="n">
        <f aca="false">Azerbaijan!G7</f>
        <v>40.7608695652174</v>
      </c>
      <c r="H12" s="0" t="n">
        <f aca="false">Russia!G9</f>
        <v>66.7801225323349</v>
      </c>
      <c r="I12" s="0" t="n">
        <f aca="false">Armenia!E9</f>
        <v>3.95833333333333</v>
      </c>
      <c r="K12" s="0" t="n">
        <f aca="false">Turkey!G7</f>
        <v>5.65104623480767</v>
      </c>
      <c r="L12" s="0" t="n">
        <f aca="false">Japan!J11</f>
        <v>7.91818181818182</v>
      </c>
      <c r="M12" s="0" t="n">
        <f aca="false">Italy!F7</f>
        <v>12.3593242365172</v>
      </c>
      <c r="N12" s="0" t="n">
        <f aca="false">US!M8</f>
        <v>11.5145924186515</v>
      </c>
      <c r="O12" s="0" t="n">
        <f aca="false">India!G8</f>
        <v>24.9756097560976</v>
      </c>
      <c r="P12" s="0" t="n">
        <f aca="false">Switzerland!G13</f>
        <v>21.2383561643836</v>
      </c>
      <c r="Q12" s="0" t="n">
        <f aca="false">Sweden!G8</f>
        <v>11.7955439056357</v>
      </c>
    </row>
    <row r="13" customFormat="false" ht="12.8" hidden="false" customHeight="false" outlineLevel="0" collapsed="false">
      <c r="A13" s="0" t="n">
        <v>3</v>
      </c>
      <c r="B13" s="0" t="n">
        <f aca="false">Georgia!D13</f>
        <v>17.1167883211679</v>
      </c>
      <c r="C13" s="0" t="n">
        <f aca="false">Germany!H7</f>
        <v>26.8048370136698</v>
      </c>
      <c r="D13" s="0" t="n">
        <f aca="false">'S. Korea'!G11</f>
        <v>27.4533123028391</v>
      </c>
      <c r="E13" s="0" t="n">
        <f aca="false">Latvia!E10</f>
        <v>36.9623655913978</v>
      </c>
      <c r="F13" s="0" t="n">
        <f aca="false">Taiwan!H11</f>
        <v>98.2923076923077</v>
      </c>
      <c r="G13" s="0" t="n">
        <f aca="false">Azerbaijan!G8</f>
        <v>47.4332603938731</v>
      </c>
      <c r="H13" s="0" t="n">
        <f aca="false">Russia!G10</f>
        <v>109.718216108276</v>
      </c>
      <c r="I13" s="0" t="n">
        <f aca="false">Armenia!E10</f>
        <v>5.35612535612536</v>
      </c>
      <c r="K13" s="0" t="n">
        <f aca="false">Turkey!G8</f>
        <v>6.4978153708268</v>
      </c>
      <c r="L13" s="0" t="n">
        <f aca="false">Japan!J12</f>
        <v>24.2435897435897</v>
      </c>
      <c r="M13" s="0" t="n">
        <f aca="false">Italy!F8</f>
        <v>5.36542862172153</v>
      </c>
      <c r="N13" s="0" t="n">
        <f aca="false">US!M9</f>
        <v>7.07996104375861</v>
      </c>
      <c r="O13" s="0" t="n">
        <f aca="false">India!G9</f>
        <v>26.3519340519975</v>
      </c>
      <c r="P13" s="0" t="n">
        <f aca="false">Switzerland!G14</f>
        <v>10.9883425180161</v>
      </c>
      <c r="Q13" s="0" t="n">
        <f aca="false">Sweden!G9</f>
        <v>12.5304136253041</v>
      </c>
    </row>
    <row r="14" customFormat="false" ht="12.8" hidden="false" customHeight="false" outlineLevel="0" collapsed="false">
      <c r="A14" s="0" t="n">
        <v>4</v>
      </c>
      <c r="B14" s="0" t="n">
        <f aca="false">Georgia!D14</f>
        <v>51.9120879120879</v>
      </c>
      <c r="C14" s="0" t="n">
        <f aca="false">Germany!H8</f>
        <v>18.2733515043506</v>
      </c>
      <c r="D14" s="0" t="n">
        <f aca="false">'S. Korea'!G12</f>
        <v>91.2014051522248</v>
      </c>
      <c r="E14" s="0" t="n">
        <f aca="false">Latvia!E11</f>
        <v>63.8474576271186</v>
      </c>
      <c r="F14" s="0" t="n">
        <f aca="false">Taiwan!H12</f>
        <v>409.72</v>
      </c>
      <c r="G14" s="0" t="n">
        <f aca="false">Azerbaijan!G9</f>
        <v>96.9</v>
      </c>
      <c r="H14" s="0" t="n">
        <f aca="false">Russia!G11</f>
        <v>50.1960784313726</v>
      </c>
      <c r="I14" s="0" t="n">
        <f aca="false">Armenia!E11</f>
        <v>12.8762886597938</v>
      </c>
      <c r="J14" s="0" t="n">
        <f aca="false">Brazil!H6</f>
        <v>3.48137298253372</v>
      </c>
      <c r="K14" s="0" t="n">
        <f aca="false">Turkey!G9</f>
        <v>6.51303242212333</v>
      </c>
      <c r="L14" s="0" t="n">
        <f aca="false">Japan!J13</f>
        <v>14.6687116564417</v>
      </c>
      <c r="M14" s="0" t="n">
        <f aca="false">Italy!F9</f>
        <v>4.84319594750173</v>
      </c>
      <c r="N14" s="0" t="n">
        <f aca="false">US!M10</f>
        <v>5.62945379205262</v>
      </c>
      <c r="O14" s="0" t="n">
        <f aca="false">India!G10</f>
        <v>22.3996594502554</v>
      </c>
      <c r="P14" s="0" t="n">
        <f aca="false">Switzerland!G15</f>
        <v>6.19279151943463</v>
      </c>
      <c r="Q14" s="0" t="n">
        <f aca="false">Sweden!G10</f>
        <v>7.2310405643739</v>
      </c>
    </row>
    <row r="15" customFormat="false" ht="12.8" hidden="false" customHeight="false" outlineLevel="0" collapsed="false">
      <c r="A15" s="0" t="n">
        <v>5</v>
      </c>
      <c r="B15" s="0" t="n">
        <f aca="false">Georgia!D15</f>
        <v>70.7884615384615</v>
      </c>
      <c r="C15" s="0" t="n">
        <f aca="false">Germany!H9</f>
        <v>9.71240126806727</v>
      </c>
      <c r="D15" s="0" t="n">
        <f aca="false">'S. Korea'!G13</f>
        <v>87.6303448275862</v>
      </c>
      <c r="E15" s="0" t="n">
        <f aca="false">Latvia!E12</f>
        <v>100.881578947368</v>
      </c>
      <c r="F15" s="0" t="n">
        <f aca="false">Taiwan!H13</f>
        <v>201.8125</v>
      </c>
      <c r="G15" s="0" t="n">
        <f aca="false">Azerbaijan!G10</f>
        <v>118.071428571429</v>
      </c>
      <c r="H15" s="0" t="n">
        <f aca="false">Russia!G12</f>
        <v>23.9641579550585</v>
      </c>
      <c r="I15" s="0" t="n">
        <f aca="false">Armenia!E12</f>
        <v>18.14</v>
      </c>
      <c r="J15" s="0" t="n">
        <f aca="false">Brazil!H7</f>
        <v>2.10938133463067</v>
      </c>
      <c r="K15" s="0" t="n">
        <f aca="false">Turkey!G10</f>
        <v>8.79649063032368</v>
      </c>
      <c r="L15" s="0" t="n">
        <f aca="false">Japan!J14</f>
        <v>26.4436363636364</v>
      </c>
      <c r="M15" s="0" t="n">
        <f aca="false">Italy!F10</f>
        <v>3.99831351225611</v>
      </c>
      <c r="N15" s="0" t="n">
        <f aca="false">US!M11</f>
        <v>4.77218175228313</v>
      </c>
      <c r="O15" s="0" t="n">
        <f aca="false">India!G11</f>
        <v>24.9165591397849</v>
      </c>
      <c r="P15" s="0" t="n">
        <f aca="false">Switzerland!G16</f>
        <v>5.73967938714711</v>
      </c>
      <c r="Q15" s="0" t="n">
        <f aca="false">Sweden!G11</f>
        <v>5.90787716955941</v>
      </c>
    </row>
    <row r="16" customFormat="false" ht="12.8" hidden="false" customHeight="false" outlineLevel="0" collapsed="false">
      <c r="A16" s="0" t="n">
        <v>6</v>
      </c>
      <c r="C16" s="0" t="n">
        <f aca="false">Germany!H10</f>
        <v>10.7380877248343</v>
      </c>
      <c r="D16" s="0" t="n">
        <f aca="false">'S. Korea'!G14</f>
        <v>81.6542857142857</v>
      </c>
      <c r="E16" s="0" t="n">
        <f aca="false">Latvia!E13</f>
        <v>138.070588235294</v>
      </c>
      <c r="F16" s="0" t="n">
        <f aca="false">Taiwan!H14</f>
        <v>828.222222222222</v>
      </c>
      <c r="G16" s="0" t="n">
        <f aca="false">Azerbaijan!G11</f>
        <v>114.665354330709</v>
      </c>
      <c r="H16" s="0" t="n">
        <f aca="false">Russia!G13</f>
        <v>24.2342477389697</v>
      </c>
      <c r="I16" s="0" t="n">
        <f aca="false">Armenia!E13</f>
        <v>10.0341151385928</v>
      </c>
      <c r="J16" s="0" t="n">
        <f aca="false">Brazil!H8</f>
        <v>4.21273502616786</v>
      </c>
      <c r="K16" s="0" t="n">
        <f aca="false">Turkey!G11</f>
        <v>11.100780725319</v>
      </c>
      <c r="L16" s="0" t="n">
        <f aca="false">Japan!J15</f>
        <v>11.1016731016731</v>
      </c>
      <c r="M16" s="0" t="n">
        <f aca="false">Italy!F11</f>
        <v>5.23698477341703</v>
      </c>
      <c r="N16" s="0" t="n">
        <f aca="false">US!M12</f>
        <v>4.81349222693594</v>
      </c>
      <c r="O16" s="0" t="n">
        <f aca="false">India!G12</f>
        <v>21.3277605779154</v>
      </c>
      <c r="P16" s="0" t="n">
        <f aca="false">Switzerland!G17</f>
        <v>7.11257848019052</v>
      </c>
      <c r="Q16" s="0" t="n">
        <f aca="false">Sweden!G12</f>
        <v>5.36677454153182</v>
      </c>
    </row>
    <row r="17" customFormat="false" ht="12.8" hidden="false" customHeight="false" outlineLevel="0" collapsed="false">
      <c r="A17" s="0" t="n">
        <v>7</v>
      </c>
      <c r="C17" s="0" t="n">
        <f aca="false">Germany!H11</f>
        <v>13.6754174029065</v>
      </c>
      <c r="D17" s="0" t="n">
        <f aca="false">'S. Korea'!G15</f>
        <v>114.943820224719</v>
      </c>
      <c r="E17" s="0" t="n">
        <f aca="false">Latvia!E14</f>
        <v>248.179104477612</v>
      </c>
      <c r="F17" s="0" t="n">
        <f aca="false">Taiwan!H15</f>
        <v>1211.66666666667</v>
      </c>
      <c r="H17" s="0" t="n">
        <f aca="false">Russia!G14</f>
        <v>22.0230209390754</v>
      </c>
      <c r="I17" s="0" t="n">
        <f aca="false">Armenia!E14</f>
        <v>8.14878397711016</v>
      </c>
      <c r="J17" s="0" t="n">
        <f aca="false">(J16+J18)/2</f>
        <v>3.80147908258772</v>
      </c>
      <c r="K17" s="0" t="n">
        <f aca="false">Turkey!G12</f>
        <v>14.8680490103676</v>
      </c>
      <c r="L17" s="0" t="n">
        <f aca="false">Japan!J16</f>
        <v>9.62304250559284</v>
      </c>
      <c r="M17" s="0" t="n">
        <f aca="false">Italy!F12</f>
        <v>7.81768450686202</v>
      </c>
      <c r="N17" s="0" t="n">
        <f aca="false">US!M13</f>
        <v>5.1551922396509</v>
      </c>
      <c r="O17" s="0" t="n">
        <f aca="false">India!G13</f>
        <v>30.1575296673909</v>
      </c>
      <c r="P17" s="0" t="n">
        <f aca="false">Switzerland!G18</f>
        <v>11.0963229416467</v>
      </c>
      <c r="Q17" s="0" t="n">
        <f aca="false">Sweden!G13</f>
        <v>5.44810678289295</v>
      </c>
    </row>
    <row r="18" customFormat="false" ht="12.8" hidden="false" customHeight="false" outlineLevel="0" collapsed="false">
      <c r="A18" s="0" t="n">
        <v>8</v>
      </c>
      <c r="C18" s="0" t="n">
        <f aca="false">Germany!H12</f>
        <v>19.0436814772072</v>
      </c>
      <c r="D18" s="0" t="n">
        <f aca="false">'S. Korea'!G16</f>
        <v>205.292490118577</v>
      </c>
      <c r="J18" s="0" t="n">
        <f aca="false">Brazil!H9</f>
        <v>3.39022313900758</v>
      </c>
      <c r="L18" s="0" t="n">
        <f aca="false">Japan!J17</f>
        <v>9.03360177728409</v>
      </c>
      <c r="M18" s="0" t="n">
        <f aca="false">Italy!F13</f>
        <v>11.8613167973737</v>
      </c>
      <c r="N18" s="0" t="n">
        <f aca="false">US!M14</f>
        <v>7.30359558596166</v>
      </c>
      <c r="P18" s="0" t="n">
        <f aca="false">Switzerland!G19</f>
        <v>19.3566151779718</v>
      </c>
      <c r="Q18" s="0" t="n">
        <f aca="false">Sweden!G14</f>
        <v>5.57979334098737</v>
      </c>
    </row>
    <row r="19" customFormat="false" ht="12.8" hidden="false" customHeight="false" outlineLevel="0" collapsed="false">
      <c r="A19" s="0" t="n">
        <v>9</v>
      </c>
      <c r="C19" s="0" t="n">
        <f aca="false">Germany!H13</f>
        <v>27.6162402669633</v>
      </c>
      <c r="D19" s="0" t="n">
        <f aca="false">'S. Korea'!G17</f>
        <v>323.299270072993</v>
      </c>
      <c r="L19" s="0" t="n">
        <f aca="false">Japan!J18</f>
        <v>10.8761441647597</v>
      </c>
      <c r="M19" s="0" t="n">
        <f aca="false">Italy!F14</f>
        <v>15.5298332522447</v>
      </c>
      <c r="N19" s="0" t="n">
        <f aca="false">US!M15</f>
        <v>8.58398481183844</v>
      </c>
      <c r="P19" s="0" t="n">
        <f aca="false">Switzerland!G20</f>
        <v>29.1765980498375</v>
      </c>
    </row>
    <row r="20" customFormat="false" ht="12.8" hidden="false" customHeight="false" outlineLevel="0" collapsed="false">
      <c r="A20" s="0" t="n">
        <v>10</v>
      </c>
      <c r="C20" s="0" t="n">
        <f aca="false">Germany!H14</f>
        <v>40.2810995692931</v>
      </c>
      <c r="D20" s="0" t="n">
        <f aca="false">'S. Korea'!G18</f>
        <v>603.515625</v>
      </c>
      <c r="L20" s="0" t="n">
        <f aca="false">Japan!J19</f>
        <v>12.8955960516325</v>
      </c>
      <c r="M20" s="0" t="n">
        <f aca="false">Italy!F15</f>
        <v>20.9398492220499</v>
      </c>
    </row>
    <row r="21" customFormat="false" ht="12.8" hidden="false" customHeight="false" outlineLevel="0" collapsed="false">
      <c r="A21" s="0" t="n">
        <v>11</v>
      </c>
      <c r="D21" s="0" t="n">
        <f aca="false">'S. Korea'!G19</f>
        <v>512.079365079365</v>
      </c>
      <c r="L21" s="0" t="n">
        <f aca="false">Japan!J20</f>
        <v>20.2715311004785</v>
      </c>
      <c r="M21" s="0" t="n">
        <f aca="false">Italy!F16</f>
        <v>30.8036344119</v>
      </c>
    </row>
    <row r="22" customFormat="false" ht="12.8" hidden="false" customHeight="false" outlineLevel="0" collapsed="false">
      <c r="A22" s="0" t="n">
        <v>12</v>
      </c>
    </row>
    <row r="24" s="1" customFormat="true" ht="12.8" hidden="false" customHeight="false" outlineLevel="0" collapsed="false"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M24" s="1" t="s">
        <v>14</v>
      </c>
      <c r="N24" s="1" t="s">
        <v>15</v>
      </c>
      <c r="O24" s="1" t="s">
        <v>16</v>
      </c>
      <c r="P24" s="1" t="s">
        <v>17</v>
      </c>
      <c r="Q24" s="1" t="s">
        <v>18</v>
      </c>
      <c r="AMJ24" s="0"/>
    </row>
    <row r="25" customFormat="false" ht="12.8" hidden="false" customHeight="false" outlineLevel="0" collapsed="false">
      <c r="A25" s="0" t="s">
        <v>19</v>
      </c>
      <c r="B25" s="0" t="n">
        <v>-3.5</v>
      </c>
      <c r="C25" s="0" t="n">
        <v>2.5</v>
      </c>
      <c r="D25" s="0" t="n">
        <v>-1.5</v>
      </c>
      <c r="E25" s="0" t="n">
        <v>-100</v>
      </c>
      <c r="F25" s="0" t="n">
        <v>-1.5</v>
      </c>
      <c r="G25" s="0" t="n">
        <v>1.5</v>
      </c>
      <c r="H25" s="0" t="n">
        <v>-0.5</v>
      </c>
      <c r="I25" s="0" t="n">
        <v>-0.5</v>
      </c>
      <c r="J25" s="0" t="n">
        <v>100</v>
      </c>
      <c r="K25" s="0" t="n">
        <v>1.5</v>
      </c>
      <c r="L25" s="0" t="n">
        <v>-100</v>
      </c>
      <c r="M25" s="0" t="n">
        <v>1.5</v>
      </c>
      <c r="N25" s="0" t="n">
        <v>0.5</v>
      </c>
      <c r="O25" s="0" t="n">
        <v>0.5</v>
      </c>
      <c r="P25" s="0" t="n">
        <v>-100</v>
      </c>
      <c r="Q25" s="0" t="n">
        <v>0.5</v>
      </c>
    </row>
    <row r="27" customFormat="false" ht="12.8" hidden="false" customHeight="false" outlineLevel="0" collapsed="false">
      <c r="A2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59</v>
      </c>
    </row>
    <row r="3" customFormat="false" ht="12.8" hidden="false" customHeight="false" outlineLevel="0" collapsed="false">
      <c r="A3" s="0" t="s">
        <v>60</v>
      </c>
      <c r="B3" s="4" t="s">
        <v>61</v>
      </c>
      <c r="H3" s="0" t="s">
        <v>40</v>
      </c>
    </row>
    <row r="5" customFormat="false" ht="12.8" hidden="false" customHeight="false" outlineLevel="0" collapsed="false">
      <c r="B5" s="0" t="s">
        <v>62</v>
      </c>
      <c r="C5" s="0" t="s">
        <v>24</v>
      </c>
      <c r="D5" s="0" t="s">
        <v>63</v>
      </c>
      <c r="E5" s="0" t="s">
        <v>24</v>
      </c>
      <c r="F5" s="0" t="s">
        <v>25</v>
      </c>
      <c r="G5" s="0" t="s">
        <v>33</v>
      </c>
      <c r="H5" s="0" t="s">
        <v>26</v>
      </c>
    </row>
    <row r="6" customFormat="false" ht="12.8" hidden="false" customHeight="false" outlineLevel="0" collapsed="false">
      <c r="A6" s="0" t="s">
        <v>64</v>
      </c>
      <c r="C6" s="0" t="n">
        <v>62985</v>
      </c>
      <c r="D6" s="0" t="n">
        <v>18092</v>
      </c>
      <c r="E6" s="0" t="n">
        <f aca="false">C6</f>
        <v>62985</v>
      </c>
      <c r="F6" s="0" t="n">
        <f aca="false">D6</f>
        <v>18092</v>
      </c>
      <c r="G6" s="0" t="n">
        <f aca="false">F6/E6</f>
        <v>0.287242994363737</v>
      </c>
      <c r="H6" s="0" t="n">
        <f aca="false">1/G6</f>
        <v>3.48137298253372</v>
      </c>
      <c r="I6" s="0" t="s">
        <v>65</v>
      </c>
    </row>
    <row r="7" customFormat="false" ht="12.8" hidden="false" customHeight="false" outlineLevel="0" collapsed="false">
      <c r="A7" s="0" t="s">
        <v>66</v>
      </c>
      <c r="C7" s="0" t="n">
        <v>89000</v>
      </c>
      <c r="D7" s="0" t="n">
        <v>30425</v>
      </c>
      <c r="E7" s="0" t="n">
        <f aca="false">C7-C6</f>
        <v>26015</v>
      </c>
      <c r="F7" s="0" t="n">
        <f aca="false">D7-D6</f>
        <v>12333</v>
      </c>
      <c r="G7" s="0" t="n">
        <f aca="false">F7/E7</f>
        <v>0.474072650394003</v>
      </c>
      <c r="H7" s="0" t="n">
        <f aca="false">1/G7</f>
        <v>2.10938133463067</v>
      </c>
      <c r="I7" s="0" t="s">
        <v>67</v>
      </c>
    </row>
    <row r="8" customFormat="false" ht="23.85" hidden="false" customHeight="false" outlineLevel="0" collapsed="false">
      <c r="A8" s="0" t="s">
        <v>68</v>
      </c>
      <c r="B8" s="0" t="n">
        <v>189080</v>
      </c>
      <c r="C8" s="0" t="n">
        <v>132467</v>
      </c>
      <c r="D8" s="0" t="n">
        <v>40743</v>
      </c>
      <c r="E8" s="0" t="n">
        <f aca="false">C8-C7</f>
        <v>43467</v>
      </c>
      <c r="F8" s="0" t="n">
        <f aca="false">D8-D7</f>
        <v>10318</v>
      </c>
      <c r="G8" s="0" t="n">
        <f aca="false">F8/E8</f>
        <v>0.237375480249385</v>
      </c>
      <c r="H8" s="0" t="n">
        <f aca="false">1/G8</f>
        <v>4.21273502616786</v>
      </c>
      <c r="I8" s="0" t="s">
        <v>69</v>
      </c>
      <c r="M8" s="2" t="s">
        <v>70</v>
      </c>
    </row>
    <row r="9" customFormat="false" ht="12.8" hidden="false" customHeight="false" outlineLevel="0" collapsed="false">
      <c r="A9" s="0" t="s">
        <v>71</v>
      </c>
      <c r="C9" s="0" t="n">
        <v>339552</v>
      </c>
      <c r="D9" s="0" t="n">
        <v>101826</v>
      </c>
      <c r="E9" s="0" t="n">
        <f aca="false">C9-C8</f>
        <v>207085</v>
      </c>
      <c r="F9" s="0" t="n">
        <f aca="false">D9-D8</f>
        <v>61083</v>
      </c>
      <c r="G9" s="0" t="n">
        <f aca="false">F9/E9</f>
        <v>0.294965835285028</v>
      </c>
      <c r="H9" s="0" t="n">
        <f aca="false">1/G9</f>
        <v>3.39022313900758</v>
      </c>
      <c r="I9" s="0" t="s">
        <v>72</v>
      </c>
    </row>
  </sheetData>
  <hyperlinks>
    <hyperlink ref="B3" r:id="rId1" display="https://www.saude.gov.br/noticias"/>
    <hyperlink ref="M8" r:id="rId2" display="https://www.saude.gov.br/noticias/agencia-saude/46768-chega-ao-pais-mais-500-mil-testes-de-biologia-molecular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73</v>
      </c>
    </row>
    <row r="3" customFormat="false" ht="12.8" hidden="false" customHeight="false" outlineLevel="0" collapsed="false">
      <c r="A3" s="6" t="s">
        <v>74</v>
      </c>
      <c r="E3" s="0" t="s">
        <v>40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-12</v>
      </c>
      <c r="B6" s="0" t="n">
        <v>20345</v>
      </c>
      <c r="C6" s="0" t="n">
        <v>1236</v>
      </c>
      <c r="D6" s="0" t="n">
        <f aca="false">B6</f>
        <v>20345</v>
      </c>
      <c r="E6" s="0" t="n">
        <f aca="false">C6</f>
        <v>1236</v>
      </c>
      <c r="F6" s="0" t="n">
        <f aca="false">E6/D6</f>
        <v>0.0607520275251905</v>
      </c>
      <c r="G6" s="0" t="n">
        <f aca="false">1/F6</f>
        <v>16.460355987055</v>
      </c>
    </row>
    <row r="7" customFormat="false" ht="12.8" hidden="false" customHeight="false" outlineLevel="0" collapsed="false">
      <c r="A7" s="0" t="n">
        <v>13</v>
      </c>
      <c r="B7" s="0" t="n">
        <v>65446</v>
      </c>
      <c r="C7" s="0" t="n">
        <v>9217</v>
      </c>
      <c r="D7" s="0" t="n">
        <f aca="false">B7-B6</f>
        <v>45101</v>
      </c>
      <c r="E7" s="0" t="n">
        <f aca="false">C7-C6</f>
        <v>7981</v>
      </c>
      <c r="F7" s="0" t="n">
        <f aca="false">E7/D7</f>
        <v>0.17695838229751</v>
      </c>
      <c r="G7" s="0" t="n">
        <f aca="false">1/F7</f>
        <v>5.65104623480767</v>
      </c>
    </row>
    <row r="8" customFormat="false" ht="12.8" hidden="false" customHeight="false" outlineLevel="0" collapsed="false">
      <c r="A8" s="0" t="n">
        <v>14</v>
      </c>
      <c r="B8" s="0" t="n">
        <v>181445</v>
      </c>
      <c r="C8" s="0" t="n">
        <v>27069</v>
      </c>
      <c r="D8" s="0" t="n">
        <f aca="false">B8-B7</f>
        <v>115999</v>
      </c>
      <c r="E8" s="0" t="n">
        <f aca="false">C8-C7</f>
        <v>17852</v>
      </c>
      <c r="F8" s="0" t="n">
        <f aca="false">E8/D8</f>
        <v>0.153897878429986</v>
      </c>
      <c r="G8" s="0" t="n">
        <f aca="false">1/F8</f>
        <v>6.4978153708268</v>
      </c>
    </row>
    <row r="9" customFormat="false" ht="12.8" hidden="false" customHeight="false" outlineLevel="0" collapsed="false">
      <c r="A9" s="0" t="n">
        <v>15</v>
      </c>
      <c r="B9" s="0" t="n">
        <v>376100</v>
      </c>
      <c r="C9" s="0" t="n">
        <v>56956</v>
      </c>
      <c r="D9" s="0" t="n">
        <f aca="false">B9-B8</f>
        <v>194655</v>
      </c>
      <c r="E9" s="0" t="n">
        <f aca="false">C9-C8</f>
        <v>29887</v>
      </c>
      <c r="F9" s="0" t="n">
        <f aca="false">E9/D9</f>
        <v>0.153538311371401</v>
      </c>
      <c r="G9" s="0" t="n">
        <f aca="false">1/F9</f>
        <v>6.51303242212333</v>
      </c>
    </row>
    <row r="10" customFormat="false" ht="12.8" hidden="false" customHeight="false" outlineLevel="0" collapsed="false">
      <c r="A10" s="0" t="n">
        <v>16</v>
      </c>
      <c r="B10" s="0" t="n">
        <v>634277</v>
      </c>
      <c r="C10" s="0" t="n">
        <v>86306</v>
      </c>
      <c r="D10" s="0" t="n">
        <f aca="false">B10-B9</f>
        <v>258177</v>
      </c>
      <c r="E10" s="0" t="n">
        <f aca="false">C10-C9</f>
        <v>29350</v>
      </c>
      <c r="F10" s="0" t="n">
        <f aca="false">E10/D10</f>
        <v>0.113681698989453</v>
      </c>
      <c r="G10" s="0" t="n">
        <f aca="false">1/F10</f>
        <v>8.79649063032368</v>
      </c>
    </row>
    <row r="11" customFormat="false" ht="12.8" hidden="false" customHeight="false" outlineLevel="0" collapsed="false">
      <c r="A11" s="0" t="n">
        <v>17</v>
      </c>
      <c r="B11" s="0" t="n">
        <v>898742</v>
      </c>
      <c r="C11" s="0" t="n">
        <v>110130</v>
      </c>
      <c r="D11" s="0" t="n">
        <f aca="false">B11-B10</f>
        <v>264465</v>
      </c>
      <c r="E11" s="0" t="n">
        <f aca="false">C11-C10</f>
        <v>23824</v>
      </c>
      <c r="F11" s="0" t="n">
        <f aca="false">E11/D11</f>
        <v>0.0900837539939122</v>
      </c>
      <c r="G11" s="0" t="n">
        <f aca="false">1/F11</f>
        <v>11.100780725319</v>
      </c>
    </row>
    <row r="12" customFormat="false" ht="12.8" hidden="false" customHeight="false" outlineLevel="0" collapsed="false">
      <c r="A12" s="0" t="n">
        <v>18</v>
      </c>
      <c r="B12" s="0" t="n">
        <v>1135367</v>
      </c>
      <c r="C12" s="0" t="n">
        <v>126045</v>
      </c>
      <c r="D12" s="0" t="n">
        <f aca="false">B12-B11</f>
        <v>236625</v>
      </c>
      <c r="E12" s="0" t="n">
        <f aca="false">C12-C11</f>
        <v>15915</v>
      </c>
      <c r="F12" s="0" t="n">
        <f aca="false">E12/D12</f>
        <v>0.0672583201267829</v>
      </c>
      <c r="G12" s="0" t="n">
        <f aca="false">1/F12</f>
        <v>14.8680490103676</v>
      </c>
    </row>
  </sheetData>
  <hyperlinks>
    <hyperlink ref="A3" r:id="rId1" display="http://www.diken.com.tr/grafiklerle-turkiyenin-corona-tablosu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75</v>
      </c>
    </row>
    <row r="3" customFormat="false" ht="23.85" hidden="false" customHeight="false" outlineLevel="0" collapsed="false">
      <c r="A3" s="0" t="s">
        <v>76</v>
      </c>
      <c r="B3" s="2" t="s">
        <v>77</v>
      </c>
      <c r="D3" s="0" t="s">
        <v>78</v>
      </c>
    </row>
    <row r="5" customFormat="false" ht="12.8" hidden="false" customHeight="false" outlineLevel="0" collapsed="false">
      <c r="A5" s="0" t="s">
        <v>2</v>
      </c>
      <c r="B5" s="0" t="s">
        <v>79</v>
      </c>
      <c r="C5" s="0" t="s">
        <v>37</v>
      </c>
      <c r="D5" s="0" t="s">
        <v>80</v>
      </c>
      <c r="E5" s="1" t="s">
        <v>63</v>
      </c>
      <c r="F5" s="1" t="s">
        <v>24</v>
      </c>
      <c r="G5" s="0" t="s">
        <v>25</v>
      </c>
      <c r="H5" s="0" t="s">
        <v>81</v>
      </c>
      <c r="I5" s="0" t="s">
        <v>82</v>
      </c>
      <c r="J5" s="0" t="s">
        <v>83</v>
      </c>
      <c r="L5" s="0" t="s">
        <v>33</v>
      </c>
      <c r="M5" s="0" t="s">
        <v>26</v>
      </c>
    </row>
    <row r="6" customFormat="false" ht="12.8" hidden="false" customHeight="false" outlineLevel="0" collapsed="false">
      <c r="A6" s="0" t="n">
        <v>-4</v>
      </c>
      <c r="B6" s="0" t="n">
        <v>14</v>
      </c>
      <c r="C6" s="0" t="n">
        <v>4</v>
      </c>
      <c r="D6" s="0" t="n">
        <v>14</v>
      </c>
      <c r="E6" s="1" t="n">
        <v>4</v>
      </c>
      <c r="F6" s="1" t="n">
        <f aca="false">B6</f>
        <v>14</v>
      </c>
      <c r="G6" s="1" t="n">
        <f aca="false">C6</f>
        <v>4</v>
      </c>
      <c r="H6" s="1" t="n">
        <f aca="false">D6</f>
        <v>14</v>
      </c>
      <c r="I6" s="0" t="n">
        <f aca="false">G6/H6</f>
        <v>0.285714285714286</v>
      </c>
      <c r="J6" s="0" t="n">
        <f aca="false">1/I6</f>
        <v>3.5</v>
      </c>
      <c r="L6" s="0" t="n">
        <f aca="false">G6/F6</f>
        <v>0.285714285714286</v>
      </c>
      <c r="M6" s="0" t="n">
        <f aca="false">1/L6</f>
        <v>3.5</v>
      </c>
    </row>
    <row r="7" customFormat="false" ht="12.65" hidden="false" customHeight="true" outlineLevel="0" collapsed="false">
      <c r="A7" s="0" t="n">
        <v>5</v>
      </c>
      <c r="B7" s="0" t="n">
        <v>113</v>
      </c>
      <c r="C7" s="0" t="n">
        <v>16</v>
      </c>
      <c r="D7" s="0" t="n">
        <v>113</v>
      </c>
      <c r="E7" s="1" t="n">
        <v>20</v>
      </c>
      <c r="F7" s="1" t="n">
        <f aca="false">B7-B6</f>
        <v>99</v>
      </c>
      <c r="G7" s="1" t="n">
        <f aca="false">C7-C6</f>
        <v>12</v>
      </c>
      <c r="H7" s="1" t="n">
        <f aca="false">D7-D6</f>
        <v>99</v>
      </c>
      <c r="I7" s="0" t="n">
        <f aca="false">G7/H7</f>
        <v>0.121212121212121</v>
      </c>
      <c r="J7" s="0" t="n">
        <f aca="false">1/I7</f>
        <v>8.25</v>
      </c>
      <c r="L7" s="0" t="n">
        <f aca="false">G7/F7</f>
        <v>0.121212121212121</v>
      </c>
      <c r="M7" s="0" t="n">
        <f aca="false">1/L7</f>
        <v>8.25</v>
      </c>
    </row>
    <row r="8" customFormat="false" ht="12.8" hidden="false" customHeight="false" outlineLevel="0" collapsed="false">
      <c r="A8" s="0" t="n">
        <v>6</v>
      </c>
      <c r="C8" s="0" t="n">
        <v>23</v>
      </c>
      <c r="D8" s="0" t="n">
        <v>938</v>
      </c>
      <c r="E8" s="1" t="n">
        <v>26</v>
      </c>
      <c r="G8" s="1" t="n">
        <f aca="false">C8-C7</f>
        <v>7</v>
      </c>
      <c r="H8" s="1" t="n">
        <f aca="false">D8-D7</f>
        <v>825</v>
      </c>
      <c r="I8" s="0" t="n">
        <f aca="false">G8/H8</f>
        <v>0.00848484848484849</v>
      </c>
      <c r="J8" s="0" t="n">
        <f aca="false">1/I8</f>
        <v>117.857142857143</v>
      </c>
      <c r="L8" s="0" t="e">
        <f aca="false">G8/F8</f>
        <v>#DIV/0!</v>
      </c>
      <c r="M8" s="0" t="e">
        <f aca="false">1/L8</f>
        <v>#DIV/0!</v>
      </c>
    </row>
    <row r="9" customFormat="false" ht="12.8" hidden="false" customHeight="false" outlineLevel="0" collapsed="false">
      <c r="A9" s="0" t="n">
        <v>7</v>
      </c>
      <c r="C9" s="0" t="n">
        <v>55</v>
      </c>
      <c r="D9" s="0" t="n">
        <v>1251</v>
      </c>
      <c r="E9" s="1" t="n">
        <v>59</v>
      </c>
      <c r="G9" s="1" t="n">
        <f aca="false">C9-C8</f>
        <v>32</v>
      </c>
      <c r="H9" s="1" t="n">
        <f aca="false">D9-D8</f>
        <v>313</v>
      </c>
      <c r="I9" s="0" t="n">
        <f aca="false">G9/H9</f>
        <v>0.10223642172524</v>
      </c>
      <c r="J9" s="0" t="n">
        <f aca="false">1/I9</f>
        <v>9.78125</v>
      </c>
      <c r="L9" s="0" t="e">
        <f aca="false">G9/F9</f>
        <v>#DIV/0!</v>
      </c>
      <c r="M9" s="0" t="e">
        <f aca="false">1/L9</f>
        <v>#DIV/0!</v>
      </c>
    </row>
    <row r="10" customFormat="false" ht="12.8" hidden="false" customHeight="false" outlineLevel="0" collapsed="false">
      <c r="A10" s="0" t="n">
        <v>8</v>
      </c>
      <c r="C10" s="0" t="n">
        <v>144</v>
      </c>
      <c r="D10" s="0" t="n">
        <v>1742</v>
      </c>
      <c r="E10" s="1" t="n">
        <v>147</v>
      </c>
      <c r="G10" s="1" t="n">
        <f aca="false">C10-C9</f>
        <v>89</v>
      </c>
      <c r="H10" s="1" t="n">
        <f aca="false">D10-D9</f>
        <v>491</v>
      </c>
      <c r="I10" s="0" t="n">
        <f aca="false">G10/H10</f>
        <v>0.181262729124236</v>
      </c>
      <c r="J10" s="0" t="n">
        <f aca="false">1/I10</f>
        <v>5.51685393258427</v>
      </c>
      <c r="L10" s="0" t="e">
        <f aca="false">G10/F10</f>
        <v>#DIV/0!</v>
      </c>
      <c r="M10" s="0" t="e">
        <f aca="false">1/L10</f>
        <v>#DIV/0!</v>
      </c>
    </row>
    <row r="11" customFormat="false" ht="12.8" hidden="false" customHeight="false" outlineLevel="0" collapsed="false">
      <c r="A11" s="0" t="n">
        <v>9</v>
      </c>
      <c r="C11" s="0" t="n">
        <v>254</v>
      </c>
      <c r="D11" s="0" t="n">
        <v>2613</v>
      </c>
      <c r="E11" s="1" t="n">
        <v>256</v>
      </c>
      <c r="G11" s="1" t="n">
        <f aca="false">C11-C10</f>
        <v>110</v>
      </c>
      <c r="H11" s="1" t="n">
        <f aca="false">D11-D10</f>
        <v>871</v>
      </c>
      <c r="I11" s="0" t="n">
        <f aca="false">G11/H11</f>
        <v>0.126291618828932</v>
      </c>
      <c r="J11" s="0" t="n">
        <f aca="false">1/I11</f>
        <v>7.91818181818182</v>
      </c>
      <c r="L11" s="0" t="e">
        <f aca="false">G11/F11</f>
        <v>#DIV/0!</v>
      </c>
      <c r="M11" s="0" t="e">
        <f aca="false">1/L11</f>
        <v>#DIV/0!</v>
      </c>
    </row>
    <row r="12" customFormat="false" ht="12.8" hidden="false" customHeight="false" outlineLevel="0" collapsed="false">
      <c r="A12" s="0" t="n">
        <v>10</v>
      </c>
      <c r="B12" s="0" t="n">
        <v>21174</v>
      </c>
      <c r="C12" s="0" t="n">
        <v>488</v>
      </c>
      <c r="D12" s="0" t="n">
        <v>8286</v>
      </c>
      <c r="E12" s="1" t="n">
        <v>502</v>
      </c>
      <c r="G12" s="1" t="n">
        <f aca="false">C12-C11</f>
        <v>234</v>
      </c>
      <c r="H12" s="1" t="n">
        <f aca="false">D12-D11</f>
        <v>5673</v>
      </c>
      <c r="I12" s="0" t="n">
        <f aca="false">G12/H12</f>
        <v>0.0412480169222634</v>
      </c>
      <c r="J12" s="0" t="n">
        <f aca="false">1/I12</f>
        <v>24.2435897435897</v>
      </c>
      <c r="L12" s="0" t="e">
        <f aca="false">G12/F12</f>
        <v>#DIV/0!</v>
      </c>
      <c r="M12" s="0" t="e">
        <f aca="false">1/L12</f>
        <v>#DIV/0!</v>
      </c>
    </row>
    <row r="13" customFormat="false" ht="12.8" hidden="false" customHeight="false" outlineLevel="0" collapsed="false">
      <c r="A13" s="0" t="n">
        <v>11</v>
      </c>
      <c r="B13" s="0" t="n">
        <v>32125</v>
      </c>
      <c r="C13" s="0" t="n">
        <v>814</v>
      </c>
      <c r="D13" s="0" t="n">
        <v>13068</v>
      </c>
      <c r="E13" s="1" t="n">
        <v>839</v>
      </c>
      <c r="F13" s="1" t="n">
        <f aca="false">B13-B12</f>
        <v>10951</v>
      </c>
      <c r="G13" s="1" t="n">
        <f aca="false">C13-C12</f>
        <v>326</v>
      </c>
      <c r="H13" s="1" t="n">
        <f aca="false">D13-D12</f>
        <v>4782</v>
      </c>
      <c r="I13" s="0" t="n">
        <f aca="false">G13/H13</f>
        <v>0.068172312839816</v>
      </c>
      <c r="J13" s="0" t="n">
        <f aca="false">1/I13</f>
        <v>14.6687116564417</v>
      </c>
      <c r="L13" s="0" t="n">
        <f aca="false">G13/F13</f>
        <v>0.0297689708702402</v>
      </c>
      <c r="M13" s="0" t="n">
        <f aca="false">1/L13</f>
        <v>33.5920245398773</v>
      </c>
    </row>
    <row r="14" customFormat="false" ht="12.8" hidden="false" customHeight="false" outlineLevel="0" collapsed="false">
      <c r="A14" s="0" t="n">
        <v>12</v>
      </c>
      <c r="B14" s="0" t="n">
        <v>41758</v>
      </c>
      <c r="C14" s="0" t="n">
        <v>1089</v>
      </c>
      <c r="D14" s="0" t="n">
        <v>20340</v>
      </c>
      <c r="E14" s="1" t="n">
        <v>1101</v>
      </c>
      <c r="F14" s="1" t="n">
        <f aca="false">B14-B13</f>
        <v>9633</v>
      </c>
      <c r="G14" s="1" t="n">
        <f aca="false">C14-C13</f>
        <v>275</v>
      </c>
      <c r="H14" s="1" t="n">
        <f aca="false">D14-D13</f>
        <v>7272</v>
      </c>
      <c r="I14" s="0" t="n">
        <f aca="false">G14/H14</f>
        <v>0.0378162816281628</v>
      </c>
      <c r="J14" s="0" t="n">
        <f aca="false">1/I14</f>
        <v>26.4436363636364</v>
      </c>
      <c r="L14" s="0" t="n">
        <f aca="false">G14/F14</f>
        <v>0.0285477006124779</v>
      </c>
      <c r="M14" s="0" t="n">
        <f aca="false">1/L14</f>
        <v>35.0290909090909</v>
      </c>
    </row>
    <row r="15" customFormat="false" ht="12.8" hidden="false" customHeight="false" outlineLevel="0" collapsed="false">
      <c r="A15" s="0" t="n">
        <v>13</v>
      </c>
      <c r="B15" s="0" t="n">
        <v>54119</v>
      </c>
      <c r="C15" s="0" t="n">
        <v>1866</v>
      </c>
      <c r="D15" s="0" t="n">
        <v>28966</v>
      </c>
      <c r="E15" s="1" t="n">
        <v>1866</v>
      </c>
      <c r="F15" s="1" t="n">
        <f aca="false">B15-B14</f>
        <v>12361</v>
      </c>
      <c r="G15" s="1" t="n">
        <f aca="false">C15-C14</f>
        <v>777</v>
      </c>
      <c r="H15" s="1" t="n">
        <f aca="false">D15-D14</f>
        <v>8626</v>
      </c>
      <c r="I15" s="0" t="n">
        <f aca="false">G15/H15</f>
        <v>0.0900765128680733</v>
      </c>
      <c r="J15" s="0" t="n">
        <f aca="false">1/I15</f>
        <v>11.1016731016731</v>
      </c>
      <c r="L15" s="0" t="n">
        <f aca="false">G15/F15</f>
        <v>0.0628589919909393</v>
      </c>
      <c r="M15" s="0" t="n">
        <f aca="false">1/L15</f>
        <v>15.9086229086229</v>
      </c>
    </row>
    <row r="16" customFormat="false" ht="12.8" hidden="false" customHeight="false" outlineLevel="0" collapsed="false">
      <c r="A16" s="0" t="n">
        <v>14</v>
      </c>
      <c r="B16" s="0" t="n">
        <v>82465</v>
      </c>
      <c r="C16" s="0" t="n">
        <v>3654</v>
      </c>
      <c r="D16" s="0" t="n">
        <v>46172</v>
      </c>
      <c r="E16" s="1" t="n">
        <v>3139</v>
      </c>
      <c r="F16" s="1" t="n">
        <f aca="false">B16-B15</f>
        <v>28346</v>
      </c>
      <c r="G16" s="1" t="n">
        <f aca="false">C16-C15</f>
        <v>1788</v>
      </c>
      <c r="H16" s="1" t="n">
        <f aca="false">D16-D15</f>
        <v>17206</v>
      </c>
      <c r="I16" s="0" t="n">
        <f aca="false">G16/H16</f>
        <v>0.10391723817273</v>
      </c>
      <c r="J16" s="0" t="n">
        <f aca="false">1/I16</f>
        <v>9.62304250559284</v>
      </c>
      <c r="L16" s="0" t="n">
        <f aca="false">G16/F16</f>
        <v>0.0630776829182248</v>
      </c>
      <c r="M16" s="0" t="n">
        <f aca="false">1/L16</f>
        <v>15.8534675615213</v>
      </c>
    </row>
    <row r="17" customFormat="false" ht="12.8" hidden="false" customHeight="false" outlineLevel="0" collapsed="false">
      <c r="A17" s="0" t="n">
        <v>15</v>
      </c>
      <c r="B17" s="0" t="n">
        <v>133801</v>
      </c>
      <c r="C17" s="0" t="n">
        <v>7255</v>
      </c>
      <c r="D17" s="0" t="n">
        <v>78702</v>
      </c>
      <c r="E17" s="1" t="n">
        <v>6748</v>
      </c>
      <c r="F17" s="1" t="n">
        <f aca="false">B17-B16</f>
        <v>51336</v>
      </c>
      <c r="G17" s="1" t="n">
        <f aca="false">C17-C16</f>
        <v>3601</v>
      </c>
      <c r="H17" s="1" t="n">
        <f aca="false">D17-D16</f>
        <v>32530</v>
      </c>
      <c r="I17" s="0" t="n">
        <f aca="false">G17/H17</f>
        <v>0.110697817399324</v>
      </c>
      <c r="J17" s="0" t="n">
        <f aca="false">1/I17</f>
        <v>9.03360177728409</v>
      </c>
      <c r="L17" s="0" t="n">
        <f aca="false">G17/F17</f>
        <v>0.0701457067165342</v>
      </c>
      <c r="M17" s="0" t="n">
        <f aca="false">1/L17</f>
        <v>14.256039988892</v>
      </c>
    </row>
    <row r="18" customFormat="false" ht="12.8" hidden="false" customHeight="false" outlineLevel="0" collapsed="false">
      <c r="A18" s="0" t="n">
        <v>16</v>
      </c>
      <c r="B18" s="0" t="n">
        <v>190824</v>
      </c>
      <c r="C18" s="0" t="n">
        <v>10751</v>
      </c>
      <c r="D18" s="0" t="n">
        <v>116725</v>
      </c>
      <c r="E18" s="1" t="n">
        <v>10797</v>
      </c>
      <c r="F18" s="1" t="n">
        <f aca="false">B18-B17</f>
        <v>57023</v>
      </c>
      <c r="G18" s="1" t="n">
        <f aca="false">C18-C17</f>
        <v>3496</v>
      </c>
      <c r="H18" s="1" t="n">
        <f aca="false">D18-D17</f>
        <v>38023</v>
      </c>
      <c r="I18" s="0" t="n">
        <f aca="false">G18/H18</f>
        <v>0.0919443494726876</v>
      </c>
      <c r="J18" s="0" t="n">
        <f aca="false">1/I18</f>
        <v>10.8761441647597</v>
      </c>
      <c r="L18" s="0" t="n">
        <f aca="false">G18/F18</f>
        <v>0.0613085947775459</v>
      </c>
      <c r="M18" s="0" t="n">
        <f aca="false">1/L18</f>
        <v>16.3109267734554</v>
      </c>
    </row>
    <row r="19" customFormat="false" ht="12.8" hidden="false" customHeight="false" outlineLevel="0" collapsed="false">
      <c r="A19" s="0" t="n">
        <v>17</v>
      </c>
      <c r="B19" s="0" t="n">
        <v>244978</v>
      </c>
      <c r="C19" s="0" t="n">
        <v>13385</v>
      </c>
      <c r="D19" s="0" t="n">
        <v>150692</v>
      </c>
      <c r="E19" s="1" t="n">
        <v>13441</v>
      </c>
      <c r="F19" s="1" t="n">
        <f aca="false">B19-B18</f>
        <v>54154</v>
      </c>
      <c r="G19" s="1" t="n">
        <f aca="false">C19-C18</f>
        <v>2634</v>
      </c>
      <c r="H19" s="1" t="n">
        <f aca="false">D19-D18</f>
        <v>33967</v>
      </c>
      <c r="I19" s="0" t="n">
        <f aca="false">G19/H19</f>
        <v>0.0775458533282303</v>
      </c>
      <c r="J19" s="0" t="n">
        <f aca="false">1/I19</f>
        <v>12.8955960516325</v>
      </c>
      <c r="L19" s="0" t="n">
        <f aca="false">G19/F19</f>
        <v>0.0486390663662887</v>
      </c>
      <c r="M19" s="0" t="n">
        <f aca="false">1/L19</f>
        <v>20.5596051632498</v>
      </c>
    </row>
    <row r="20" customFormat="false" ht="12.8" hidden="false" customHeight="false" outlineLevel="0" collapsed="false">
      <c r="A20" s="0" t="n">
        <v>18</v>
      </c>
      <c r="C20" s="0" t="n">
        <v>15057</v>
      </c>
      <c r="D20" s="0" t="n">
        <v>184586</v>
      </c>
      <c r="G20" s="1" t="n">
        <f aca="false">C20-C19</f>
        <v>1672</v>
      </c>
      <c r="H20" s="1" t="n">
        <f aca="false">D20-D19</f>
        <v>33894</v>
      </c>
      <c r="I20" s="0" t="n">
        <f aca="false">G20/H20</f>
        <v>0.0493302649436478</v>
      </c>
      <c r="J20" s="0" t="n">
        <f aca="false">1/I20</f>
        <v>20.2715311004785</v>
      </c>
      <c r="L20" s="0" t="e">
        <f aca="false">G20/F20</f>
        <v>#DIV/0!</v>
      </c>
      <c r="M20" s="0" t="e">
        <f aca="false">1/L20</f>
        <v>#DIV/0!</v>
      </c>
    </row>
  </sheetData>
  <hyperlinks>
    <hyperlink ref="B3" r:id="rId1" display="https://www.mhlw.go.jp/stf/houdou/index.html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84</v>
      </c>
    </row>
    <row r="3" customFormat="false" ht="23.85" hidden="false" customHeight="false" outlineLevel="0" collapsed="false">
      <c r="A3" s="0" t="s">
        <v>85</v>
      </c>
      <c r="B3" s="2" t="s">
        <v>86</v>
      </c>
      <c r="D3" s="0" t="s">
        <v>87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88</v>
      </c>
      <c r="D5" s="0" t="s">
        <v>24</v>
      </c>
      <c r="E5" s="0" t="s">
        <v>33</v>
      </c>
      <c r="F5" s="0" t="s">
        <v>26</v>
      </c>
    </row>
    <row r="6" customFormat="false" ht="12.8" hidden="false" customHeight="false" outlineLevel="0" collapsed="false">
      <c r="A6" s="0" t="n">
        <v>-8</v>
      </c>
      <c r="B6" s="0" t="n">
        <v>4324</v>
      </c>
      <c r="C6" s="0" t="n">
        <v>152</v>
      </c>
      <c r="D6" s="0" t="n">
        <f aca="false">B6</f>
        <v>4324</v>
      </c>
      <c r="E6" s="0" t="n">
        <f aca="false">C6/D6</f>
        <v>0.0351526364477336</v>
      </c>
      <c r="F6" s="0" t="n">
        <f aca="false">1/E6</f>
        <v>28.4473684210526</v>
      </c>
    </row>
    <row r="7" customFormat="false" ht="12.8" hidden="false" customHeight="false" outlineLevel="0" collapsed="false">
      <c r="A7" s="0" t="n">
        <v>9</v>
      </c>
      <c r="B7" s="0" t="n">
        <v>23345</v>
      </c>
      <c r="C7" s="0" t="n">
        <v>1539</v>
      </c>
      <c r="D7" s="0" t="n">
        <f aca="false">B7-B6</f>
        <v>19021</v>
      </c>
      <c r="E7" s="0" t="n">
        <f aca="false">C7/D7</f>
        <v>0.0809105725251038</v>
      </c>
      <c r="F7" s="0" t="n">
        <f aca="false">1/E7</f>
        <v>12.3593242365172</v>
      </c>
    </row>
    <row r="8" customFormat="false" ht="12.8" hidden="false" customHeight="false" outlineLevel="0" collapsed="false">
      <c r="A8" s="0" t="n">
        <v>10</v>
      </c>
      <c r="B8" s="0" t="n">
        <v>53826</v>
      </c>
      <c r="C8" s="0" t="n">
        <v>5681</v>
      </c>
      <c r="D8" s="0" t="n">
        <f aca="false">B8-B7</f>
        <v>30481</v>
      </c>
      <c r="E8" s="0" t="n">
        <f aca="false">C8/D8</f>
        <v>0.186378399658804</v>
      </c>
      <c r="F8" s="0" t="n">
        <f aca="false">1/E8</f>
        <v>5.36542862172153</v>
      </c>
    </row>
    <row r="9" customFormat="false" ht="12.8" hidden="false" customHeight="false" outlineLevel="0" collapsed="false">
      <c r="A9" s="0" t="n">
        <v>11</v>
      </c>
      <c r="B9" s="0" t="n">
        <v>137962</v>
      </c>
      <c r="C9" s="0" t="n">
        <v>17372</v>
      </c>
      <c r="D9" s="0" t="n">
        <f aca="false">B9-B8</f>
        <v>84136</v>
      </c>
      <c r="E9" s="0" t="n">
        <f aca="false">C9/D9</f>
        <v>0.206475230579062</v>
      </c>
      <c r="F9" s="0" t="n">
        <f aca="false">1/E9</f>
        <v>4.84319594750173</v>
      </c>
    </row>
    <row r="10" customFormat="false" ht="12.8" hidden="false" customHeight="false" outlineLevel="0" collapsed="false">
      <c r="A10" s="0" t="n">
        <v>12</v>
      </c>
      <c r="B10" s="0" t="n">
        <v>275468</v>
      </c>
      <c r="C10" s="0" t="n">
        <v>34391</v>
      </c>
      <c r="D10" s="0" t="n">
        <f aca="false">B10-B9</f>
        <v>137506</v>
      </c>
      <c r="E10" s="0" t="n">
        <f aca="false">C10/D10</f>
        <v>0.250105449944002</v>
      </c>
      <c r="F10" s="0" t="n">
        <f aca="false">1/E10</f>
        <v>3.99831351225611</v>
      </c>
    </row>
    <row r="11" customFormat="false" ht="12.8" hidden="false" customHeight="false" outlineLevel="0" collapsed="false">
      <c r="A11" s="0" t="n">
        <v>13</v>
      </c>
      <c r="B11" s="0" t="n">
        <v>477359</v>
      </c>
      <c r="C11" s="0" t="n">
        <v>38551</v>
      </c>
      <c r="D11" s="0" t="n">
        <f aca="false">B11-B10</f>
        <v>201891</v>
      </c>
      <c r="E11" s="0" t="n">
        <f aca="false">C11/D11</f>
        <v>0.190949571798644</v>
      </c>
      <c r="F11" s="0" t="n">
        <f aca="false">1/E11</f>
        <v>5.23698477341703</v>
      </c>
    </row>
    <row r="12" customFormat="false" ht="12.8" hidden="false" customHeight="false" outlineLevel="0" collapsed="false">
      <c r="A12" s="0" t="n">
        <v>14</v>
      </c>
      <c r="B12" s="0" t="n">
        <v>721732</v>
      </c>
      <c r="C12" s="0" t="n">
        <v>31259</v>
      </c>
      <c r="D12" s="0" t="n">
        <f aca="false">B12-B11</f>
        <v>244373</v>
      </c>
      <c r="E12" s="0" t="n">
        <f aca="false">C12/D12</f>
        <v>0.127915113371772</v>
      </c>
      <c r="F12" s="0" t="n">
        <f aca="false">1/E12</f>
        <v>7.81768450686202</v>
      </c>
    </row>
    <row r="13" customFormat="false" ht="12.8" hidden="false" customHeight="false" outlineLevel="0" collapsed="false">
      <c r="A13" s="0" t="n">
        <v>15</v>
      </c>
      <c r="B13" s="0" t="n">
        <v>1046910</v>
      </c>
      <c r="C13" s="0" t="n">
        <v>27415</v>
      </c>
      <c r="D13" s="0" t="n">
        <f aca="false">B13-B12</f>
        <v>325178</v>
      </c>
      <c r="E13" s="0" t="n">
        <f aca="false">C13/D13</f>
        <v>0.0843076714906912</v>
      </c>
      <c r="F13" s="0" t="n">
        <f aca="false">1/E13</f>
        <v>11.8613167973737</v>
      </c>
    </row>
    <row r="14" customFormat="false" ht="12.8" hidden="false" customHeight="false" outlineLevel="0" collapsed="false">
      <c r="A14" s="0" t="n">
        <v>16</v>
      </c>
      <c r="B14" s="0" t="n">
        <v>1398024</v>
      </c>
      <c r="C14" s="0" t="n">
        <v>22609</v>
      </c>
      <c r="D14" s="0" t="n">
        <f aca="false">B14-B13</f>
        <v>351114</v>
      </c>
      <c r="E14" s="0" t="n">
        <f aca="false">C14/D14</f>
        <v>0.064392191709815</v>
      </c>
      <c r="F14" s="0" t="n">
        <f aca="false">1/E14</f>
        <v>15.5298332522447</v>
      </c>
    </row>
    <row r="15" customFormat="false" ht="12.8" hidden="false" customHeight="false" outlineLevel="0" collapsed="false">
      <c r="A15" s="0" t="n">
        <v>17</v>
      </c>
      <c r="B15" s="0" t="n">
        <v>1789662</v>
      </c>
      <c r="C15" s="0" t="n">
        <v>18703</v>
      </c>
      <c r="D15" s="0" t="n">
        <f aca="false">B15-B14</f>
        <v>391638</v>
      </c>
      <c r="E15" s="0" t="n">
        <f aca="false">C15/D15</f>
        <v>0.0477558357462759</v>
      </c>
      <c r="F15" s="0" t="n">
        <f aca="false">1/E15</f>
        <v>20.9398492220499</v>
      </c>
    </row>
    <row r="16" customFormat="false" ht="12.8" hidden="false" customHeight="false" outlineLevel="0" collapsed="false">
      <c r="A16" s="0" t="n">
        <v>18</v>
      </c>
      <c r="B16" s="0" t="n">
        <v>2191403</v>
      </c>
      <c r="C16" s="0" t="n">
        <v>13042</v>
      </c>
      <c r="D16" s="0" t="n">
        <f aca="false">B16-B15</f>
        <v>401741</v>
      </c>
      <c r="E16" s="0" t="n">
        <f aca="false">C16/D16</f>
        <v>0.0324637017381846</v>
      </c>
      <c r="F16" s="0" t="n">
        <f aca="false">1/E16</f>
        <v>30.8036344119</v>
      </c>
    </row>
  </sheetData>
  <hyperlinks>
    <hyperlink ref="B3" r:id="rId1" location="italy" display="https://ourworldindata.org/covid-testing#italy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89</v>
      </c>
    </row>
    <row r="3" customFormat="false" ht="23.85" hidden="false" customHeight="false" outlineLevel="0" collapsed="false">
      <c r="A3" s="0" t="s">
        <v>90</v>
      </c>
      <c r="B3" s="2" t="s">
        <v>91</v>
      </c>
    </row>
    <row r="5" customFormat="false" ht="12.8" hidden="false" customHeight="false" outlineLevel="0" collapsed="false">
      <c r="A5" s="0" t="s">
        <v>2</v>
      </c>
      <c r="B5" s="0" t="s">
        <v>92</v>
      </c>
      <c r="C5" s="0" t="s">
        <v>93</v>
      </c>
      <c r="D5" s="0" t="s">
        <v>36</v>
      </c>
      <c r="E5" s="0" t="s">
        <v>63</v>
      </c>
      <c r="F5" s="0" t="s">
        <v>94</v>
      </c>
      <c r="G5" s="0" t="s">
        <v>95</v>
      </c>
      <c r="H5" s="0" t="s">
        <v>24</v>
      </c>
      <c r="I5" s="0" t="s">
        <v>25</v>
      </c>
      <c r="J5" s="0" t="s">
        <v>30</v>
      </c>
      <c r="K5" s="0" t="s">
        <v>31</v>
      </c>
      <c r="L5" s="0" t="s">
        <v>96</v>
      </c>
      <c r="M5" s="0" t="s">
        <v>54</v>
      </c>
    </row>
    <row r="6" customFormat="false" ht="12.8" hidden="false" customHeight="false" outlineLevel="0" collapsed="false">
      <c r="A6" s="0" t="n">
        <v>-9</v>
      </c>
      <c r="B6" s="3" t="n">
        <v>40</v>
      </c>
      <c r="C6" s="3" t="n">
        <v>81</v>
      </c>
      <c r="D6" s="0" t="n">
        <f aca="false">C6+B6</f>
        <v>121</v>
      </c>
      <c r="E6" s="0" t="n">
        <v>74</v>
      </c>
      <c r="F6" s="0" t="n">
        <f aca="false">B6</f>
        <v>40</v>
      </c>
      <c r="G6" s="0" t="n">
        <f aca="false">C6</f>
        <v>81</v>
      </c>
      <c r="H6" s="0" t="n">
        <f aca="false">D6</f>
        <v>121</v>
      </c>
      <c r="I6" s="0" t="n">
        <f aca="false">E6</f>
        <v>74</v>
      </c>
      <c r="J6" s="0" t="n">
        <f aca="false">F6/H6</f>
        <v>0.330578512396694</v>
      </c>
      <c r="K6" s="0" t="n">
        <f aca="false">1/J6</f>
        <v>3.025</v>
      </c>
      <c r="L6" s="0" t="n">
        <f aca="false">I6/H6</f>
        <v>0.611570247933884</v>
      </c>
      <c r="M6" s="0" t="n">
        <f aca="false">1/L6</f>
        <v>1.63513513513514</v>
      </c>
    </row>
    <row r="7" customFormat="false" ht="12.8" hidden="false" customHeight="false" outlineLevel="0" collapsed="false">
      <c r="A7" s="0" t="n">
        <v>10</v>
      </c>
      <c r="B7" s="3" t="n">
        <v>721</v>
      </c>
      <c r="C7" s="3" t="n">
        <v>3903</v>
      </c>
      <c r="D7" s="0" t="n">
        <f aca="false">C7+B7</f>
        <v>4624</v>
      </c>
      <c r="E7" s="0" t="n">
        <v>518</v>
      </c>
      <c r="F7" s="0" t="n">
        <f aca="false">B7-B6</f>
        <v>681</v>
      </c>
      <c r="G7" s="0" t="n">
        <f aca="false">C7-C6</f>
        <v>3822</v>
      </c>
      <c r="H7" s="0" t="n">
        <f aca="false">D7-D6</f>
        <v>4503</v>
      </c>
      <c r="I7" s="0" t="n">
        <f aca="false">E7-E6</f>
        <v>444</v>
      </c>
      <c r="J7" s="0" t="n">
        <f aca="false">F7/H7</f>
        <v>0.151232511658894</v>
      </c>
      <c r="K7" s="0" t="n">
        <f aca="false">1/J7</f>
        <v>6.61233480176212</v>
      </c>
      <c r="L7" s="0" t="n">
        <f aca="false">I7/H7</f>
        <v>0.0986009327115256</v>
      </c>
      <c r="M7" s="0" t="n">
        <f aca="false">1/L7</f>
        <v>10.1418918918919</v>
      </c>
    </row>
    <row r="8" customFormat="false" ht="12.8" hidden="false" customHeight="false" outlineLevel="0" collapsed="false">
      <c r="A8" s="0" t="n">
        <v>11</v>
      </c>
      <c r="B8" s="3" t="n">
        <v>4843</v>
      </c>
      <c r="C8" s="3" t="n">
        <v>34106</v>
      </c>
      <c r="D8" s="0" t="n">
        <f aca="false">C8+B8</f>
        <v>38949</v>
      </c>
      <c r="E8" s="0" t="n">
        <v>3499</v>
      </c>
      <c r="F8" s="0" t="n">
        <f aca="false">B8-B7</f>
        <v>4122</v>
      </c>
      <c r="G8" s="0" t="n">
        <f aca="false">C8-C7</f>
        <v>30203</v>
      </c>
      <c r="H8" s="0" t="n">
        <f aca="false">D8-D7</f>
        <v>34325</v>
      </c>
      <c r="I8" s="0" t="n">
        <f aca="false">E8-E7</f>
        <v>2981</v>
      </c>
      <c r="J8" s="0" t="n">
        <f aca="false">F8/H8</f>
        <v>0.120087399854334</v>
      </c>
      <c r="K8" s="0" t="n">
        <f aca="false">1/J8</f>
        <v>8.32726831635129</v>
      </c>
      <c r="L8" s="0" t="n">
        <f aca="false">I8/H8</f>
        <v>0.0868463219227968</v>
      </c>
      <c r="M8" s="0" t="n">
        <f aca="false">1/L8</f>
        <v>11.5145924186515</v>
      </c>
    </row>
    <row r="9" customFormat="false" ht="12.8" hidden="false" customHeight="false" outlineLevel="0" collapsed="false">
      <c r="A9" s="0" t="n">
        <v>12</v>
      </c>
      <c r="B9" s="3" t="n">
        <v>36334</v>
      </c>
      <c r="C9" s="3" t="n">
        <v>213435</v>
      </c>
      <c r="D9" s="0" t="n">
        <f aca="false">C9+B9</f>
        <v>249769</v>
      </c>
      <c r="E9" s="0" t="n">
        <v>33276</v>
      </c>
      <c r="F9" s="0" t="n">
        <f aca="false">B9-B8</f>
        <v>31491</v>
      </c>
      <c r="G9" s="0" t="n">
        <f aca="false">C9-C8</f>
        <v>179329</v>
      </c>
      <c r="H9" s="0" t="n">
        <f aca="false">D9-D8</f>
        <v>210820</v>
      </c>
      <c r="I9" s="0" t="n">
        <f aca="false">E9-E8</f>
        <v>29777</v>
      </c>
      <c r="J9" s="0" t="n">
        <f aca="false">F9/H9</f>
        <v>0.149373873446542</v>
      </c>
      <c r="K9" s="0" t="n">
        <f aca="false">1/J9</f>
        <v>6.69461115874377</v>
      </c>
      <c r="L9" s="0" t="n">
        <f aca="false">I9/H9</f>
        <v>0.141243715017551</v>
      </c>
      <c r="M9" s="0" t="n">
        <f aca="false">1/L9</f>
        <v>7.07996104375861</v>
      </c>
    </row>
    <row r="10" customFormat="false" ht="12.8" hidden="false" customHeight="false" outlineLevel="0" collapsed="false">
      <c r="A10" s="0" t="n">
        <v>13</v>
      </c>
      <c r="B10" s="3" t="n">
        <v>144297</v>
      </c>
      <c r="C10" s="3" t="n">
        <v>711387</v>
      </c>
      <c r="D10" s="0" t="n">
        <f aca="false">C10+B10</f>
        <v>855684</v>
      </c>
      <c r="E10" s="0" t="n">
        <v>140909</v>
      </c>
      <c r="F10" s="0" t="n">
        <f aca="false">B10-B9</f>
        <v>107963</v>
      </c>
      <c r="G10" s="0" t="n">
        <f aca="false">C10-C9</f>
        <v>497952</v>
      </c>
      <c r="H10" s="0" t="n">
        <f aca="false">D10-D9</f>
        <v>605915</v>
      </c>
      <c r="I10" s="0" t="n">
        <f aca="false">E10-E9</f>
        <v>107633</v>
      </c>
      <c r="J10" s="0" t="n">
        <f aca="false">F10/H10</f>
        <v>0.1781817581674</v>
      </c>
      <c r="K10" s="0" t="n">
        <f aca="false">1/J10</f>
        <v>5.61224678825153</v>
      </c>
      <c r="L10" s="0" t="n">
        <f aca="false">I10/H10</f>
        <v>0.177637127319839</v>
      </c>
      <c r="M10" s="0" t="n">
        <f aca="false">1/L10</f>
        <v>5.62945379205262</v>
      </c>
    </row>
    <row r="11" customFormat="false" ht="12.8" hidden="false" customHeight="false" outlineLevel="0" collapsed="false">
      <c r="A11" s="0" t="n">
        <v>14</v>
      </c>
      <c r="B11" s="3" t="n">
        <v>334718</v>
      </c>
      <c r="C11" s="3" t="n">
        <v>1455803</v>
      </c>
      <c r="D11" s="0" t="n">
        <f aca="false">C11+B11</f>
        <v>1790521</v>
      </c>
      <c r="E11" s="0" t="n">
        <v>336802</v>
      </c>
      <c r="F11" s="0" t="n">
        <f aca="false">B11-B10</f>
        <v>190421</v>
      </c>
      <c r="G11" s="0" t="n">
        <f aca="false">C11-C10</f>
        <v>744416</v>
      </c>
      <c r="H11" s="0" t="n">
        <f aca="false">D11-D10</f>
        <v>934837</v>
      </c>
      <c r="I11" s="0" t="n">
        <f aca="false">E11-E10</f>
        <v>195893</v>
      </c>
      <c r="J11" s="0" t="n">
        <f aca="false">F11/H11</f>
        <v>0.203694333878526</v>
      </c>
      <c r="K11" s="0" t="n">
        <f aca="false">1/J11</f>
        <v>4.90931672452093</v>
      </c>
      <c r="L11" s="0" t="n">
        <f aca="false">I11/H11</f>
        <v>0.20954776073262</v>
      </c>
      <c r="M11" s="0" t="n">
        <f aca="false">1/L11</f>
        <v>4.77218175228313</v>
      </c>
    </row>
    <row r="12" customFormat="false" ht="12.8" hidden="false" customHeight="false" outlineLevel="0" collapsed="false">
      <c r="A12" s="0" t="n">
        <v>15</v>
      </c>
      <c r="B12" s="3" t="n">
        <v>551906</v>
      </c>
      <c r="C12" s="3" t="n">
        <v>2290416</v>
      </c>
      <c r="D12" s="0" t="n">
        <f aca="false">C12+B12</f>
        <v>2842322</v>
      </c>
      <c r="E12" s="0" t="n">
        <v>555313</v>
      </c>
      <c r="F12" s="0" t="n">
        <f aca="false">B12-B11</f>
        <v>217188</v>
      </c>
      <c r="G12" s="0" t="n">
        <f aca="false">C12-C11</f>
        <v>834613</v>
      </c>
      <c r="H12" s="0" t="n">
        <f aca="false">D12-D11</f>
        <v>1051801</v>
      </c>
      <c r="I12" s="0" t="n">
        <f aca="false">E12-E11</f>
        <v>218511</v>
      </c>
      <c r="J12" s="0" t="n">
        <f aca="false">F12/H12</f>
        <v>0.206491532143438</v>
      </c>
      <c r="K12" s="0" t="n">
        <f aca="false">1/J12</f>
        <v>4.84281359927805</v>
      </c>
      <c r="L12" s="0" t="n">
        <f aca="false">I12/H12</f>
        <v>0.207749374644063</v>
      </c>
      <c r="M12" s="0" t="n">
        <f aca="false">1/L12</f>
        <v>4.81349222693594</v>
      </c>
    </row>
    <row r="13" customFormat="false" ht="12.8" hidden="false" customHeight="false" outlineLevel="0" collapsed="false">
      <c r="A13" s="0" t="n">
        <v>16</v>
      </c>
      <c r="B13" s="3" t="n">
        <v>751287</v>
      </c>
      <c r="C13" s="3" t="n">
        <v>3140096</v>
      </c>
      <c r="D13" s="0" t="n">
        <f aca="false">C13+B13</f>
        <v>3891383</v>
      </c>
      <c r="E13" s="0" t="n">
        <v>758809</v>
      </c>
      <c r="F13" s="0" t="n">
        <f aca="false">B13-B12</f>
        <v>199381</v>
      </c>
      <c r="G13" s="0" t="n">
        <f aca="false">C13-C12</f>
        <v>849680</v>
      </c>
      <c r="H13" s="0" t="n">
        <f aca="false">D13-D12</f>
        <v>1049061</v>
      </c>
      <c r="I13" s="0" t="n">
        <f aca="false">E13-E12</f>
        <v>203496</v>
      </c>
      <c r="J13" s="0" t="n">
        <f aca="false">F13/H13</f>
        <v>0.190056631597209</v>
      </c>
      <c r="K13" s="0" t="n">
        <f aca="false">1/J13</f>
        <v>5.26158961987351</v>
      </c>
      <c r="L13" s="0" t="n">
        <f aca="false">I13/H13</f>
        <v>0.193979187101608</v>
      </c>
      <c r="M13" s="0" t="n">
        <f aca="false">1/L13</f>
        <v>5.1551922396509</v>
      </c>
    </row>
    <row r="14" customFormat="false" ht="12.8" hidden="false" customHeight="false" outlineLevel="0" collapsed="false">
      <c r="A14" s="0" t="n">
        <v>17</v>
      </c>
      <c r="B14" s="3" t="n">
        <v>959258</v>
      </c>
      <c r="C14" s="3" t="n">
        <v>4443794</v>
      </c>
      <c r="D14" s="0" t="n">
        <f aca="false">C14+B14</f>
        <v>5403052</v>
      </c>
      <c r="E14" s="0" t="n">
        <v>965785</v>
      </c>
      <c r="F14" s="0" t="n">
        <f aca="false">B14-B13</f>
        <v>207971</v>
      </c>
      <c r="G14" s="0" t="n">
        <f aca="false">C14-C13</f>
        <v>1303698</v>
      </c>
      <c r="H14" s="0" t="n">
        <f aca="false">D14-D13</f>
        <v>1511669</v>
      </c>
      <c r="I14" s="0" t="n">
        <f aca="false">E14-E13</f>
        <v>206976</v>
      </c>
      <c r="J14" s="0" t="n">
        <f aca="false">F14/H14</f>
        <v>0.137577075404735</v>
      </c>
      <c r="K14" s="0" t="n">
        <f aca="false">1/J14</f>
        <v>7.2686528410211</v>
      </c>
      <c r="L14" s="0" t="n">
        <f aca="false">I14/H14</f>
        <v>0.136918862528768</v>
      </c>
      <c r="M14" s="0" t="n">
        <f aca="false">1/L14</f>
        <v>7.30359558596166</v>
      </c>
    </row>
    <row r="15" customFormat="false" ht="12.8" hidden="false" customHeight="false" outlineLevel="0" collapsed="false">
      <c r="A15" s="0" t="n">
        <v>18</v>
      </c>
      <c r="B15" s="0" t="n">
        <v>1152006</v>
      </c>
      <c r="C15" s="0" t="n">
        <v>5901360</v>
      </c>
      <c r="D15" s="0" t="n">
        <f aca="false">C15+B15</f>
        <v>7053366</v>
      </c>
      <c r="E15" s="0" t="n">
        <v>1158040</v>
      </c>
      <c r="F15" s="0" t="n">
        <f aca="false">B15-B14</f>
        <v>192748</v>
      </c>
      <c r="G15" s="0" t="n">
        <f aca="false">C15-C14</f>
        <v>1457566</v>
      </c>
      <c r="H15" s="0" t="n">
        <f aca="false">D15-D14</f>
        <v>1650314</v>
      </c>
      <c r="I15" s="0" t="n">
        <f aca="false">E15-E14</f>
        <v>192255</v>
      </c>
      <c r="J15" s="0" t="n">
        <f aca="false">F15/H15</f>
        <v>0.116794743303396</v>
      </c>
      <c r="K15" s="0" t="n">
        <f aca="false">1/J15</f>
        <v>8.56202917799407</v>
      </c>
      <c r="L15" s="0" t="n">
        <f aca="false">I15/H15</f>
        <v>0.116496012274028</v>
      </c>
      <c r="M15" s="0" t="n">
        <f aca="false">1/L15</f>
        <v>8.58398481183844</v>
      </c>
    </row>
  </sheetData>
  <hyperlinks>
    <hyperlink ref="B3" r:id="rId1" display="https://docs.google.com/spreadsheets/u/2/d/e/2PACX-1vRwAqp96T9sYYq2-i7Tj0pvTf6XVHjDSMIKBdZHXiCGGdNC0ypEU9NbngS8mxea55JuCFuua1MUeOj5/pubhtml#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97</v>
      </c>
    </row>
    <row r="3" customFormat="false" ht="23.85" hidden="false" customHeight="false" outlineLevel="0" collapsed="false">
      <c r="A3" s="0" t="s">
        <v>98</v>
      </c>
      <c r="B3" s="2" t="s">
        <v>99</v>
      </c>
      <c r="D3" s="0" t="s">
        <v>100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-11</v>
      </c>
      <c r="B6" s="0" t="n">
        <v>6500</v>
      </c>
      <c r="C6" s="0" t="n">
        <v>75</v>
      </c>
      <c r="D6" s="0" t="n">
        <f aca="false">B6</f>
        <v>6500</v>
      </c>
      <c r="E6" s="0" t="n">
        <f aca="false">C6</f>
        <v>75</v>
      </c>
      <c r="F6" s="0" t="n">
        <f aca="false">E6/D6</f>
        <v>0.0115384615384615</v>
      </c>
      <c r="G6" s="0" t="n">
        <f aca="false">1/F6</f>
        <v>86.6666666666667</v>
      </c>
    </row>
    <row r="7" customFormat="false" ht="12.8" hidden="false" customHeight="false" outlineLevel="0" collapsed="false">
      <c r="A7" s="0" t="n">
        <v>12</v>
      </c>
      <c r="B7" s="0" t="n">
        <v>14376</v>
      </c>
      <c r="C7" s="0" t="n">
        <v>191</v>
      </c>
      <c r="D7" s="0" t="n">
        <f aca="false">B7-B6</f>
        <v>7876</v>
      </c>
      <c r="E7" s="0" t="n">
        <f aca="false">C7-C6</f>
        <v>116</v>
      </c>
      <c r="F7" s="0" t="n">
        <f aca="false">E7/D7</f>
        <v>0.0147282884713052</v>
      </c>
      <c r="G7" s="0" t="n">
        <f aca="false">1/F7</f>
        <v>67.8965517241379</v>
      </c>
    </row>
    <row r="8" customFormat="false" ht="12.8" hidden="false" customHeight="false" outlineLevel="0" collapsed="false">
      <c r="A8" s="0" t="n">
        <v>13</v>
      </c>
      <c r="B8" s="0" t="n">
        <v>27688</v>
      </c>
      <c r="C8" s="0" t="n">
        <v>724</v>
      </c>
      <c r="D8" s="0" t="n">
        <f aca="false">B8-B7</f>
        <v>13312</v>
      </c>
      <c r="E8" s="0" t="n">
        <f aca="false">C8-C7</f>
        <v>533</v>
      </c>
      <c r="F8" s="0" t="n">
        <f aca="false">E8/D8</f>
        <v>0.0400390625</v>
      </c>
      <c r="G8" s="0" t="n">
        <f aca="false">1/F8</f>
        <v>24.9756097560976</v>
      </c>
    </row>
    <row r="9" customFormat="false" ht="12.8" hidden="false" customHeight="false" outlineLevel="0" collapsed="false">
      <c r="A9" s="0" t="n">
        <v>14</v>
      </c>
      <c r="B9" s="0" t="n">
        <v>69245</v>
      </c>
      <c r="C9" s="0" t="n">
        <v>2301</v>
      </c>
      <c r="D9" s="0" t="n">
        <f aca="false">B9-B8</f>
        <v>41557</v>
      </c>
      <c r="E9" s="0" t="n">
        <f aca="false">C9-C8</f>
        <v>1577</v>
      </c>
      <c r="F9" s="0" t="n">
        <f aca="false">E9/D9</f>
        <v>0.0379478788170465</v>
      </c>
      <c r="G9" s="0" t="n">
        <f aca="false">1/F9</f>
        <v>26.3519340519975</v>
      </c>
    </row>
    <row r="10" customFormat="false" ht="12.8" hidden="false" customHeight="false" outlineLevel="0" collapsed="false">
      <c r="A10" s="0" t="n">
        <v>15</v>
      </c>
      <c r="B10" s="0" t="n">
        <v>161330</v>
      </c>
      <c r="C10" s="0" t="n">
        <v>6412</v>
      </c>
      <c r="D10" s="0" t="n">
        <f aca="false">B10-B9</f>
        <v>92085</v>
      </c>
      <c r="E10" s="0" t="n">
        <f aca="false">C10-C9</f>
        <v>4111</v>
      </c>
      <c r="F10" s="0" t="n">
        <f aca="false">E10/D10</f>
        <v>0.0446435358636043</v>
      </c>
      <c r="G10" s="0" t="n">
        <f aca="false">1/F10</f>
        <v>22.3996594502554</v>
      </c>
    </row>
    <row r="11" customFormat="false" ht="12.8" hidden="false" customHeight="false" outlineLevel="0" collapsed="false">
      <c r="A11" s="0" t="n">
        <v>16</v>
      </c>
      <c r="B11" s="0" t="n">
        <v>335123</v>
      </c>
      <c r="C11" s="0" t="n">
        <v>13387</v>
      </c>
      <c r="D11" s="0" t="n">
        <f aca="false">B11-B10</f>
        <v>173793</v>
      </c>
      <c r="E11" s="0" t="n">
        <f aca="false">C11-C10</f>
        <v>6975</v>
      </c>
      <c r="F11" s="0" t="n">
        <f aca="false">E11/D11</f>
        <v>0.040133952460686</v>
      </c>
      <c r="G11" s="0" t="n">
        <f aca="false">1/F11</f>
        <v>24.9165591397849</v>
      </c>
    </row>
    <row r="12" customFormat="false" ht="12.8" hidden="false" customHeight="false" outlineLevel="0" collapsed="false">
      <c r="A12" s="0" t="n">
        <v>17</v>
      </c>
      <c r="B12" s="0" t="n">
        <v>541789</v>
      </c>
      <c r="C12" s="0" t="n">
        <v>23077</v>
      </c>
      <c r="D12" s="0" t="n">
        <f aca="false">B12-B11</f>
        <v>206666</v>
      </c>
      <c r="E12" s="0" t="n">
        <f aca="false">C12-C11</f>
        <v>9690</v>
      </c>
      <c r="F12" s="0" t="n">
        <f aca="false">E12/D12</f>
        <v>0.0468872480233807</v>
      </c>
      <c r="G12" s="0" t="n">
        <f aca="false">1/F12</f>
        <v>21.3277605779154</v>
      </c>
    </row>
    <row r="13" customFormat="false" ht="12.8" hidden="false" customHeight="false" outlineLevel="0" collapsed="false">
      <c r="A13" s="0" t="n">
        <v>18</v>
      </c>
      <c r="B13" s="0" t="n">
        <v>902654</v>
      </c>
      <c r="C13" s="0" t="n">
        <v>35043</v>
      </c>
      <c r="D13" s="0" t="n">
        <f aca="false">B13-B12</f>
        <v>360865</v>
      </c>
      <c r="E13" s="0" t="n">
        <f aca="false">C13-C12</f>
        <v>11966</v>
      </c>
      <c r="F13" s="0" t="n">
        <f aca="false">E13/D13</f>
        <v>0.0331592146647638</v>
      </c>
      <c r="G13" s="0" t="n">
        <f aca="false">1/F13</f>
        <v>30.1575296673909</v>
      </c>
    </row>
  </sheetData>
  <hyperlinks>
    <hyperlink ref="B3" r:id="rId1" location="india" display="https://ourworldindata.org/covid-testing#india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101</v>
      </c>
    </row>
    <row r="3" customFormat="false" ht="23.85" hidden="false" customHeight="false" outlineLevel="0" collapsed="false">
      <c r="A3" s="0" t="s">
        <v>102</v>
      </c>
      <c r="B3" s="2" t="s">
        <v>103</v>
      </c>
      <c r="D3" s="0" t="s">
        <v>104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-9</v>
      </c>
      <c r="B6" s="0" t="n">
        <v>1400</v>
      </c>
      <c r="C6" s="0" t="n">
        <v>13</v>
      </c>
      <c r="D6" s="0" t="n">
        <f aca="false">B6</f>
        <v>1400</v>
      </c>
      <c r="E6" s="0" t="n">
        <f aca="false">C6</f>
        <v>13</v>
      </c>
      <c r="F6" s="0" t="n">
        <f aca="false">E6/D6</f>
        <v>0.00928571428571429</v>
      </c>
      <c r="G6" s="0" t="n">
        <f aca="false">1/F6</f>
        <v>107.692307692308</v>
      </c>
    </row>
    <row r="7" customFormat="false" ht="12.8" hidden="false" customHeight="false" outlineLevel="0" collapsed="false">
      <c r="A7" s="0" t="n">
        <v>10</v>
      </c>
      <c r="B7" s="0" t="n">
        <v>5700</v>
      </c>
      <c r="C7" s="0" t="n">
        <v>161</v>
      </c>
      <c r="D7" s="0" t="n">
        <f aca="false">B7-B6</f>
        <v>4300</v>
      </c>
      <c r="E7" s="0" t="n">
        <f aca="false">C7-C6</f>
        <v>148</v>
      </c>
      <c r="F7" s="0" t="n">
        <f aca="false">E7/D7</f>
        <v>0.0344186046511628</v>
      </c>
      <c r="G7" s="0" t="n">
        <f aca="false">1/F7</f>
        <v>29.0540540540541</v>
      </c>
    </row>
    <row r="8" customFormat="false" ht="12.8" hidden="false" customHeight="false" outlineLevel="0" collapsed="false">
      <c r="A8" s="0" t="n">
        <v>11</v>
      </c>
      <c r="B8" s="0" t="n">
        <v>14700</v>
      </c>
      <c r="C8" s="0" t="n">
        <v>924</v>
      </c>
      <c r="D8" s="0" t="n">
        <f aca="false">B8-B7</f>
        <v>9000</v>
      </c>
      <c r="E8" s="0" t="n">
        <f aca="false">C8-C7</f>
        <v>763</v>
      </c>
      <c r="F8" s="0" t="n">
        <f aca="false">E8/D8</f>
        <v>0.0847777777777778</v>
      </c>
      <c r="G8" s="0" t="n">
        <f aca="false">1/F8</f>
        <v>11.7955439056357</v>
      </c>
    </row>
    <row r="9" customFormat="false" ht="12.8" hidden="false" customHeight="false" outlineLevel="0" collapsed="false">
      <c r="A9" s="0" t="n">
        <v>12</v>
      </c>
      <c r="B9" s="0" t="n">
        <v>25000</v>
      </c>
      <c r="C9" s="0" t="n">
        <v>1746</v>
      </c>
      <c r="D9" s="0" t="n">
        <f aca="false">B9-B8</f>
        <v>10300</v>
      </c>
      <c r="E9" s="0" t="n">
        <f aca="false">C9-C8</f>
        <v>822</v>
      </c>
      <c r="F9" s="0" t="n">
        <f aca="false">E9/D9</f>
        <v>0.0798058252427185</v>
      </c>
      <c r="G9" s="0" t="n">
        <f aca="false">1/F9</f>
        <v>12.5304136253041</v>
      </c>
    </row>
    <row r="10" customFormat="false" ht="12.8" hidden="false" customHeight="false" outlineLevel="0" collapsed="false">
      <c r="A10" s="0" t="n">
        <v>13</v>
      </c>
      <c r="B10" s="0" t="n">
        <v>37300</v>
      </c>
      <c r="C10" s="0" t="n">
        <v>3447</v>
      </c>
      <c r="D10" s="0" t="n">
        <f aca="false">B10-B9</f>
        <v>12300</v>
      </c>
      <c r="E10" s="0" t="n">
        <f aca="false">C10-C9</f>
        <v>1701</v>
      </c>
      <c r="F10" s="0" t="n">
        <f aca="false">E10/D10</f>
        <v>0.138292682926829</v>
      </c>
      <c r="G10" s="0" t="n">
        <f aca="false">1/F10</f>
        <v>7.2310405643739</v>
      </c>
    </row>
    <row r="11" customFormat="false" ht="12.8" hidden="false" customHeight="false" outlineLevel="0" collapsed="false">
      <c r="A11" s="0" t="n">
        <v>14</v>
      </c>
      <c r="B11" s="0" t="n">
        <v>55000</v>
      </c>
      <c r="C11" s="0" t="n">
        <v>6443</v>
      </c>
      <c r="D11" s="0" t="n">
        <f aca="false">B11-B10</f>
        <v>17700</v>
      </c>
      <c r="E11" s="0" t="n">
        <f aca="false">C11-C10</f>
        <v>2996</v>
      </c>
      <c r="F11" s="0" t="n">
        <f aca="false">E11/D11</f>
        <v>0.169265536723164</v>
      </c>
      <c r="G11" s="0" t="n">
        <f aca="false">1/F11</f>
        <v>5.90787716955941</v>
      </c>
    </row>
    <row r="12" customFormat="false" ht="12.8" hidden="false" customHeight="false" outlineLevel="0" collapsed="false">
      <c r="A12" s="0" t="n">
        <v>15</v>
      </c>
      <c r="B12" s="0" t="n">
        <v>74900</v>
      </c>
      <c r="C12" s="0" t="n">
        <v>10151</v>
      </c>
      <c r="D12" s="0" t="n">
        <f aca="false">B12-B11</f>
        <v>19900</v>
      </c>
      <c r="E12" s="0" t="n">
        <f aca="false">C12-C11</f>
        <v>3708</v>
      </c>
      <c r="F12" s="0" t="n">
        <f aca="false">E12/D12</f>
        <v>0.186331658291457</v>
      </c>
      <c r="G12" s="0" t="n">
        <f aca="false">1/F12</f>
        <v>5.36677454153182</v>
      </c>
    </row>
    <row r="13" customFormat="false" ht="12.8" hidden="false" customHeight="false" outlineLevel="0" collapsed="false">
      <c r="A13" s="0" t="n">
        <v>16</v>
      </c>
      <c r="B13" s="0" t="n">
        <v>94900</v>
      </c>
      <c r="C13" s="0" t="n">
        <v>13822</v>
      </c>
      <c r="D13" s="0" t="n">
        <f aca="false">B13-B12</f>
        <v>20000</v>
      </c>
      <c r="E13" s="0" t="n">
        <f aca="false">C13-C12</f>
        <v>3671</v>
      </c>
      <c r="F13" s="0" t="n">
        <f aca="false">E13/D13</f>
        <v>0.18355</v>
      </c>
      <c r="G13" s="0" t="n">
        <f aca="false">1/F13</f>
        <v>5.44810678289295</v>
      </c>
    </row>
    <row r="14" customFormat="false" ht="12.8" hidden="false" customHeight="false" outlineLevel="0" collapsed="false">
      <c r="A14" s="0" t="n">
        <v>17</v>
      </c>
      <c r="B14" s="0" t="n">
        <v>119200</v>
      </c>
      <c r="C14" s="0" t="n">
        <v>18177</v>
      </c>
      <c r="D14" s="0" t="n">
        <f aca="false">B14-B13</f>
        <v>24300</v>
      </c>
      <c r="E14" s="0" t="n">
        <f aca="false">C14-C13</f>
        <v>4355</v>
      </c>
      <c r="F14" s="0" t="n">
        <f aca="false">E14/D14</f>
        <v>0.179218106995885</v>
      </c>
      <c r="G14" s="0" t="n">
        <f aca="false">1/F14</f>
        <v>5.57979334098737</v>
      </c>
    </row>
    <row r="15" customFormat="false" ht="12.8" hidden="false" customHeight="false" outlineLevel="0" collapsed="false">
      <c r="A15" s="0" t="n">
        <v>18</v>
      </c>
      <c r="C15" s="0" t="n">
        <v>22082</v>
      </c>
    </row>
  </sheetData>
  <hyperlinks>
    <hyperlink ref="B3" r:id="rId1" location="sweden" display="https://ourworldindata.org/covid-testing#sweden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105</v>
      </c>
    </row>
    <row r="3" customFormat="false" ht="12.8" hidden="false" customHeight="false" outlineLevel="0" collapsed="false">
      <c r="A3" s="0" t="s">
        <v>106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-4</v>
      </c>
      <c r="B6" s="0" t="n">
        <v>2</v>
      </c>
      <c r="C6" s="0" t="n">
        <v>0</v>
      </c>
      <c r="D6" s="0" t="n">
        <f aca="false">B6</f>
        <v>2</v>
      </c>
      <c r="E6" s="0" t="n">
        <f aca="false">C6</f>
        <v>0</v>
      </c>
      <c r="F6" s="0" t="n">
        <f aca="false">E6/D6</f>
        <v>0</v>
      </c>
      <c r="G6" s="0" t="e">
        <f aca="false">1/F6</f>
        <v>#DIV/0!</v>
      </c>
    </row>
    <row r="7" customFormat="false" ht="12.8" hidden="false" customHeight="false" outlineLevel="0" collapsed="false">
      <c r="A7" s="0" t="n">
        <v>5</v>
      </c>
      <c r="B7" s="0" t="n">
        <v>140</v>
      </c>
      <c r="C7" s="0" t="n">
        <v>0</v>
      </c>
      <c r="D7" s="0" t="n">
        <f aca="false">B7-B6</f>
        <v>138</v>
      </c>
      <c r="E7" s="0" t="n">
        <f aca="false">C7-C6</f>
        <v>0</v>
      </c>
      <c r="F7" s="0" t="n">
        <f aca="false">E7/D7</f>
        <v>0</v>
      </c>
      <c r="G7" s="0" t="e">
        <f aca="false">1/F7</f>
        <v>#DIV/0!</v>
      </c>
    </row>
    <row r="8" customFormat="false" ht="12.8" hidden="false" customHeight="false" outlineLevel="0" collapsed="false">
      <c r="A8" s="0" t="n">
        <v>6</v>
      </c>
      <c r="B8" s="0" t="n">
        <v>237</v>
      </c>
      <c r="C8" s="0" t="n">
        <v>0</v>
      </c>
      <c r="D8" s="0" t="n">
        <f aca="false">B8-B7</f>
        <v>97</v>
      </c>
      <c r="E8" s="0" t="n">
        <f aca="false">C8-C7</f>
        <v>0</v>
      </c>
      <c r="F8" s="0" t="n">
        <f aca="false">E8/D8</f>
        <v>0</v>
      </c>
      <c r="G8" s="0" t="e">
        <f aca="false">1/F8</f>
        <v>#DIV/0!</v>
      </c>
    </row>
    <row r="9" customFormat="false" ht="12.8" hidden="false" customHeight="false" outlineLevel="0" collapsed="false">
      <c r="A9" s="0" t="n">
        <v>7</v>
      </c>
      <c r="B9" s="0" t="n">
        <v>314</v>
      </c>
      <c r="C9" s="0" t="n">
        <v>0</v>
      </c>
      <c r="D9" s="0" t="n">
        <f aca="false">B9-B8</f>
        <v>77</v>
      </c>
      <c r="E9" s="0" t="n">
        <f aca="false">C9-C8</f>
        <v>0</v>
      </c>
      <c r="F9" s="0" t="n">
        <f aca="false">E9/D9</f>
        <v>0</v>
      </c>
      <c r="G9" s="0" t="e">
        <f aca="false">1/F9</f>
        <v>#DIV/0!</v>
      </c>
    </row>
    <row r="10" customFormat="false" ht="12.8" hidden="false" customHeight="false" outlineLevel="0" collapsed="false">
      <c r="A10" s="0" t="n">
        <v>8</v>
      </c>
      <c r="B10" s="0" t="n">
        <v>354</v>
      </c>
      <c r="C10" s="0" t="n">
        <v>0</v>
      </c>
      <c r="D10" s="0" t="n">
        <f aca="false">B10-B9</f>
        <v>40</v>
      </c>
      <c r="E10" s="0" t="n">
        <f aca="false">C10-C9</f>
        <v>0</v>
      </c>
      <c r="F10" s="0" t="n">
        <f aca="false">E10/D10</f>
        <v>0</v>
      </c>
      <c r="G10" s="0" t="e">
        <f aca="false">1/F10</f>
        <v>#DIV/0!</v>
      </c>
    </row>
    <row r="11" customFormat="false" ht="12.8" hidden="false" customHeight="false" outlineLevel="0" collapsed="false">
      <c r="A11" s="0" t="n">
        <v>9</v>
      </c>
      <c r="B11" s="0" t="n">
        <v>2169</v>
      </c>
      <c r="C11" s="0" t="n">
        <v>18</v>
      </c>
      <c r="D11" s="0" t="n">
        <f aca="false">B11-B10</f>
        <v>1815</v>
      </c>
      <c r="E11" s="0" t="n">
        <f aca="false">C11-C10</f>
        <v>18</v>
      </c>
      <c r="F11" s="0" t="n">
        <f aca="false">E11/D11</f>
        <v>0.00991735537190083</v>
      </c>
      <c r="G11" s="0" t="n">
        <f aca="false">1/F11</f>
        <v>100.833333333333</v>
      </c>
    </row>
    <row r="12" customFormat="false" ht="12.8" hidden="false" customHeight="false" outlineLevel="0" collapsed="false">
      <c r="A12" s="0" t="n">
        <v>10</v>
      </c>
      <c r="B12" s="0" t="n">
        <v>7002</v>
      </c>
      <c r="C12" s="0" t="n">
        <v>264</v>
      </c>
      <c r="D12" s="0" t="n">
        <f aca="false">B12-B11</f>
        <v>4833</v>
      </c>
      <c r="E12" s="0" t="n">
        <f aca="false">C12-C11</f>
        <v>246</v>
      </c>
      <c r="F12" s="0" t="n">
        <f aca="false">E12/D12</f>
        <v>0.0509000620732464</v>
      </c>
      <c r="G12" s="0" t="n">
        <f aca="false">1/F12</f>
        <v>19.6463414634146</v>
      </c>
    </row>
    <row r="13" customFormat="false" ht="12.8" hidden="false" customHeight="false" outlineLevel="0" collapsed="false">
      <c r="A13" s="0" t="n">
        <v>11</v>
      </c>
      <c r="B13" s="0" t="n">
        <v>30258</v>
      </c>
      <c r="C13" s="0" t="n">
        <v>1359</v>
      </c>
      <c r="D13" s="0" t="n">
        <f aca="false">B13-B12</f>
        <v>23256</v>
      </c>
      <c r="E13" s="0" t="n">
        <f aca="false">C13-C12</f>
        <v>1095</v>
      </c>
      <c r="F13" s="0" t="n">
        <f aca="false">E13/D13</f>
        <v>0.0470846233230134</v>
      </c>
      <c r="G13" s="0" t="n">
        <f aca="false">1/F13</f>
        <v>21.2383561643836</v>
      </c>
    </row>
    <row r="14" customFormat="false" ht="12.8" hidden="false" customHeight="false" outlineLevel="0" collapsed="false">
      <c r="A14" s="0" t="n">
        <v>12</v>
      </c>
      <c r="B14" s="0" t="n">
        <v>82101</v>
      </c>
      <c r="C14" s="0" t="n">
        <v>6077</v>
      </c>
      <c r="D14" s="0" t="n">
        <f aca="false">B14-B13</f>
        <v>51843</v>
      </c>
      <c r="E14" s="0" t="n">
        <f aca="false">C14-C13</f>
        <v>4718</v>
      </c>
      <c r="F14" s="0" t="n">
        <f aca="false">E14/D14</f>
        <v>0.0910055359450649</v>
      </c>
      <c r="G14" s="0" t="n">
        <f aca="false">1/F14</f>
        <v>10.9883425180161</v>
      </c>
    </row>
    <row r="15" customFormat="false" ht="12.8" hidden="false" customHeight="false" outlineLevel="0" collapsed="false">
      <c r="A15" s="0" t="n">
        <v>13</v>
      </c>
      <c r="B15" s="0" t="n">
        <v>125915</v>
      </c>
      <c r="C15" s="0" t="n">
        <v>13152</v>
      </c>
      <c r="D15" s="0" t="n">
        <f aca="false">B15-B14</f>
        <v>43814</v>
      </c>
      <c r="E15" s="0" t="n">
        <f aca="false">C15-C14</f>
        <v>7075</v>
      </c>
      <c r="F15" s="0" t="n">
        <f aca="false">E15/D15</f>
        <v>0.161478066371479</v>
      </c>
      <c r="G15" s="0" t="n">
        <f aca="false">1/F15</f>
        <v>6.19279151943463</v>
      </c>
    </row>
    <row r="16" customFormat="false" ht="12.8" hidden="false" customHeight="false" outlineLevel="0" collapsed="false">
      <c r="A16" s="0" t="n">
        <v>14</v>
      </c>
      <c r="B16" s="0" t="n">
        <v>166374</v>
      </c>
      <c r="C16" s="0" t="n">
        <v>20201</v>
      </c>
      <c r="D16" s="0" t="n">
        <f aca="false">B16-B15</f>
        <v>40459</v>
      </c>
      <c r="E16" s="0" t="n">
        <f aca="false">C16-C15</f>
        <v>7049</v>
      </c>
      <c r="F16" s="0" t="n">
        <f aca="false">E16/D16</f>
        <v>0.174225759410762</v>
      </c>
      <c r="G16" s="0" t="n">
        <f aca="false">1/F16</f>
        <v>5.73967938714711</v>
      </c>
    </row>
    <row r="17" customFormat="false" ht="12.8" hidden="false" customHeight="false" outlineLevel="0" collapsed="false">
      <c r="A17" s="0" t="n">
        <v>15</v>
      </c>
      <c r="B17" s="0" t="n">
        <v>199227</v>
      </c>
      <c r="C17" s="0" t="n">
        <v>24820</v>
      </c>
      <c r="D17" s="0" t="n">
        <f aca="false">B17-B16</f>
        <v>32853</v>
      </c>
      <c r="E17" s="0" t="n">
        <f aca="false">C17-C16</f>
        <v>4619</v>
      </c>
      <c r="F17" s="0" t="n">
        <f aca="false">E17/D17</f>
        <v>0.140595988189815</v>
      </c>
      <c r="G17" s="0" t="n">
        <f aca="false">1/F17</f>
        <v>7.11257848019052</v>
      </c>
    </row>
    <row r="18" customFormat="false" ht="12.8" hidden="false" customHeight="false" outlineLevel="0" collapsed="false">
      <c r="A18" s="0" t="n">
        <v>16</v>
      </c>
      <c r="B18" s="0" t="n">
        <v>226990</v>
      </c>
      <c r="C18" s="0" t="n">
        <v>27322</v>
      </c>
      <c r="D18" s="0" t="n">
        <f aca="false">B18-B17</f>
        <v>27763</v>
      </c>
      <c r="E18" s="0" t="n">
        <f aca="false">C18-C17</f>
        <v>2502</v>
      </c>
      <c r="F18" s="0" t="n">
        <f aca="false">E18/D18</f>
        <v>0.090119943810107</v>
      </c>
      <c r="G18" s="0" t="n">
        <f aca="false">1/F18</f>
        <v>11.0963229416467</v>
      </c>
    </row>
    <row r="19" customFormat="false" ht="12.8" hidden="false" customHeight="false" outlineLevel="0" collapsed="false">
      <c r="A19" s="0" t="n">
        <v>17</v>
      </c>
      <c r="B19" s="0" t="n">
        <v>255812</v>
      </c>
      <c r="C19" s="0" t="n">
        <v>28811</v>
      </c>
      <c r="D19" s="0" t="n">
        <f aca="false">B19-B18</f>
        <v>28822</v>
      </c>
      <c r="E19" s="0" t="n">
        <f aca="false">C19-C18</f>
        <v>1489</v>
      </c>
      <c r="F19" s="0" t="n">
        <f aca="false">E19/D19</f>
        <v>0.0516619249184651</v>
      </c>
      <c r="G19" s="0" t="n">
        <f aca="false">1/F19</f>
        <v>19.3566151779718</v>
      </c>
    </row>
    <row r="20" customFormat="false" ht="12.8" hidden="false" customHeight="false" outlineLevel="0" collapsed="false">
      <c r="A20" s="0" t="n">
        <v>18</v>
      </c>
      <c r="B20" s="0" t="n">
        <v>282742</v>
      </c>
      <c r="C20" s="0" t="n">
        <v>29734</v>
      </c>
      <c r="D20" s="0" t="n">
        <f aca="false">B20-B19</f>
        <v>26930</v>
      </c>
      <c r="E20" s="0" t="n">
        <f aca="false">C20-C19</f>
        <v>923</v>
      </c>
      <c r="F20" s="0" t="n">
        <f aca="false">E20/D20</f>
        <v>0.0342740438173041</v>
      </c>
      <c r="G20" s="0" t="n">
        <f aca="false">1/F20</f>
        <v>29.1765980498375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21</v>
      </c>
    </row>
    <row r="3" customFormat="false" ht="23.85" hidden="false" customHeight="false" outlineLevel="0" collapsed="false">
      <c r="A3" s="0" t="s">
        <v>22</v>
      </c>
      <c r="B3" s="2" t="s">
        <v>23</v>
      </c>
    </row>
    <row r="5" customFormat="false" ht="12.8" hidden="false" customHeight="false" outlineLevel="0" collapsed="false">
      <c r="A5" s="0" t="s">
        <v>2</v>
      </c>
      <c r="B5" s="0" t="s">
        <v>24</v>
      </c>
      <c r="C5" s="0" t="s">
        <v>25</v>
      </c>
      <c r="D5" s="0" t="s">
        <v>26</v>
      </c>
    </row>
    <row r="6" customFormat="false" ht="12.8" hidden="false" customHeight="false" outlineLevel="0" collapsed="false">
      <c r="A6" s="0" t="n">
        <v>-9</v>
      </c>
      <c r="B6" s="0" t="n">
        <v>10</v>
      </c>
      <c r="C6" s="0" t="n">
        <v>3</v>
      </c>
      <c r="D6" s="0" t="n">
        <f aca="false">B6/C6</f>
        <v>3.33333333333333</v>
      </c>
    </row>
    <row r="7" customFormat="false" ht="12.8" hidden="false" customHeight="false" outlineLevel="0" collapsed="false">
      <c r="A7" s="0" t="n">
        <v>10</v>
      </c>
      <c r="B7" s="0" t="n">
        <v>77</v>
      </c>
      <c r="C7" s="0" t="n">
        <v>10</v>
      </c>
      <c r="D7" s="0" t="n">
        <f aca="false">B7/C7</f>
        <v>7.7</v>
      </c>
    </row>
    <row r="8" customFormat="false" ht="12.8" hidden="false" customHeight="false" outlineLevel="0" collapsed="false">
      <c r="A8" s="0" t="n">
        <v>11</v>
      </c>
      <c r="B8" s="0" t="n">
        <v>363</v>
      </c>
      <c r="C8" s="0" t="n">
        <v>20</v>
      </c>
      <c r="D8" s="0" t="n">
        <f aca="false">B8/C8</f>
        <v>18.15</v>
      </c>
    </row>
    <row r="9" customFormat="false" ht="12.8" hidden="false" customHeight="false" outlineLevel="0" collapsed="false">
      <c r="A9" s="0" t="n">
        <v>12</v>
      </c>
      <c r="B9" s="0" t="n">
        <v>491</v>
      </c>
      <c r="C9" s="0" t="n">
        <v>21</v>
      </c>
      <c r="D9" s="0" t="n">
        <f aca="false">B9/C9</f>
        <v>23.3809523809524</v>
      </c>
    </row>
    <row r="10" customFormat="false" ht="12.8" hidden="false" customHeight="false" outlineLevel="0" collapsed="false">
      <c r="A10" s="0" t="n">
        <v>13</v>
      </c>
      <c r="B10" s="0" t="n">
        <v>737</v>
      </c>
      <c r="C10" s="0" t="n">
        <v>37</v>
      </c>
      <c r="D10" s="0" t="n">
        <f aca="false">B10/C10</f>
        <v>19.9189189189189</v>
      </c>
    </row>
    <row r="11" customFormat="false" ht="12.8" hidden="false" customHeight="false" outlineLevel="0" collapsed="false">
      <c r="A11" s="0" t="n">
        <v>14</v>
      </c>
      <c r="B11" s="0" t="n">
        <v>1065</v>
      </c>
      <c r="C11" s="0" t="n">
        <v>83</v>
      </c>
      <c r="D11" s="0" t="n">
        <f aca="false">B11/C11</f>
        <v>12.8313253012048</v>
      </c>
    </row>
    <row r="12" customFormat="false" ht="12.8" hidden="false" customHeight="false" outlineLevel="0" collapsed="false">
      <c r="A12" s="0" t="n">
        <v>15</v>
      </c>
      <c r="B12" s="0" t="n">
        <v>1727</v>
      </c>
      <c r="C12" s="0" t="n">
        <v>83</v>
      </c>
      <c r="D12" s="0" t="n">
        <f aca="false">B12/C12</f>
        <v>20.8072289156626</v>
      </c>
    </row>
    <row r="13" customFormat="false" ht="12.8" hidden="false" customHeight="false" outlineLevel="0" collapsed="false">
      <c r="A13" s="0" t="n">
        <v>16</v>
      </c>
      <c r="B13" s="0" t="n">
        <v>2345</v>
      </c>
      <c r="C13" s="0" t="n">
        <v>137</v>
      </c>
      <c r="D13" s="0" t="n">
        <f aca="false">B13/C13</f>
        <v>17.1167883211679</v>
      </c>
    </row>
    <row r="14" customFormat="false" ht="12.8" hidden="false" customHeight="false" outlineLevel="0" collapsed="false">
      <c r="A14" s="0" t="n">
        <v>17</v>
      </c>
      <c r="B14" s="0" t="n">
        <v>4724</v>
      </c>
      <c r="C14" s="0" t="n">
        <v>91</v>
      </c>
      <c r="D14" s="0" t="n">
        <f aca="false">B14/C14</f>
        <v>51.9120879120879</v>
      </c>
    </row>
    <row r="15" customFormat="false" ht="12.8" hidden="false" customHeight="false" outlineLevel="0" collapsed="false">
      <c r="A15" s="0" t="n">
        <v>18</v>
      </c>
      <c r="B15" s="0" t="n">
        <v>7362</v>
      </c>
      <c r="C15" s="0" t="n">
        <v>104</v>
      </c>
      <c r="D15" s="0" t="n">
        <f aca="false">B15/C15</f>
        <v>70.7884615384615</v>
      </c>
    </row>
  </sheetData>
  <hyperlinks>
    <hyperlink ref="B3" r:id="rId1" display="https://www.ncdc.ge/Pages/User/News.aspx?ID=137c9b94-0be5-4b2b-bfd4-135fa4ee00de&amp;language=en-US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27</v>
      </c>
    </row>
    <row r="3" customFormat="false" ht="12.8" hidden="false" customHeight="false" outlineLevel="0" collapsed="false">
      <c r="A3" s="0" t="s">
        <v>28</v>
      </c>
      <c r="F3" s="0" t="s">
        <v>29</v>
      </c>
    </row>
    <row r="5" customFormat="false" ht="12.8" hidden="false" customHeight="false" outlineLevel="0" collapsed="false">
      <c r="A5" s="0" t="s">
        <v>2</v>
      </c>
      <c r="B5" s="0" t="s">
        <v>24</v>
      </c>
      <c r="C5" s="0" t="s">
        <v>30</v>
      </c>
      <c r="D5" s="0" t="s">
        <v>31</v>
      </c>
      <c r="E5" s="0" t="s">
        <v>32</v>
      </c>
      <c r="F5" s="0" t="s">
        <v>25</v>
      </c>
      <c r="G5" s="0" t="s">
        <v>33</v>
      </c>
      <c r="H5" s="0" t="s">
        <v>26</v>
      </c>
    </row>
    <row r="6" customFormat="false" ht="12.8" hidden="false" customHeight="false" outlineLevel="0" collapsed="false">
      <c r="A6" s="0" t="n">
        <v>-10</v>
      </c>
      <c r="B6" s="0" t="n">
        <v>124716</v>
      </c>
      <c r="C6" s="0" t="n">
        <v>0.031</v>
      </c>
      <c r="D6" s="0" t="n">
        <f aca="false">1/C6</f>
        <v>32.258064516129</v>
      </c>
      <c r="E6" s="0" t="n">
        <f aca="false">B6/D6</f>
        <v>3866.196</v>
      </c>
      <c r="F6" s="3" t="n">
        <v>910</v>
      </c>
      <c r="G6" s="0" t="n">
        <f aca="false">F6/B6</f>
        <v>0.00729657782481799</v>
      </c>
      <c r="H6" s="0" t="n">
        <f aca="false">1/G6</f>
        <v>137.050549450549</v>
      </c>
    </row>
    <row r="7" customFormat="false" ht="12.8" hidden="false" customHeight="false" outlineLevel="0" collapsed="false">
      <c r="A7" s="0" t="n">
        <v>11</v>
      </c>
      <c r="B7" s="0" t="n">
        <v>127457</v>
      </c>
      <c r="C7" s="0" t="n">
        <v>0.059</v>
      </c>
      <c r="D7" s="0" t="n">
        <f aca="false">1/C7</f>
        <v>16.9491525423729</v>
      </c>
      <c r="E7" s="0" t="n">
        <f aca="false">B7/D7</f>
        <v>7519.963</v>
      </c>
      <c r="F7" s="3" t="n">
        <v>4755</v>
      </c>
      <c r="G7" s="0" t="n">
        <f aca="false">F7/B7</f>
        <v>0.037306699514346</v>
      </c>
      <c r="H7" s="0" t="n">
        <f aca="false">1/G7</f>
        <v>26.8048370136698</v>
      </c>
    </row>
    <row r="8" customFormat="false" ht="12.8" hidden="false" customHeight="false" outlineLevel="0" collapsed="false">
      <c r="A8" s="0" t="n">
        <v>12</v>
      </c>
      <c r="B8" s="0" t="n">
        <v>348619</v>
      </c>
      <c r="C8" s="0" t="n">
        <v>0.068</v>
      </c>
      <c r="D8" s="0" t="n">
        <f aca="false">1/C8</f>
        <v>14.7058823529412</v>
      </c>
      <c r="E8" s="0" t="n">
        <f aca="false">B8/D8</f>
        <v>23706.092</v>
      </c>
      <c r="F8" s="3" t="n">
        <v>19078</v>
      </c>
      <c r="G8" s="0" t="n">
        <f aca="false">F8/B8</f>
        <v>0.0547244986647314</v>
      </c>
      <c r="H8" s="0" t="n">
        <f aca="false">1/G8</f>
        <v>18.2733515043506</v>
      </c>
    </row>
    <row r="9" customFormat="false" ht="12.8" hidden="false" customHeight="false" outlineLevel="0" collapsed="false">
      <c r="A9" s="0" t="n">
        <v>13</v>
      </c>
      <c r="B9" s="0" t="n">
        <v>361515</v>
      </c>
      <c r="C9" s="0" t="n">
        <v>0.087</v>
      </c>
      <c r="D9" s="0" t="n">
        <f aca="false">1/C9</f>
        <v>11.4942528735632</v>
      </c>
      <c r="E9" s="0" t="n">
        <f aca="false">B9/D9</f>
        <v>31451.805</v>
      </c>
      <c r="F9" s="3" t="n">
        <v>37222</v>
      </c>
      <c r="G9" s="0" t="n">
        <f aca="false">F9/B9</f>
        <v>0.102961149606517</v>
      </c>
      <c r="H9" s="0" t="n">
        <f aca="false">1/G9</f>
        <v>9.71240126806727</v>
      </c>
    </row>
    <row r="10" customFormat="false" ht="12.8" hidden="false" customHeight="false" outlineLevel="0" collapsed="false">
      <c r="A10" s="0" t="n">
        <v>14</v>
      </c>
      <c r="B10" s="0" t="n">
        <v>408348</v>
      </c>
      <c r="C10" s="0" t="n">
        <v>0.09</v>
      </c>
      <c r="D10" s="0" t="n">
        <f aca="false">1/C10</f>
        <v>11.1111111111111</v>
      </c>
      <c r="E10" s="0" t="n">
        <f aca="false">B10/D10</f>
        <v>36751.32</v>
      </c>
      <c r="F10" s="3" t="n">
        <v>38028</v>
      </c>
      <c r="G10" s="0" t="n">
        <f aca="false">F10/B10</f>
        <v>0.0931264509682918</v>
      </c>
      <c r="H10" s="0" t="n">
        <f aca="false">1/G10</f>
        <v>10.7380877248343</v>
      </c>
    </row>
    <row r="11" customFormat="false" ht="12.8" hidden="false" customHeight="false" outlineLevel="0" collapsed="false">
      <c r="A11" s="0" t="n">
        <v>15</v>
      </c>
      <c r="B11" s="0" t="n">
        <v>379233</v>
      </c>
      <c r="C11" s="0" t="n">
        <v>0.081</v>
      </c>
      <c r="D11" s="0" t="n">
        <f aca="false">1/C11</f>
        <v>12.3456790123457</v>
      </c>
      <c r="E11" s="0" t="n">
        <f aca="false">B11/D11</f>
        <v>30717.873</v>
      </c>
      <c r="F11" s="3" t="n">
        <v>27731</v>
      </c>
      <c r="G11" s="0" t="n">
        <f aca="false">F11/B11</f>
        <v>0.0731239106301403</v>
      </c>
      <c r="H11" s="0" t="n">
        <f aca="false">1/G11</f>
        <v>13.6754174029065</v>
      </c>
    </row>
    <row r="12" customFormat="false" ht="12.8" hidden="false" customHeight="false" outlineLevel="0" collapsed="false">
      <c r="A12" s="0" t="n">
        <v>16</v>
      </c>
      <c r="B12" s="0" t="n">
        <v>330027</v>
      </c>
      <c r="C12" s="0" t="n">
        <v>0.067</v>
      </c>
      <c r="D12" s="0" t="n">
        <f aca="false">1/C12</f>
        <v>14.9253731343284</v>
      </c>
      <c r="E12" s="0" t="n">
        <f aca="false">B12/D12</f>
        <v>22111.809</v>
      </c>
      <c r="F12" s="3" t="n">
        <v>17330</v>
      </c>
      <c r="G12" s="0" t="n">
        <f aca="false">F12/B12</f>
        <v>0.0525108551724556</v>
      </c>
      <c r="H12" s="0" t="n">
        <f aca="false">1/G12</f>
        <v>19.0436814772072</v>
      </c>
    </row>
    <row r="13" customFormat="false" ht="12.8" hidden="false" customHeight="false" outlineLevel="0" collapsed="false">
      <c r="A13" s="0" t="n">
        <v>17</v>
      </c>
      <c r="B13" s="0" t="n">
        <v>347578</v>
      </c>
      <c r="C13" s="0" t="n">
        <v>0.05</v>
      </c>
      <c r="D13" s="0" t="n">
        <f aca="false">1/C13</f>
        <v>20</v>
      </c>
      <c r="E13" s="0" t="n">
        <f aca="false">B13/D13</f>
        <v>17378.9</v>
      </c>
      <c r="F13" s="3" t="n">
        <v>12586</v>
      </c>
      <c r="G13" s="0" t="n">
        <f aca="false">F13/B13</f>
        <v>0.0362105771941837</v>
      </c>
      <c r="H13" s="0" t="n">
        <f aca="false">1/G13</f>
        <v>27.6162402669633</v>
      </c>
    </row>
    <row r="14" customFormat="false" ht="12.8" hidden="false" customHeight="false" outlineLevel="0" collapsed="false">
      <c r="A14" s="0" t="n">
        <v>18</v>
      </c>
      <c r="B14" s="0" t="n">
        <v>317979</v>
      </c>
      <c r="C14" s="0" t="n">
        <v>0.038</v>
      </c>
      <c r="D14" s="0" t="n">
        <f aca="false">1/C14</f>
        <v>26.3157894736842</v>
      </c>
      <c r="E14" s="0" t="n">
        <f aca="false">B14/D14</f>
        <v>12083.202</v>
      </c>
      <c r="F14" s="3" t="n">
        <v>7894</v>
      </c>
      <c r="G14" s="0" t="n">
        <f aca="false">F14/B14</f>
        <v>0.0248255387934423</v>
      </c>
      <c r="H14" s="0" t="n">
        <f aca="false">1/G14</f>
        <v>40.2810995692931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34</v>
      </c>
    </row>
    <row r="3" customFormat="false" ht="12.8" hidden="false" customHeight="false" outlineLevel="0" collapsed="false">
      <c r="A3" s="0" t="s">
        <v>35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-5</v>
      </c>
      <c r="B6" s="0" t="n">
        <v>490</v>
      </c>
      <c r="C6" s="0" t="n">
        <v>15</v>
      </c>
      <c r="D6" s="0" t="n">
        <f aca="false">B6</f>
        <v>490</v>
      </c>
      <c r="E6" s="0" t="n">
        <f aca="false">C6</f>
        <v>15</v>
      </c>
      <c r="F6" s="0" t="n">
        <f aca="false">E6/D6</f>
        <v>0.0306122448979592</v>
      </c>
      <c r="G6" s="0" t="n">
        <f aca="false">1/F6</f>
        <v>32.6666666666667</v>
      </c>
    </row>
    <row r="7" customFormat="false" ht="12.8" hidden="false" customHeight="false" outlineLevel="0" collapsed="false">
      <c r="A7" s="0" t="n">
        <v>6</v>
      </c>
      <c r="B7" s="0" t="n">
        <v>3110</v>
      </c>
      <c r="C7" s="0" t="n">
        <v>27</v>
      </c>
      <c r="D7" s="0" t="n">
        <f aca="false">B7-B6</f>
        <v>2620</v>
      </c>
      <c r="E7" s="0" t="n">
        <f aca="false">C7-C6</f>
        <v>12</v>
      </c>
      <c r="F7" s="0" t="n">
        <f aca="false">E7/D7</f>
        <v>0.00458015267175573</v>
      </c>
      <c r="G7" s="0" t="n">
        <f aca="false">1/F7</f>
        <v>218.333333333333</v>
      </c>
    </row>
    <row r="8" customFormat="false" ht="12.8" hidden="false" customHeight="false" outlineLevel="0" collapsed="false">
      <c r="A8" s="0" t="n">
        <v>7</v>
      </c>
      <c r="B8" s="0" t="n">
        <v>8718</v>
      </c>
      <c r="C8" s="0" t="n">
        <v>30</v>
      </c>
      <c r="D8" s="0" t="n">
        <f aca="false">B8-B7</f>
        <v>5608</v>
      </c>
      <c r="E8" s="0" t="n">
        <f aca="false">C8-C7</f>
        <v>3</v>
      </c>
      <c r="F8" s="0" t="n">
        <f aca="false">E8/D8</f>
        <v>0.000534950071326676</v>
      </c>
      <c r="G8" s="0" t="n">
        <f aca="false">1/F8</f>
        <v>1869.33333333333</v>
      </c>
    </row>
    <row r="9" customFormat="false" ht="12.8" hidden="false" customHeight="false" outlineLevel="0" collapsed="false">
      <c r="A9" s="0" t="n">
        <v>8</v>
      </c>
      <c r="B9" s="0" t="n">
        <v>28615</v>
      </c>
      <c r="C9" s="0" t="n">
        <v>763</v>
      </c>
      <c r="D9" s="0" t="n">
        <f aca="false">B9-B8</f>
        <v>19897</v>
      </c>
      <c r="E9" s="0" t="n">
        <f aca="false">C9-C8</f>
        <v>733</v>
      </c>
      <c r="F9" s="0" t="n">
        <f aca="false">E9/D9</f>
        <v>0.0368397245815952</v>
      </c>
      <c r="G9" s="0" t="n">
        <f aca="false">1/F9</f>
        <v>27.1446111869031</v>
      </c>
    </row>
    <row r="10" customFormat="false" ht="12.8" hidden="false" customHeight="false" outlineLevel="0" collapsed="false">
      <c r="A10" s="0" t="n">
        <v>9</v>
      </c>
      <c r="B10" s="0" t="n">
        <v>109591</v>
      </c>
      <c r="C10" s="0" t="n">
        <v>4212</v>
      </c>
      <c r="D10" s="0" t="n">
        <f aca="false">B10-B9</f>
        <v>80976</v>
      </c>
      <c r="E10" s="0" t="n">
        <f aca="false">C10-C9</f>
        <v>3449</v>
      </c>
      <c r="F10" s="0" t="n">
        <f aca="false">E10/D10</f>
        <v>0.0425928670223276</v>
      </c>
      <c r="G10" s="0" t="n">
        <f aca="false">1/F10</f>
        <v>23.4781095969846</v>
      </c>
    </row>
    <row r="11" customFormat="false" ht="12.8" hidden="false" customHeight="false" outlineLevel="0" collapsed="false">
      <c r="A11" s="0" t="n">
        <v>10</v>
      </c>
      <c r="B11" s="0" t="n">
        <v>196618</v>
      </c>
      <c r="C11" s="0" t="n">
        <v>7382</v>
      </c>
      <c r="D11" s="0" t="n">
        <f aca="false">B11-B10</f>
        <v>87027</v>
      </c>
      <c r="E11" s="0" t="n">
        <f aca="false">C11-C10</f>
        <v>3170</v>
      </c>
      <c r="F11" s="0" t="n">
        <f aca="false">E11/D11</f>
        <v>0.0364254771507693</v>
      </c>
      <c r="G11" s="0" t="n">
        <f aca="false">1/F11</f>
        <v>27.4533123028391</v>
      </c>
    </row>
    <row r="12" customFormat="false" ht="12.8" hidden="false" customHeight="false" outlineLevel="0" collapsed="false">
      <c r="A12" s="0" t="n">
        <v>11</v>
      </c>
      <c r="B12" s="0" t="n">
        <v>274504</v>
      </c>
      <c r="C12" s="0" t="n">
        <v>8236</v>
      </c>
      <c r="D12" s="0" t="n">
        <f aca="false">B12-B11</f>
        <v>77886</v>
      </c>
      <c r="E12" s="0" t="n">
        <f aca="false">C12-C11</f>
        <v>854</v>
      </c>
      <c r="F12" s="0" t="n">
        <f aca="false">E12/D12</f>
        <v>0.0109647433428344</v>
      </c>
      <c r="G12" s="0" t="n">
        <f aca="false">1/F12</f>
        <v>91.2014051522248</v>
      </c>
    </row>
    <row r="13" customFormat="false" ht="12.8" hidden="false" customHeight="false" outlineLevel="0" collapsed="false">
      <c r="A13" s="0" t="n">
        <v>12</v>
      </c>
      <c r="B13" s="0" t="n">
        <v>338036</v>
      </c>
      <c r="C13" s="0" t="n">
        <v>8961</v>
      </c>
      <c r="D13" s="0" t="n">
        <f aca="false">B13-B12</f>
        <v>63532</v>
      </c>
      <c r="E13" s="0" t="n">
        <f aca="false">C13-C12</f>
        <v>725</v>
      </c>
      <c r="F13" s="0" t="n">
        <f aca="false">E13/D13</f>
        <v>0.0114115721211358</v>
      </c>
      <c r="G13" s="0" t="n">
        <f aca="false">1/F13</f>
        <v>87.6303448275862</v>
      </c>
    </row>
    <row r="14" customFormat="false" ht="12.8" hidden="false" customHeight="false" outlineLevel="0" collapsed="false">
      <c r="A14" s="0" t="n">
        <v>13</v>
      </c>
      <c r="B14" s="0" t="n">
        <v>395194</v>
      </c>
      <c r="C14" s="0" t="n">
        <v>9661</v>
      </c>
      <c r="D14" s="0" t="n">
        <f aca="false">B14-B13</f>
        <v>57158</v>
      </c>
      <c r="E14" s="0" t="n">
        <f aca="false">C14-C13</f>
        <v>700</v>
      </c>
      <c r="F14" s="0" t="n">
        <f aca="false">E14/D14</f>
        <v>0.0122467546100283</v>
      </c>
      <c r="G14" s="0" t="n">
        <f aca="false">1/F14</f>
        <v>81.6542857142857</v>
      </c>
    </row>
    <row r="15" customFormat="false" ht="12.8" hidden="false" customHeight="false" outlineLevel="0" collapsed="false">
      <c r="A15" s="0" t="n">
        <v>14</v>
      </c>
      <c r="B15" s="0" t="n">
        <v>466804</v>
      </c>
      <c r="C15" s="0" t="n">
        <v>10284</v>
      </c>
      <c r="D15" s="0" t="n">
        <f aca="false">B15-B14</f>
        <v>71610</v>
      </c>
      <c r="E15" s="0" t="n">
        <f aca="false">C15-C14</f>
        <v>623</v>
      </c>
      <c r="F15" s="0" t="n">
        <f aca="false">E15/D15</f>
        <v>0.00869990224828934</v>
      </c>
      <c r="G15" s="0" t="n">
        <f aca="false">1/F15</f>
        <v>114.943820224719</v>
      </c>
    </row>
    <row r="16" customFormat="false" ht="12.8" hidden="false" customHeight="false" outlineLevel="0" collapsed="false">
      <c r="A16" s="0" t="n">
        <v>15</v>
      </c>
      <c r="B16" s="0" t="n">
        <v>518743</v>
      </c>
      <c r="C16" s="0" t="n">
        <v>10537</v>
      </c>
      <c r="D16" s="0" t="n">
        <f aca="false">B16-B15</f>
        <v>51939</v>
      </c>
      <c r="E16" s="0" t="n">
        <f aca="false">C16-C15</f>
        <v>253</v>
      </c>
      <c r="F16" s="0" t="n">
        <f aca="false">E16/D16</f>
        <v>0.00487109878896398</v>
      </c>
      <c r="G16" s="0" t="n">
        <f aca="false">1/F16</f>
        <v>205.292490118577</v>
      </c>
    </row>
    <row r="17" customFormat="false" ht="12.8" hidden="false" customHeight="false" outlineLevel="0" collapsed="false">
      <c r="A17" s="0" t="n">
        <v>16</v>
      </c>
      <c r="B17" s="0" t="n">
        <v>563035</v>
      </c>
      <c r="C17" s="0" t="n">
        <v>10674</v>
      </c>
      <c r="D17" s="0" t="n">
        <f aca="false">B17-B16</f>
        <v>44292</v>
      </c>
      <c r="E17" s="0" t="n">
        <f aca="false">C17-C16</f>
        <v>137</v>
      </c>
      <c r="F17" s="0" t="n">
        <f aca="false">E17/D17</f>
        <v>0.00309310936512237</v>
      </c>
      <c r="G17" s="0" t="n">
        <f aca="false">1/F17</f>
        <v>323.299270072993</v>
      </c>
    </row>
    <row r="18" customFormat="false" ht="12.8" hidden="false" customHeight="false" outlineLevel="0" collapsed="false">
      <c r="A18" s="0" t="n">
        <v>17</v>
      </c>
      <c r="B18" s="0" t="n">
        <v>601660</v>
      </c>
      <c r="C18" s="0" t="n">
        <v>10738</v>
      </c>
      <c r="D18" s="0" t="n">
        <f aca="false">B18-B17</f>
        <v>38625</v>
      </c>
      <c r="E18" s="0" t="n">
        <f aca="false">C18-C17</f>
        <v>64</v>
      </c>
      <c r="F18" s="0" t="n">
        <f aca="false">E18/D18</f>
        <v>0.00165695792880259</v>
      </c>
      <c r="G18" s="0" t="n">
        <f aca="false">1/F18</f>
        <v>603.515625</v>
      </c>
    </row>
    <row r="19" customFormat="false" ht="12.8" hidden="false" customHeight="false" outlineLevel="0" collapsed="false">
      <c r="A19" s="0" t="n">
        <v>18</v>
      </c>
      <c r="B19" s="0" t="n">
        <v>633921</v>
      </c>
      <c r="C19" s="0" t="n">
        <v>10801</v>
      </c>
      <c r="D19" s="0" t="n">
        <f aca="false">B19-B18</f>
        <v>32261</v>
      </c>
      <c r="E19" s="0" t="n">
        <f aca="false">C19-C18</f>
        <v>63</v>
      </c>
      <c r="F19" s="0" t="n">
        <f aca="false">E19/D19</f>
        <v>0.00195282229317132</v>
      </c>
      <c r="G19" s="0" t="n">
        <f aca="false">1/F19</f>
        <v>512.079365079365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</row>
    <row r="3" customFormat="false" ht="23.85" hidden="false" customHeight="false" outlineLevel="0" collapsed="false">
      <c r="A3" s="0" t="s">
        <v>38</v>
      </c>
      <c r="B3" s="2" t="s">
        <v>39</v>
      </c>
      <c r="D3" s="0" t="s">
        <v>40</v>
      </c>
    </row>
    <row r="5" customFormat="false" ht="12.8" hidden="false" customHeight="false" outlineLevel="0" collapsed="false">
      <c r="A5" s="0" t="s">
        <v>2</v>
      </c>
      <c r="B5" s="0" t="s">
        <v>24</v>
      </c>
      <c r="C5" s="0" t="s">
        <v>25</v>
      </c>
      <c r="D5" s="0" t="s">
        <v>33</v>
      </c>
      <c r="E5" s="0" t="s">
        <v>26</v>
      </c>
    </row>
    <row r="6" customFormat="false" ht="12.8" hidden="false" customHeight="false" outlineLevel="0" collapsed="false">
      <c r="A6" s="0" t="n">
        <v>10</v>
      </c>
      <c r="B6" s="0" t="n">
        <v>217</v>
      </c>
      <c r="C6" s="0" t="n">
        <v>3</v>
      </c>
      <c r="D6" s="0" t="n">
        <f aca="false">C6/B6</f>
        <v>0.0138248847926267</v>
      </c>
      <c r="E6" s="0" t="n">
        <f aca="false">1/D6</f>
        <v>72.3333333333333</v>
      </c>
    </row>
    <row r="7" customFormat="false" ht="12.8" hidden="false" customHeight="false" outlineLevel="0" collapsed="false">
      <c r="A7" s="0" t="n">
        <v>11</v>
      </c>
      <c r="B7" s="0" t="n">
        <v>1010</v>
      </c>
      <c r="C7" s="0" t="n">
        <v>27</v>
      </c>
      <c r="D7" s="0" t="n">
        <f aca="false">C7/B7</f>
        <v>0.0267326732673267</v>
      </c>
      <c r="E7" s="0" t="n">
        <f aca="false">1/D7</f>
        <v>37.4074074074074</v>
      </c>
    </row>
    <row r="8" customFormat="false" ht="12.8" hidden="false" customHeight="false" outlineLevel="0" collapsed="false">
      <c r="A8" s="0" t="n">
        <v>12</v>
      </c>
      <c r="B8" s="0" t="n">
        <v>5220</v>
      </c>
      <c r="C8" s="0" t="n">
        <v>106</v>
      </c>
      <c r="D8" s="0" t="n">
        <f aca="false">C8/B8</f>
        <v>0.0203065134099617</v>
      </c>
      <c r="E8" s="0" t="n">
        <f aca="false">1/D8</f>
        <v>49.2452830188679</v>
      </c>
    </row>
    <row r="9" customFormat="false" ht="12.8" hidden="false" customHeight="false" outlineLevel="0" collapsed="false">
      <c r="A9" s="0" t="n">
        <v>13</v>
      </c>
      <c r="B9" s="0" t="n">
        <v>7232</v>
      </c>
      <c r="C9" s="0" t="n">
        <v>211</v>
      </c>
      <c r="D9" s="0" t="n">
        <f aca="false">C9/B9</f>
        <v>0.0291758849557522</v>
      </c>
      <c r="E9" s="0" t="n">
        <f aca="false">1/D9</f>
        <v>34.2748815165877</v>
      </c>
    </row>
    <row r="10" customFormat="false" ht="12.8" hidden="false" customHeight="false" outlineLevel="0" collapsed="false">
      <c r="A10" s="0" t="n">
        <v>14</v>
      </c>
      <c r="B10" s="0" t="n">
        <v>6875</v>
      </c>
      <c r="C10" s="0" t="n">
        <v>186</v>
      </c>
      <c r="D10" s="0" t="n">
        <f aca="false">C10/B10</f>
        <v>0.0270545454545455</v>
      </c>
      <c r="E10" s="0" t="n">
        <f aca="false">1/D10</f>
        <v>36.9623655913978</v>
      </c>
    </row>
    <row r="11" customFormat="false" ht="12.8" hidden="false" customHeight="false" outlineLevel="0" collapsed="false">
      <c r="A11" s="0" t="n">
        <v>15</v>
      </c>
      <c r="B11" s="0" t="n">
        <v>7534</v>
      </c>
      <c r="C11" s="0" t="n">
        <v>118</v>
      </c>
      <c r="D11" s="0" t="n">
        <f aca="false">C11/B11</f>
        <v>0.0156623307671887</v>
      </c>
      <c r="E11" s="0" t="n">
        <f aca="false">1/D11</f>
        <v>63.8474576271186</v>
      </c>
    </row>
    <row r="12" customFormat="false" ht="12.8" hidden="false" customHeight="false" outlineLevel="0" collapsed="false">
      <c r="A12" s="0" t="n">
        <v>16</v>
      </c>
      <c r="B12" s="0" t="n">
        <v>7667</v>
      </c>
      <c r="C12" s="0" t="n">
        <v>76</v>
      </c>
      <c r="D12" s="0" t="n">
        <f aca="false">C12/B12</f>
        <v>0.00991261249510891</v>
      </c>
      <c r="E12" s="0" t="n">
        <f aca="false">1/D12</f>
        <v>100.881578947368</v>
      </c>
    </row>
    <row r="13" customFormat="false" ht="12.8" hidden="false" customHeight="false" outlineLevel="0" collapsed="false">
      <c r="A13" s="0" t="n">
        <v>17</v>
      </c>
      <c r="B13" s="0" t="n">
        <v>11736</v>
      </c>
      <c r="C13" s="0" t="n">
        <v>85</v>
      </c>
      <c r="D13" s="0" t="n">
        <f aca="false">C13/B13</f>
        <v>0.00724267211997273</v>
      </c>
      <c r="E13" s="0" t="n">
        <f aca="false">1/D13</f>
        <v>138.070588235294</v>
      </c>
    </row>
    <row r="14" customFormat="false" ht="12.8" hidden="false" customHeight="false" outlineLevel="0" collapsed="false">
      <c r="A14" s="0" t="n">
        <v>18</v>
      </c>
      <c r="B14" s="0" t="n">
        <v>16628</v>
      </c>
      <c r="C14" s="0" t="n">
        <v>67</v>
      </c>
      <c r="D14" s="0" t="n">
        <f aca="false">C14/B14</f>
        <v>0.00402934808756315</v>
      </c>
      <c r="E14" s="0" t="n">
        <f aca="false">1/D14</f>
        <v>248.179104477612</v>
      </c>
    </row>
  </sheetData>
  <hyperlinks>
    <hyperlink ref="B3" r:id="rId1" display="https://data.gov.lv/dati/lv/dataset/covid-19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41</v>
      </c>
    </row>
    <row r="3" customFormat="false" ht="23.85" hidden="false" customHeight="false" outlineLevel="0" collapsed="false">
      <c r="A3" s="0" t="s">
        <v>42</v>
      </c>
      <c r="B3" s="2" t="s">
        <v>43</v>
      </c>
    </row>
    <row r="5" customFormat="false" ht="12.8" hidden="false" customHeight="false" outlineLevel="0" collapsed="false">
      <c r="A5" s="0" t="s">
        <v>2</v>
      </c>
      <c r="B5" s="0" t="s">
        <v>44</v>
      </c>
      <c r="C5" s="0" t="s">
        <v>45</v>
      </c>
      <c r="D5" s="0" t="s">
        <v>46</v>
      </c>
      <c r="E5" s="0" t="s">
        <v>24</v>
      </c>
      <c r="F5" s="0" t="s">
        <v>25</v>
      </c>
      <c r="G5" s="0" t="s">
        <v>33</v>
      </c>
      <c r="H5" s="0" t="s">
        <v>26</v>
      </c>
    </row>
    <row r="6" customFormat="false" ht="12.8" hidden="false" customHeight="false" outlineLevel="0" collapsed="false">
      <c r="A6" s="0" t="n">
        <v>-9</v>
      </c>
      <c r="B6" s="0" t="n">
        <v>2059</v>
      </c>
      <c r="C6" s="0" t="n">
        <v>2192</v>
      </c>
      <c r="D6" s="0" t="n">
        <v>40</v>
      </c>
      <c r="E6" s="0" t="n">
        <f aca="false">C6</f>
        <v>2192</v>
      </c>
      <c r="F6" s="0" t="n">
        <f aca="false">D6</f>
        <v>40</v>
      </c>
      <c r="G6" s="0" t="n">
        <f aca="false">F6/E6</f>
        <v>0.0182481751824818</v>
      </c>
      <c r="H6" s="0" t="n">
        <f aca="false">1/G6</f>
        <v>54.8</v>
      </c>
    </row>
    <row r="7" customFormat="false" ht="12.8" hidden="false" customHeight="false" outlineLevel="0" collapsed="false">
      <c r="A7" s="0" t="n">
        <v>10</v>
      </c>
      <c r="B7" s="0" t="n">
        <v>13477</v>
      </c>
      <c r="C7" s="0" t="n">
        <v>13855</v>
      </c>
      <c r="D7" s="0" t="n">
        <v>45</v>
      </c>
      <c r="E7" s="0" t="n">
        <f aca="false">C7-C6</f>
        <v>11663</v>
      </c>
      <c r="F7" s="0" t="n">
        <f aca="false">D7-D6</f>
        <v>5</v>
      </c>
      <c r="G7" s="0" t="n">
        <f aca="false">F7/E7</f>
        <v>0.00042870616479465</v>
      </c>
      <c r="H7" s="0" t="n">
        <f aca="false">1/G7</f>
        <v>2332.6</v>
      </c>
    </row>
    <row r="8" customFormat="false" ht="12.8" hidden="false" customHeight="false" outlineLevel="0" collapsed="false">
      <c r="A8" s="0" t="n">
        <v>11</v>
      </c>
      <c r="B8" s="0" t="n">
        <v>16464</v>
      </c>
      <c r="C8" s="0" t="n">
        <v>16911</v>
      </c>
      <c r="D8" s="0" t="n">
        <v>59</v>
      </c>
      <c r="E8" s="0" t="n">
        <f aca="false">C8-C7</f>
        <v>3056</v>
      </c>
      <c r="F8" s="0" t="n">
        <f aca="false">D8-D7</f>
        <v>14</v>
      </c>
      <c r="G8" s="0" t="n">
        <f aca="false">F8/E8</f>
        <v>0.00458115183246073</v>
      </c>
      <c r="H8" s="0" t="n">
        <f aca="false">1/G8</f>
        <v>218.285714285714</v>
      </c>
    </row>
    <row r="9" customFormat="false" ht="12.8" hidden="false" customHeight="false" outlineLevel="0" collapsed="false">
      <c r="A9" s="0" t="n">
        <v>12</v>
      </c>
      <c r="B9" s="0" t="n">
        <v>21790</v>
      </c>
      <c r="C9" s="0" t="n">
        <v>23805</v>
      </c>
      <c r="D9" s="0" t="n">
        <v>169</v>
      </c>
      <c r="E9" s="0" t="n">
        <f aca="false">C9-C8</f>
        <v>6894</v>
      </c>
      <c r="F9" s="0" t="n">
        <f aca="false">D9-D8</f>
        <v>110</v>
      </c>
      <c r="G9" s="0" t="n">
        <f aca="false">F9/E9</f>
        <v>0.0159559036843632</v>
      </c>
      <c r="H9" s="0" t="n">
        <f aca="false">1/G9</f>
        <v>62.6727272727273</v>
      </c>
    </row>
    <row r="10" customFormat="false" ht="12.8" hidden="false" customHeight="false" outlineLevel="0" collapsed="false">
      <c r="A10" s="0" t="n">
        <v>13</v>
      </c>
      <c r="B10" s="0" t="n">
        <v>26922</v>
      </c>
      <c r="C10" s="0" t="n">
        <v>29915</v>
      </c>
      <c r="D10" s="0" t="n">
        <v>298</v>
      </c>
      <c r="E10" s="0" t="n">
        <f aca="false">C10-C9</f>
        <v>6110</v>
      </c>
      <c r="F10" s="0" t="n">
        <f aca="false">D10-D9</f>
        <v>129</v>
      </c>
      <c r="G10" s="0" t="n">
        <f aca="false">F10/E10</f>
        <v>0.0211129296235679</v>
      </c>
      <c r="H10" s="0" t="n">
        <f aca="false">1/G10</f>
        <v>47.3643410852713</v>
      </c>
    </row>
    <row r="11" customFormat="false" ht="12.8" hidden="false" customHeight="false" outlineLevel="0" collapsed="false">
      <c r="A11" s="0" t="n">
        <v>14</v>
      </c>
      <c r="B11" s="0" t="n">
        <v>32278</v>
      </c>
      <c r="C11" s="0" t="n">
        <v>36304</v>
      </c>
      <c r="D11" s="0" t="n">
        <v>363</v>
      </c>
      <c r="E11" s="0" t="n">
        <f aca="false">C11-C10</f>
        <v>6389</v>
      </c>
      <c r="F11" s="0" t="n">
        <f aca="false">D11-D10</f>
        <v>65</v>
      </c>
      <c r="G11" s="0" t="n">
        <f aca="false">F11/E11</f>
        <v>0.0101737361089372</v>
      </c>
      <c r="H11" s="0" t="n">
        <f aca="false">1/G11</f>
        <v>98.2923076923077</v>
      </c>
    </row>
    <row r="12" customFormat="false" ht="12.8" hidden="false" customHeight="false" outlineLevel="0" collapsed="false">
      <c r="A12" s="0" t="n">
        <v>15</v>
      </c>
      <c r="B12" s="0" t="n">
        <v>41681</v>
      </c>
      <c r="C12" s="0" t="n">
        <v>46547</v>
      </c>
      <c r="D12" s="0" t="n">
        <v>388</v>
      </c>
      <c r="E12" s="0" t="n">
        <f aca="false">C12-C11</f>
        <v>10243</v>
      </c>
      <c r="F12" s="0" t="n">
        <f aca="false">D12-D11</f>
        <v>25</v>
      </c>
      <c r="G12" s="0" t="n">
        <f aca="false">F12/E12</f>
        <v>0.0024406912037489</v>
      </c>
      <c r="H12" s="0" t="n">
        <f aca="false">1/G12</f>
        <v>409.72</v>
      </c>
    </row>
    <row r="13" customFormat="false" ht="12.8" hidden="false" customHeight="false" outlineLevel="0" collapsed="false">
      <c r="A13" s="0" t="n">
        <v>16</v>
      </c>
      <c r="B13" s="0" t="n">
        <v>50619</v>
      </c>
      <c r="C13" s="0" t="n">
        <v>53005</v>
      </c>
      <c r="D13" s="0" t="n">
        <v>420</v>
      </c>
      <c r="E13" s="0" t="n">
        <f aca="false">C13-C12</f>
        <v>6458</v>
      </c>
      <c r="F13" s="0" t="n">
        <f aca="false">D13-D12</f>
        <v>32</v>
      </c>
      <c r="G13" s="0" t="n">
        <f aca="false">F13/E13</f>
        <v>0.00495509445648808</v>
      </c>
      <c r="H13" s="0" t="n">
        <f aca="false">1/G13</f>
        <v>201.8125</v>
      </c>
    </row>
    <row r="14" customFormat="false" ht="12.8" hidden="false" customHeight="false" outlineLevel="0" collapsed="false">
      <c r="A14" s="0" t="n">
        <v>17</v>
      </c>
      <c r="B14" s="0" t="n">
        <v>58531</v>
      </c>
      <c r="C14" s="0" t="n">
        <v>60459</v>
      </c>
      <c r="D14" s="0" t="n">
        <v>429</v>
      </c>
      <c r="E14" s="0" t="n">
        <f aca="false">C14-C13</f>
        <v>7454</v>
      </c>
      <c r="F14" s="0" t="n">
        <f aca="false">D14-D13</f>
        <v>9</v>
      </c>
      <c r="G14" s="0" t="n">
        <f aca="false">F14/E14</f>
        <v>0.00120740541990877</v>
      </c>
      <c r="H14" s="0" t="n">
        <f aca="false">1/G14</f>
        <v>828.222222222222</v>
      </c>
    </row>
    <row r="15" customFormat="false" ht="12.8" hidden="false" customHeight="false" outlineLevel="0" collapsed="false">
      <c r="A15" s="0" t="n">
        <v>18</v>
      </c>
      <c r="B15" s="0" t="n">
        <v>62780</v>
      </c>
      <c r="C15" s="0" t="n">
        <v>64094</v>
      </c>
      <c r="D15" s="0" t="n">
        <v>432</v>
      </c>
      <c r="E15" s="0" t="n">
        <f aca="false">C15-C14</f>
        <v>3635</v>
      </c>
      <c r="F15" s="0" t="n">
        <f aca="false">D15-D14</f>
        <v>3</v>
      </c>
      <c r="G15" s="0" t="n">
        <f aca="false">F15/E15</f>
        <v>0.000825309491059147</v>
      </c>
      <c r="H15" s="0" t="n">
        <f aca="false">1/G15</f>
        <v>1211.66666666667</v>
      </c>
    </row>
  </sheetData>
  <hyperlinks>
    <hyperlink ref="B3" r:id="rId1" display="https://www.cdc.gov.tw/En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47</v>
      </c>
    </row>
    <row r="3" customFormat="false" ht="23.85" hidden="false" customHeight="false" outlineLevel="0" collapsed="false">
      <c r="A3" s="0" t="s">
        <v>48</v>
      </c>
      <c r="B3" s="2" t="s">
        <v>49</v>
      </c>
      <c r="D3" s="0" t="s">
        <v>40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26</v>
      </c>
    </row>
    <row r="6" customFormat="false" ht="12.8" hidden="false" customHeight="false" outlineLevel="0" collapsed="false">
      <c r="A6" s="0" t="n">
        <v>-13</v>
      </c>
      <c r="B6" s="0" t="n">
        <v>30000</v>
      </c>
      <c r="C6" s="0" t="n">
        <v>273</v>
      </c>
      <c r="D6" s="0" t="n">
        <f aca="false">B6</f>
        <v>30000</v>
      </c>
      <c r="E6" s="0" t="n">
        <f aca="false">C6</f>
        <v>273</v>
      </c>
      <c r="F6" s="0" t="n">
        <f aca="false">E6/D6</f>
        <v>0.0091</v>
      </c>
      <c r="G6" s="0" t="n">
        <f aca="false">1/F6</f>
        <v>109.89010989011</v>
      </c>
    </row>
    <row r="7" customFormat="false" ht="12.8" hidden="false" customHeight="false" outlineLevel="0" collapsed="false">
      <c r="A7" s="0" t="n">
        <v>14</v>
      </c>
      <c r="B7" s="0" t="n">
        <v>45000</v>
      </c>
      <c r="C7" s="0" t="n">
        <v>641</v>
      </c>
      <c r="D7" s="0" t="n">
        <f aca="false">B7-B6</f>
        <v>15000</v>
      </c>
      <c r="E7" s="0" t="n">
        <f aca="false">C7-C6</f>
        <v>368</v>
      </c>
      <c r="F7" s="0" t="n">
        <f aca="false">E7/D7</f>
        <v>0.0245333333333333</v>
      </c>
      <c r="G7" s="0" t="n">
        <f aca="false">1/F7</f>
        <v>40.7608695652174</v>
      </c>
    </row>
    <row r="8" customFormat="false" ht="12.8" hidden="false" customHeight="false" outlineLevel="0" collapsed="false">
      <c r="A8" s="0" t="n">
        <v>15</v>
      </c>
      <c r="B8" s="0" t="n">
        <v>66677</v>
      </c>
      <c r="C8" s="0" t="n">
        <v>1098</v>
      </c>
      <c r="D8" s="0" t="n">
        <f aca="false">B8-B7</f>
        <v>21677</v>
      </c>
      <c r="E8" s="0" t="n">
        <f aca="false">C8-C7</f>
        <v>457</v>
      </c>
      <c r="F8" s="0" t="n">
        <f aca="false">E8/D8</f>
        <v>0.0210822530793006</v>
      </c>
      <c r="G8" s="0" t="n">
        <f aca="false">1/F8</f>
        <v>47.4332603938731</v>
      </c>
    </row>
    <row r="9" customFormat="false" ht="12.8" hidden="false" customHeight="false" outlineLevel="0" collapsed="false">
      <c r="A9" s="0" t="n">
        <v>16</v>
      </c>
      <c r="B9" s="0" t="n">
        <v>95747</v>
      </c>
      <c r="C9" s="0" t="n">
        <v>1398</v>
      </c>
      <c r="D9" s="0" t="n">
        <f aca="false">B9-B8</f>
        <v>29070</v>
      </c>
      <c r="E9" s="0" t="n">
        <f aca="false">C9-C8</f>
        <v>300</v>
      </c>
      <c r="F9" s="0" t="n">
        <f aca="false">E9/D9</f>
        <v>0.0103199174406605</v>
      </c>
      <c r="G9" s="0" t="n">
        <f aca="false">1/F9</f>
        <v>96.9</v>
      </c>
    </row>
    <row r="10" customFormat="false" ht="12.8" hidden="false" customHeight="false" outlineLevel="0" collapsed="false">
      <c r="A10" s="0" t="n">
        <v>17</v>
      </c>
      <c r="B10" s="0" t="n">
        <v>128807</v>
      </c>
      <c r="C10" s="0" t="n">
        <v>1678</v>
      </c>
      <c r="D10" s="0" t="n">
        <f aca="false">B10-B9</f>
        <v>33060</v>
      </c>
      <c r="E10" s="0" t="n">
        <f aca="false">C10-C9</f>
        <v>280</v>
      </c>
      <c r="F10" s="0" t="n">
        <f aca="false">E10/D10</f>
        <v>0.00846944948578342</v>
      </c>
      <c r="G10" s="0" t="n">
        <f aca="false">1/F10</f>
        <v>118.071428571429</v>
      </c>
    </row>
    <row r="11" customFormat="false" ht="12.8" hidden="false" customHeight="false" outlineLevel="0" collapsed="false">
      <c r="A11" s="0" t="n">
        <v>18</v>
      </c>
      <c r="B11" s="0" t="n">
        <v>157932</v>
      </c>
      <c r="C11" s="0" t="n">
        <v>1932</v>
      </c>
      <c r="D11" s="0" t="n">
        <f aca="false">B11-B10</f>
        <v>29125</v>
      </c>
      <c r="E11" s="0" t="n">
        <f aca="false">C11-C10</f>
        <v>254</v>
      </c>
      <c r="F11" s="0" t="n">
        <f aca="false">E11/D11</f>
        <v>0.00872103004291846</v>
      </c>
      <c r="G11" s="0" t="n">
        <f aca="false">1/F11</f>
        <v>114.665354330709</v>
      </c>
    </row>
  </sheetData>
  <hyperlinks>
    <hyperlink ref="B3" r:id="rId1" display="http://www.sehiyye.gov.az/xeberler/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50</v>
      </c>
    </row>
    <row r="3" customFormat="false" ht="12.8" hidden="false" customHeight="false" outlineLevel="0" collapsed="false">
      <c r="A3" s="0" t="s">
        <v>51</v>
      </c>
      <c r="B3" s="4" t="s">
        <v>52</v>
      </c>
      <c r="I3" s="4" t="s">
        <v>53</v>
      </c>
    </row>
    <row r="5" customFormat="false" ht="12.8" hidden="false" customHeight="false" outlineLevel="0" collapsed="false">
      <c r="A5" s="0" t="s">
        <v>2</v>
      </c>
      <c r="B5" s="0" t="s">
        <v>36</v>
      </c>
      <c r="C5" s="0" t="s">
        <v>37</v>
      </c>
      <c r="D5" s="0" t="s">
        <v>24</v>
      </c>
      <c r="E5" s="0" t="s">
        <v>25</v>
      </c>
      <c r="F5" s="0" t="s">
        <v>33</v>
      </c>
      <c r="G5" s="0" t="s">
        <v>54</v>
      </c>
    </row>
    <row r="6" customFormat="false" ht="12.8" hidden="false" customHeight="false" outlineLevel="0" collapsed="false">
      <c r="A6" s="0" t="n">
        <v>-10</v>
      </c>
      <c r="B6" s="0" t="n">
        <v>63200</v>
      </c>
      <c r="C6" s="0" t="n">
        <v>17</v>
      </c>
      <c r="D6" s="0" t="n">
        <f aca="false">B6</f>
        <v>63200</v>
      </c>
      <c r="E6" s="0" t="n">
        <f aca="false">C6</f>
        <v>17</v>
      </c>
      <c r="F6" s="0" t="n">
        <f aca="false">E6/D6</f>
        <v>0.000268987341772152</v>
      </c>
      <c r="G6" s="0" t="n">
        <f aca="false">1/F6</f>
        <v>3717.64705882353</v>
      </c>
      <c r="H6" s="0" t="s">
        <v>55</v>
      </c>
    </row>
    <row r="7" customFormat="false" ht="12.8" hidden="false" customHeight="false" outlineLevel="0" collapsed="false">
      <c r="A7" s="0" t="n">
        <v>11</v>
      </c>
      <c r="B7" s="0" t="n">
        <v>109900</v>
      </c>
      <c r="C7" s="0" t="n">
        <v>63</v>
      </c>
      <c r="D7" s="0" t="n">
        <f aca="false">B7-B6</f>
        <v>46700</v>
      </c>
      <c r="E7" s="0" t="n">
        <f aca="false">C7-C6</f>
        <v>46</v>
      </c>
      <c r="F7" s="0" t="n">
        <f aca="false">E7/D7</f>
        <v>0.000985010706638115</v>
      </c>
      <c r="G7" s="0" t="n">
        <f aca="false">1/F7</f>
        <v>1015.21739130435</v>
      </c>
      <c r="H7" s="0" t="s">
        <v>55</v>
      </c>
    </row>
    <row r="8" customFormat="false" ht="12.8" hidden="false" customHeight="false" outlineLevel="0" collapsed="false">
      <c r="A8" s="0" t="n">
        <v>12</v>
      </c>
      <c r="B8" s="0" t="n">
        <v>165800</v>
      </c>
      <c r="C8" s="0" t="n">
        <v>367</v>
      </c>
      <c r="D8" s="0" t="n">
        <f aca="false">B8-B7</f>
        <v>55900</v>
      </c>
      <c r="E8" s="0" t="n">
        <f aca="false">C8-C7</f>
        <v>304</v>
      </c>
      <c r="F8" s="0" t="n">
        <f aca="false">E8/D8</f>
        <v>0.00543828264758497</v>
      </c>
      <c r="G8" s="0" t="n">
        <f aca="false">1/F8</f>
        <v>183.881578947368</v>
      </c>
      <c r="H8" s="0" t="s">
        <v>55</v>
      </c>
    </row>
    <row r="9" customFormat="false" ht="12.8" hidden="false" customHeight="false" outlineLevel="0" collapsed="false">
      <c r="A9" s="0" t="n">
        <v>13</v>
      </c>
      <c r="B9" s="0" t="n">
        <v>263900</v>
      </c>
      <c r="C9" s="0" t="n">
        <v>1836</v>
      </c>
      <c r="D9" s="0" t="n">
        <f aca="false">B9-B8</f>
        <v>98100</v>
      </c>
      <c r="E9" s="0" t="n">
        <f aca="false">C9-C8</f>
        <v>1469</v>
      </c>
      <c r="F9" s="0" t="n">
        <f aca="false">E9/D9</f>
        <v>0.0149745158002039</v>
      </c>
      <c r="G9" s="0" t="n">
        <f aca="false">1/F9</f>
        <v>66.7801225323349</v>
      </c>
    </row>
    <row r="10" customFormat="false" ht="12.8" hidden="false" customHeight="false" outlineLevel="0" collapsed="false">
      <c r="A10" s="0" t="n">
        <v>14</v>
      </c>
      <c r="B10" s="0" t="n">
        <v>758400</v>
      </c>
      <c r="C10" s="0" t="n">
        <v>6343</v>
      </c>
      <c r="D10" s="0" t="n">
        <f aca="false">B10-B9</f>
        <v>494500</v>
      </c>
      <c r="E10" s="0" t="n">
        <f aca="false">C10-C9</f>
        <v>4507</v>
      </c>
      <c r="F10" s="0" t="n">
        <f aca="false">E10/D10</f>
        <v>0.00911425682507583</v>
      </c>
      <c r="G10" s="0" t="n">
        <f aca="false">1/F10</f>
        <v>109.718216108276</v>
      </c>
    </row>
    <row r="11" customFormat="false" ht="12.8" hidden="false" customHeight="false" outlineLevel="0" collapsed="false">
      <c r="A11" s="0" t="n">
        <v>15</v>
      </c>
      <c r="B11" s="0" t="n">
        <v>1360000</v>
      </c>
      <c r="C11" s="0" t="n">
        <v>18328</v>
      </c>
      <c r="D11" s="0" t="n">
        <f aca="false">B11-B10</f>
        <v>601600</v>
      </c>
      <c r="E11" s="0" t="n">
        <f aca="false">C11-C10</f>
        <v>11985</v>
      </c>
      <c r="F11" s="0" t="n">
        <f aca="false">E11/D11</f>
        <v>0.019921875</v>
      </c>
      <c r="G11" s="0" t="n">
        <f aca="false">1/F11</f>
        <v>50.1960784313726</v>
      </c>
    </row>
    <row r="12" customFormat="false" ht="12.8" hidden="false" customHeight="false" outlineLevel="0" collapsed="false">
      <c r="A12" s="0" t="n">
        <v>16</v>
      </c>
      <c r="B12" s="0" t="n">
        <v>2050000</v>
      </c>
      <c r="C12" s="0" t="n">
        <v>47121</v>
      </c>
      <c r="D12" s="0" t="n">
        <f aca="false">B12-B11</f>
        <v>690000</v>
      </c>
      <c r="E12" s="0" t="n">
        <f aca="false">C12-C11</f>
        <v>28793</v>
      </c>
      <c r="F12" s="0" t="n">
        <f aca="false">E12/D12</f>
        <v>0.0417289855072464</v>
      </c>
      <c r="G12" s="0" t="n">
        <f aca="false">1/F12</f>
        <v>23.9641579550585</v>
      </c>
    </row>
    <row r="13" customFormat="false" ht="12.8" hidden="false" customHeight="false" outlineLevel="0" collapsed="false">
      <c r="A13" s="0" t="n">
        <v>17</v>
      </c>
      <c r="B13" s="0" t="n">
        <v>3020000</v>
      </c>
      <c r="C13" s="0" t="n">
        <v>87147</v>
      </c>
      <c r="D13" s="0" t="n">
        <f aca="false">B13-B12</f>
        <v>970000</v>
      </c>
      <c r="E13" s="0" t="n">
        <f aca="false">C13-C12</f>
        <v>40026</v>
      </c>
      <c r="F13" s="0" t="n">
        <f aca="false">E13/D13</f>
        <v>0.0412639175257732</v>
      </c>
      <c r="G13" s="0" t="n">
        <f aca="false">1/F13</f>
        <v>24.2342477389697</v>
      </c>
    </row>
    <row r="14" customFormat="false" ht="12.8" hidden="false" customHeight="false" outlineLevel="0" collapsed="false">
      <c r="A14" s="0" t="n">
        <v>18</v>
      </c>
      <c r="B14" s="0" t="n">
        <v>4300000</v>
      </c>
      <c r="C14" s="0" t="n">
        <v>145268</v>
      </c>
      <c r="D14" s="0" t="n">
        <f aca="false">B14-B13</f>
        <v>1280000</v>
      </c>
      <c r="E14" s="0" t="n">
        <f aca="false">C14-C13</f>
        <v>58121</v>
      </c>
      <c r="F14" s="0" t="n">
        <f aca="false">E14/D14</f>
        <v>0.04540703125</v>
      </c>
      <c r="G14" s="0" t="n">
        <f aca="false">1/F14</f>
        <v>22.0230209390754</v>
      </c>
    </row>
  </sheetData>
  <hyperlinks>
    <hyperlink ref="B3" r:id="rId1" display="https://xn--80aesfpebagmfblc0a.xn--p1ai/info/ofdoc/reports/"/>
    <hyperlink ref="I3" r:id="rId2" display="source before: https://www.statista.com/statistics/1109794/coronavirus-covid-19-diagnostics-in-russia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56</v>
      </c>
    </row>
    <row r="3" customFormat="false" ht="12.8" hidden="false" customHeight="false" outlineLevel="0" collapsed="false">
      <c r="A3" s="0" t="s">
        <v>57</v>
      </c>
      <c r="B3" s="5" t="s">
        <v>58</v>
      </c>
    </row>
    <row r="5" customFormat="false" ht="12.8" hidden="false" customHeight="false" outlineLevel="0" collapsed="false">
      <c r="A5" s="0" t="s">
        <v>2</v>
      </c>
      <c r="B5" s="0" t="s">
        <v>24</v>
      </c>
      <c r="C5" s="0" t="s">
        <v>25</v>
      </c>
      <c r="D5" s="0" t="s">
        <v>33</v>
      </c>
      <c r="E5" s="0" t="s">
        <v>26</v>
      </c>
      <c r="F5" s="0" t="s">
        <v>37</v>
      </c>
    </row>
    <row r="6" customFormat="false" ht="12.8" hidden="false" customHeight="false" outlineLevel="0" collapsed="false">
      <c r="A6" s="0" t="n">
        <v>-10</v>
      </c>
      <c r="B6" s="0" t="n">
        <v>129</v>
      </c>
      <c r="C6" s="0" t="n">
        <v>3</v>
      </c>
      <c r="D6" s="0" t="n">
        <f aca="false">C6/B6</f>
        <v>0.0232558139534884</v>
      </c>
      <c r="E6" s="0" t="n">
        <f aca="false">1/D6</f>
        <v>43</v>
      </c>
      <c r="F6" s="0" t="n">
        <f aca="false">C6</f>
        <v>3</v>
      </c>
    </row>
    <row r="7" customFormat="false" ht="12.8" hidden="false" customHeight="false" outlineLevel="0" collapsed="false">
      <c r="A7" s="0" t="n">
        <v>11</v>
      </c>
      <c r="B7" s="0" t="n">
        <v>299</v>
      </c>
      <c r="C7" s="0" t="n">
        <v>27</v>
      </c>
      <c r="D7" s="0" t="n">
        <f aca="false">C7/B7</f>
        <v>0.0903010033444816</v>
      </c>
      <c r="E7" s="0" t="n">
        <f aca="false">1/D7</f>
        <v>11.0740740740741</v>
      </c>
      <c r="F7" s="0" t="n">
        <f aca="false">F6+C7</f>
        <v>30</v>
      </c>
    </row>
    <row r="8" customFormat="false" ht="12.8" hidden="false" customHeight="false" outlineLevel="0" collapsed="false">
      <c r="A8" s="0" t="n">
        <v>12</v>
      </c>
      <c r="B8" s="0" t="n">
        <v>572</v>
      </c>
      <c r="C8" s="0" t="n">
        <v>166</v>
      </c>
      <c r="D8" s="0" t="n">
        <f aca="false">C8/B8</f>
        <v>0.29020979020979</v>
      </c>
      <c r="E8" s="0" t="n">
        <f aca="false">1/D8</f>
        <v>3.44578313253012</v>
      </c>
      <c r="F8" s="0" t="n">
        <f aca="false">F7+C8</f>
        <v>196</v>
      </c>
    </row>
    <row r="9" customFormat="false" ht="12.8" hidden="false" customHeight="false" outlineLevel="0" collapsed="false">
      <c r="A9" s="0" t="n">
        <v>13</v>
      </c>
      <c r="B9" s="0" t="n">
        <v>1140</v>
      </c>
      <c r="C9" s="0" t="n">
        <v>288</v>
      </c>
      <c r="D9" s="0" t="n">
        <f aca="false">C9/B9</f>
        <v>0.252631578947368</v>
      </c>
      <c r="E9" s="0" t="n">
        <f aca="false">1/D9</f>
        <v>3.95833333333333</v>
      </c>
      <c r="F9" s="0" t="n">
        <f aca="false">F8+C9</f>
        <v>484</v>
      </c>
    </row>
    <row r="10" customFormat="false" ht="12.8" hidden="false" customHeight="false" outlineLevel="0" collapsed="false">
      <c r="A10" s="0" t="n">
        <v>14</v>
      </c>
      <c r="B10" s="0" t="n">
        <v>1880</v>
      </c>
      <c r="C10" s="0" t="n">
        <v>351</v>
      </c>
      <c r="D10" s="0" t="n">
        <f aca="false">C10/B10</f>
        <v>0.186702127659574</v>
      </c>
      <c r="E10" s="0" t="n">
        <f aca="false">1/D10</f>
        <v>5.35612535612536</v>
      </c>
      <c r="F10" s="0" t="n">
        <f aca="false">F9+C10</f>
        <v>835</v>
      </c>
    </row>
    <row r="11" customFormat="false" ht="12.8" hidden="false" customHeight="false" outlineLevel="0" collapsed="false">
      <c r="A11" s="0" t="n">
        <v>15</v>
      </c>
      <c r="B11" s="0" t="n">
        <v>2498</v>
      </c>
      <c r="C11" s="0" t="n">
        <v>194</v>
      </c>
      <c r="D11" s="0" t="n">
        <f aca="false">C11/B11</f>
        <v>0.077662129703763</v>
      </c>
      <c r="E11" s="0" t="n">
        <f aca="false">1/D11</f>
        <v>12.8762886597938</v>
      </c>
      <c r="F11" s="0" t="n">
        <f aca="false">F10+C11</f>
        <v>1029</v>
      </c>
    </row>
    <row r="12" customFormat="false" ht="12.8" hidden="false" customHeight="false" outlineLevel="0" collapsed="false">
      <c r="A12" s="0" t="n">
        <v>16</v>
      </c>
      <c r="B12" s="0" t="n">
        <v>5442</v>
      </c>
      <c r="C12" s="0" t="n">
        <v>300</v>
      </c>
      <c r="D12" s="0" t="n">
        <f aca="false">C12/B12</f>
        <v>0.0551267916207277</v>
      </c>
      <c r="E12" s="0" t="n">
        <f aca="false">1/D12</f>
        <v>18.14</v>
      </c>
      <c r="F12" s="0" t="n">
        <f aca="false">F11+C12</f>
        <v>1329</v>
      </c>
    </row>
    <row r="13" customFormat="false" ht="12.8" hidden="false" customHeight="false" outlineLevel="0" collapsed="false">
      <c r="A13" s="0" t="n">
        <v>17</v>
      </c>
      <c r="B13" s="0" t="n">
        <v>4706</v>
      </c>
      <c r="C13" s="0" t="n">
        <v>469</v>
      </c>
      <c r="D13" s="0" t="n">
        <f aca="false">C13/B13</f>
        <v>0.0996600084997875</v>
      </c>
      <c r="E13" s="0" t="n">
        <f aca="false">1/D13</f>
        <v>10.0341151385928</v>
      </c>
      <c r="F13" s="0" t="n">
        <f aca="false">F12+C13</f>
        <v>1798</v>
      </c>
    </row>
    <row r="14" customFormat="false" ht="12.8" hidden="false" customHeight="false" outlineLevel="0" collapsed="false">
      <c r="A14" s="0" t="n">
        <v>18</v>
      </c>
      <c r="B14" s="0" t="n">
        <v>5696</v>
      </c>
      <c r="C14" s="0" t="n">
        <v>699</v>
      </c>
      <c r="D14" s="0" t="n">
        <f aca="false">C14/B14</f>
        <v>0.122717696629213</v>
      </c>
      <c r="E14" s="0" t="n">
        <f aca="false">1/D14</f>
        <v>8.14878397711016</v>
      </c>
      <c r="F14" s="0" t="n">
        <f aca="false">F13+C14</f>
        <v>2497</v>
      </c>
    </row>
  </sheetData>
  <hyperlinks>
    <hyperlink ref="B3" r:id="rId1" display="https://ampop.am/covid19-coronavirus-dynamic-statistics-in-armenia/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7337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2020-05-02T14:35:14Z</dcterms:created>
  <dc:creator/>
  <dc:description/>
  <dc:language>de-DE</dc:language>
  <cp:lastModifiedBy/>
  <dcterms:modified xsi:type="dcterms:W3CDTF">2020-05-10T10:44:19Z</dcterms:modified>
  <cp:revision>50</cp:revision>
  <dc:subject/>
  <dc:title/>
</cp:coreProperties>
</file>