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9ysp\Documents\"/>
    </mc:Choice>
  </mc:AlternateContent>
  <bookViews>
    <workbookView xWindow="0" yWindow="0" windowWidth="23040" windowHeight="9372"/>
  </bookViews>
  <sheets>
    <sheet name="OSs" sheetId="1" r:id="rId1"/>
    <sheet name="Sheet1" sheetId="5" r:id="rId2"/>
    <sheet name="People" sheetId="2" r:id="rId3"/>
    <sheet name="EstimByTeam" sheetId="3" r:id="rId4"/>
    <sheet name="Progress" sheetId="4" r:id="rId5"/>
  </sheets>
  <definedNames>
    <definedName name="_xlnm._FilterDatabase" localSheetId="2" hidden="1">People!$A$1:$O$22</definedName>
    <definedName name="InitEst">People!$D$2:$D$22</definedName>
    <definedName name="Team">People!$E$2:$E$22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C4" i="5"/>
  <c r="F32" i="1"/>
  <c r="F31" i="1"/>
  <c r="F29" i="1"/>
  <c r="F28" i="1"/>
  <c r="F27" i="1"/>
  <c r="F24" i="1"/>
  <c r="F23" i="1"/>
  <c r="F21" i="1"/>
  <c r="F20" i="1"/>
  <c r="F19" i="1"/>
  <c r="D3" i="4" l="1"/>
  <c r="E3" i="4"/>
  <c r="F3" i="4"/>
  <c r="B10" i="3" l="1"/>
  <c r="I24" i="1"/>
  <c r="I23" i="1"/>
  <c r="I21" i="1"/>
  <c r="I20" i="1"/>
  <c r="I19" i="1"/>
  <c r="B4" i="3" l="1"/>
  <c r="B7" i="3"/>
  <c r="B8" i="3"/>
  <c r="B3" i="3" l="1"/>
  <c r="B5" i="3"/>
  <c r="B2" i="3"/>
  <c r="B9" i="3"/>
  <c r="B6" i="3" l="1"/>
  <c r="B12" i="3" s="1"/>
  <c r="U21" i="1" l="1"/>
  <c r="U20" i="1"/>
  <c r="U19" i="1"/>
  <c r="R21" i="1"/>
  <c r="R20" i="1"/>
  <c r="R19" i="1"/>
  <c r="O21" i="1"/>
  <c r="O20" i="1"/>
  <c r="O19" i="1"/>
  <c r="L21" i="1"/>
  <c r="L20" i="1"/>
  <c r="L19" i="1"/>
  <c r="U24" i="1"/>
  <c r="U23" i="1"/>
  <c r="R24" i="1"/>
  <c r="R23" i="1"/>
  <c r="O24" i="1"/>
  <c r="O23" i="1"/>
  <c r="L24" i="1"/>
  <c r="L23" i="1"/>
</calcChain>
</file>

<file path=xl/comments1.xml><?xml version="1.0" encoding="utf-8"?>
<comments xmlns="http://schemas.openxmlformats.org/spreadsheetml/2006/main">
  <authors>
    <author>Baumgartner, Michal (DF PL LCS APPS R&amp;D CZ QA)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Baumgartner, Michal (DF PL LCS APPS R&amp;D CZ QA):</t>
        </r>
        <r>
          <rPr>
            <sz val="9"/>
            <color indexed="81"/>
            <rFont val="Tahoma"/>
            <family val="2"/>
          </rPr>
          <t xml:space="preserve">
Zeptat se Filipa na posledni snapshot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Baumgartner, Michal (DF PL LCS APPS R&amp;D CZ QA):</t>
        </r>
        <r>
          <rPr>
            <sz val="9"/>
            <color indexed="81"/>
            <rFont val="Tahoma"/>
            <family val="2"/>
          </rPr>
          <t xml:space="preserve">
Zeptat se Filipa na posledni snapshot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Baumgartner, Michal (DF PL LCS APPS R&amp;D CZ QA):</t>
        </r>
        <r>
          <rPr>
            <sz val="9"/>
            <color indexed="81"/>
            <rFont val="Tahoma"/>
            <family val="2"/>
          </rPr>
          <t xml:space="preserve">
Zeptat se Filipa na posledni snapshot</t>
        </r>
      </text>
    </comment>
  </commentList>
</comments>
</file>

<file path=xl/sharedStrings.xml><?xml version="1.0" encoding="utf-8"?>
<sst xmlns="http://schemas.openxmlformats.org/spreadsheetml/2006/main" count="434" uniqueCount="124">
  <si>
    <t>Windows Server 2012</t>
  </si>
  <si>
    <t>Windows Server 2016</t>
  </si>
  <si>
    <t>SLES 11</t>
  </si>
  <si>
    <t>SLES 12</t>
  </si>
  <si>
    <t>CentOS 6</t>
  </si>
  <si>
    <t>CentOS 7</t>
  </si>
  <si>
    <t>Debian 7</t>
  </si>
  <si>
    <t>Debian 8</t>
  </si>
  <si>
    <t>Ubuntu 14</t>
  </si>
  <si>
    <t>Ubuntu 16</t>
  </si>
  <si>
    <t>3.10.3</t>
  </si>
  <si>
    <t>3.17.1</t>
  </si>
  <si>
    <t>3.17.0</t>
  </si>
  <si>
    <t>ALM</t>
  </si>
  <si>
    <t>REQ</t>
  </si>
  <si>
    <t>QA</t>
  </si>
  <si>
    <t>3.10.2</t>
  </si>
  <si>
    <t>License</t>
  </si>
  <si>
    <t>Inst/Upd</t>
  </si>
  <si>
    <t>Install</t>
  </si>
  <si>
    <t>Update</t>
  </si>
  <si>
    <t>-</t>
  </si>
  <si>
    <t>Baugi</t>
  </si>
  <si>
    <t>Kate</t>
  </si>
  <si>
    <t>Sarka</t>
  </si>
  <si>
    <t>Petr H</t>
  </si>
  <si>
    <t>Nikola</t>
  </si>
  <si>
    <t>Lukas D</t>
  </si>
  <si>
    <t>Lukas K</t>
  </si>
  <si>
    <t>Simon</t>
  </si>
  <si>
    <t>Kiriaki</t>
  </si>
  <si>
    <t>Artem</t>
  </si>
  <si>
    <t>Lukas I</t>
  </si>
  <si>
    <t>Klara</t>
  </si>
  <si>
    <t>Katia</t>
  </si>
  <si>
    <t>Devs</t>
  </si>
  <si>
    <t>3.10.0</t>
  </si>
  <si>
    <t>Clustering on Windows</t>
  </si>
  <si>
    <t>Clustering on Linux</t>
  </si>
  <si>
    <t>Others</t>
  </si>
  <si>
    <t>Lida</t>
  </si>
  <si>
    <t>Zenja</t>
  </si>
  <si>
    <t>Radek S</t>
  </si>
  <si>
    <t>Ondra</t>
  </si>
  <si>
    <t>3.10.1</t>
  </si>
  <si>
    <t>3.9.2</t>
  </si>
  <si>
    <t>3.9.0</t>
  </si>
  <si>
    <t>3.9.3</t>
  </si>
  <si>
    <t>Tau</t>
  </si>
  <si>
    <t>Epsilon</t>
  </si>
  <si>
    <t>Enterprise</t>
  </si>
  <si>
    <t>Lambda</t>
  </si>
  <si>
    <t>Tomas K</t>
  </si>
  <si>
    <t>Xi</t>
  </si>
  <si>
    <t>Sigma</t>
  </si>
  <si>
    <t>Omicron</t>
  </si>
  <si>
    <t>Team</t>
  </si>
  <si>
    <t>Initial Estimate</t>
  </si>
  <si>
    <t>Person</t>
  </si>
  <si>
    <t>InitEst</t>
  </si>
  <si>
    <t>Category</t>
  </si>
  <si>
    <t>SUMA</t>
  </si>
  <si>
    <t>REMAINING</t>
  </si>
  <si>
    <t>Thursday</t>
  </si>
  <si>
    <t>Friday</t>
  </si>
  <si>
    <t>Saturday</t>
  </si>
  <si>
    <t>Sunday</t>
  </si>
  <si>
    <t>Monday</t>
  </si>
  <si>
    <t>Tuesday</t>
  </si>
  <si>
    <t>Wednesday</t>
  </si>
  <si>
    <t>InitCapacity</t>
  </si>
  <si>
    <t>Honza Aza</t>
  </si>
  <si>
    <t>Omega</t>
  </si>
  <si>
    <t>3.17.2</t>
  </si>
  <si>
    <t>Petr Cervenka</t>
  </si>
  <si>
    <t>Petr Sv</t>
  </si>
  <si>
    <t>3.17.3</t>
  </si>
  <si>
    <t>3.10.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</si>
  <si>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</si>
  <si>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</si>
  <si>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</si>
  <si>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</si>
  <si>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</si>
  <si>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</si>
  <si>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</si>
  <si>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</si>
  <si>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</si>
  <si>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</si>
  <si>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</si>
  <si>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</si>
  <si>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</si>
  <si>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</si>
  <si>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</si>
  <si>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</si>
  <si>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</si>
  <si>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</si>
  <si>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</si>
  <si>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Row Labels</t>
  </si>
  <si>
    <t>Grand Total</t>
  </si>
  <si>
    <t>(blank)</t>
  </si>
  <si>
    <t>Column Labels</t>
  </si>
  <si>
    <t>Count of Column3</t>
  </si>
  <si>
    <t>Total Count of Column3</t>
  </si>
  <si>
    <t>Total Count of Column4</t>
  </si>
  <si>
    <t>Count of Column4</t>
  </si>
  <si>
    <t>Feature Test:</t>
  </si>
  <si>
    <t>Work Item Test prepared by Klara</t>
  </si>
  <si>
    <t>1 test run</t>
  </si>
  <si>
    <t>Test Manage</t>
  </si>
  <si>
    <t xml:space="preserve">Sigma </t>
  </si>
  <si>
    <t>DLE</t>
  </si>
  <si>
    <t>Attachments</t>
  </si>
  <si>
    <t>Rich Pages</t>
  </si>
  <si>
    <t>DnD Kanban</t>
  </si>
  <si>
    <t>Connectors</t>
  </si>
  <si>
    <t>No Variants</t>
  </si>
  <si>
    <t>??</t>
  </si>
  <si>
    <t>?</t>
  </si>
  <si>
    <t>update</t>
  </si>
  <si>
    <t>Column110</t>
  </si>
  <si>
    <t>Column111</t>
  </si>
  <si>
    <t>3.18.0</t>
  </si>
  <si>
    <t>Column1102</t>
  </si>
  <si>
    <t>Debian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</si>
</sst>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164" fontId="1" fillId="0" borderId="0" xfId="0" applyNumberFormat="1" applyFont="1"/>
    <xf numFmtId="0" fontId="5" fillId="5" borderId="0" xfId="2"/>
    <xf numFmtId="0" fontId="4" fillId="4" borderId="0" xfId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23170778288884E-2"/>
          <c:y val="0.15433867808169485"/>
          <c:w val="0.87778479872968063"/>
          <c:h val="0.610626637825766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Progress!$A$3</c:f>
              <c:strCache>
                <c:ptCount val="1"/>
                <c:pt idx="0">
                  <c:v>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Progress!$D$2:$O$2</c:f>
              <c:numCache>
                <c:formatCode>d\.m\.yyyy</c:formatCode>
                <c:ptCount val="1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</c:numCache>
            </c:numRef>
          </c:xVal>
          <c:yVal>
            <c:numRef>
              <c:f>Progress!$D$3:$O$3</c:f>
              <c:numCache>
                <c:formatCode>General</c:formatCode>
                <c:ptCount val="12"/>
                <c:pt idx="0">
                  <c:v>1555</c:v>
                </c:pt>
                <c:pt idx="1">
                  <c:v>1477</c:v>
                </c:pt>
                <c:pt idx="2">
                  <c:v>1172</c:v>
                </c:pt>
                <c:pt idx="3">
                  <c:v>1142</c:v>
                </c:pt>
                <c:pt idx="4">
                  <c:v>959</c:v>
                </c:pt>
                <c:pt idx="5">
                  <c:v>615</c:v>
                </c:pt>
                <c:pt idx="6">
                  <c:v>405</c:v>
                </c:pt>
                <c:pt idx="7">
                  <c:v>271</c:v>
                </c:pt>
                <c:pt idx="8">
                  <c:v>259</c:v>
                </c:pt>
              </c:numCache>
            </c:numRef>
          </c:y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314599680"/>
        <c:axId val="314601248"/>
      </c:scatterChart>
      <c:valAx>
        <c:axId val="314599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01248"/>
        <c:crosses val="autoZero"/>
        <c:crossBetween val="midCat"/>
      </c:valAx>
      <c:valAx>
        <c:axId val="314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</xdr:row>
      <xdr:rowOff>52387</xdr:rowOff>
    </xdr:from>
    <xdr:to>
      <xdr:col>9</xdr:col>
      <xdr:colOff>876300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ek, Lukas (DF PL LCS APPS R&amp;D CZ QA)" refreshedDate="43038.468789814811" createdVersion="5" refreshedVersion="5" minRefreshableVersion="3" recordCount="12">
  <cacheSource type="worksheet">
    <worksheetSource name="Table1"/>
  </cacheSource>
  <cacheFields count="19">
    <cacheField name="Column1" numFmtId="0">
      <sharedItems containsBlank="1" count="11">
        <m/>
        <s v="Windows Server 2012"/>
        <s v="Windows Server 2016"/>
        <s v="SLES 11"/>
        <s v="SLES 12"/>
        <s v="CentOS 6"/>
        <s v="CentOS 7"/>
        <s v="Debian 7"/>
        <s v="Debian 8"/>
        <s v="Ubuntu 14"/>
        <s v="Ubuntu 16"/>
      </sharedItems>
    </cacheField>
    <cacheField name="Column2" numFmtId="0">
      <sharedItems count="5">
        <s v="3.17.3"/>
        <s v="License"/>
        <s v="ALM"/>
        <s v="REQ"/>
        <s v="QA"/>
      </sharedItems>
    </cacheField>
    <cacheField name="Column3" numFmtId="0">
      <sharedItems containsBlank="1" count="4">
        <m/>
        <s v="Inst/Upd"/>
        <s v="Update"/>
        <s v="Install"/>
      </sharedItems>
    </cacheField>
    <cacheField name="Column4" numFmtId="0">
      <sharedItems containsBlank="1"/>
    </cacheField>
    <cacheField name="Column5" numFmtId="0">
      <sharedItems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/>
    </cacheField>
    <cacheField name="Column9" numFmtId="0">
      <sharedItems containsBlank="1"/>
    </cacheField>
    <cacheField name="Column10" numFmtId="0">
      <sharedItems containsBlank="1"/>
    </cacheField>
    <cacheField name="Column11" numFmtId="0">
      <sharedItems/>
    </cacheField>
    <cacheField name="Column12" numFmtId="0">
      <sharedItems containsBlank="1"/>
    </cacheField>
    <cacheField name="Column13" numFmtId="0">
      <sharedItems containsBlank="1"/>
    </cacheField>
    <cacheField name="Column14" numFmtId="0">
      <sharedItems/>
    </cacheField>
    <cacheField name="Column15" numFmtId="0">
      <sharedItems containsBlank="1"/>
    </cacheField>
    <cacheField name="Column16" numFmtId="0">
      <sharedItems containsBlank="1"/>
    </cacheField>
    <cacheField name="Column17" numFmtId="0">
      <sharedItems/>
    </cacheField>
    <cacheField name="Column18" numFmtId="0">
      <sharedItems containsBlank="1"/>
    </cacheField>
    <cacheField name="Column19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m/>
    <s v="3.17.2"/>
    <m/>
    <m/>
    <s v="3.17.1"/>
    <m/>
    <m/>
    <s v="3.17.0"/>
    <m/>
    <m/>
    <s v="3.10.3"/>
    <m/>
    <m/>
    <s v="3.10.2"/>
    <m/>
    <m/>
  </r>
  <r>
    <x v="0"/>
    <x v="1"/>
    <x v="1"/>
    <m/>
    <s v="License"/>
    <s v="Inst/Upd"/>
    <m/>
    <s v="License"/>
    <s v="Inst/Upd"/>
    <m/>
    <s v="License"/>
    <s v="Inst/Upd"/>
    <m/>
    <s v="License"/>
    <s v="Inst/Upd"/>
    <m/>
    <s v="License"/>
    <s v="Inst/Upd"/>
    <m/>
  </r>
  <r>
    <x v="1"/>
    <x v="2"/>
    <x v="2"/>
    <s v="3.10.2"/>
    <s v="REQ"/>
    <s v="Install"/>
    <m/>
    <s v="QA"/>
    <s v="Update"/>
    <s v="3.17.0"/>
    <s v="ALM"/>
    <s v="Install"/>
    <m/>
    <s v="REQ"/>
    <s v="Install"/>
    <m/>
    <s v="ALM"/>
    <s v="Update"/>
    <s v="3.10.1"/>
  </r>
  <r>
    <x v="2"/>
    <x v="3"/>
    <x v="3"/>
    <m/>
    <s v="ALM"/>
    <s v="Update"/>
    <s v="3.10.0"/>
    <s v="QA"/>
    <s v="Install"/>
    <m/>
    <s v="REQ"/>
    <s v="Update"/>
    <s v="3.10.3"/>
    <s v="ALM"/>
    <s v="Install"/>
    <m/>
    <s v="-"/>
    <s v="-"/>
    <m/>
  </r>
  <r>
    <x v="3"/>
    <x v="4"/>
    <x v="2"/>
    <s v="3.10.0"/>
    <s v="ALM"/>
    <s v="Install"/>
    <m/>
    <s v="REQ"/>
    <s v="Update"/>
    <s v="3.10.1"/>
    <s v="QA"/>
    <s v="Install"/>
    <m/>
    <s v="ALM"/>
    <s v="Update"/>
    <s v="3.9.3"/>
    <s v="ALM"/>
    <s v="Install"/>
    <m/>
  </r>
  <r>
    <x v="4"/>
    <x v="4"/>
    <x v="3"/>
    <m/>
    <s v="ALM"/>
    <s v="Update"/>
    <s v="3.17.1"/>
    <s v="REQ"/>
    <s v="Install"/>
    <m/>
    <s v="ALM"/>
    <s v="Update"/>
    <s v="3.10.2"/>
    <s v="QA"/>
    <s v="Install"/>
    <m/>
    <s v="ALM"/>
    <s v="Update"/>
    <s v="3.9.2"/>
  </r>
  <r>
    <x v="5"/>
    <x v="4"/>
    <x v="2"/>
    <s v="3.10.1"/>
    <s v="REQ"/>
    <s v="Install"/>
    <m/>
    <s v="ALM"/>
    <s v="Update"/>
    <s v="3.10.0"/>
    <s v="REQ"/>
    <s v="Install"/>
    <m/>
    <s v="QA"/>
    <s v="Update"/>
    <s v="3.9.2"/>
    <s v="REQ"/>
    <s v="Update"/>
    <s v="3.9.0"/>
  </r>
  <r>
    <x v="6"/>
    <x v="3"/>
    <x v="3"/>
    <m/>
    <s v="QA"/>
    <s v="Update"/>
    <s v="3.10.3"/>
    <s v="ALM"/>
    <s v="Install"/>
    <m/>
    <s v="REQ"/>
    <s v="Update"/>
    <s v="3.10.1"/>
    <s v="ALM"/>
    <s v="Update"/>
    <s v="3.10.0"/>
    <s v="QA"/>
    <s v="Install"/>
    <m/>
  </r>
  <r>
    <x v="7"/>
    <x v="3"/>
    <x v="2"/>
    <s v="3.10.3"/>
    <s v="ALM"/>
    <s v="Install"/>
    <m/>
    <s v="QA"/>
    <s v="Update"/>
    <s v="3.10.2"/>
    <s v="REQ"/>
    <s v="Install"/>
    <m/>
    <s v="ALM"/>
    <s v="Install"/>
    <m/>
    <s v="REQ"/>
    <s v="Install"/>
    <m/>
  </r>
  <r>
    <x v="8"/>
    <x v="2"/>
    <x v="3"/>
    <m/>
    <s v="REQ"/>
    <s v="Update"/>
    <s v="3.10.1"/>
    <s v="ALM"/>
    <s v="Install"/>
    <m/>
    <s v="QA"/>
    <s v="Update"/>
    <s v="3.10.0"/>
    <s v="REQ"/>
    <s v="Install"/>
    <m/>
    <s v="ALM"/>
    <s v="Update"/>
    <s v="3.9.3"/>
  </r>
  <r>
    <x v="9"/>
    <x v="2"/>
    <x v="2"/>
    <s v="3.17.0"/>
    <s v="QA"/>
    <s v="Install"/>
    <m/>
    <s v="REQ"/>
    <s v="Update"/>
    <s v="3.10.3"/>
    <s v="ALM"/>
    <s v="Install"/>
    <m/>
    <s v="QA"/>
    <s v="Install"/>
    <m/>
    <s v="QA"/>
    <s v="Update"/>
    <s v="3.10.0"/>
  </r>
  <r>
    <x v="10"/>
    <x v="2"/>
    <x v="3"/>
    <m/>
    <s v="QA"/>
    <s v="Update"/>
    <s v="3.17.0"/>
    <s v="REQ"/>
    <s v="Install"/>
    <m/>
    <s v="ALM"/>
    <s v="Update"/>
    <s v="3.10.3"/>
    <s v="ALM"/>
    <s v="Install"/>
    <m/>
    <s v="-"/>
    <s v="-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0:O24" firstHeaderRow="1" firstDataRow="3" firstDataCol="1"/>
  <pivotFields count="19">
    <pivotField axis="axisRow" showAll="0">
      <items count="12">
        <item x="5"/>
        <item x="6"/>
        <item x="7"/>
        <item x="8"/>
        <item x="3"/>
        <item x="4"/>
        <item x="9"/>
        <item x="10"/>
        <item x="1"/>
        <item x="2"/>
        <item x="0"/>
        <item t="default"/>
      </items>
    </pivotField>
    <pivotField axis="axisCol" showAll="0">
      <items count="6">
        <item x="0"/>
        <item x="2"/>
        <item x="1"/>
        <item x="4"/>
        <item x="3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Count of Column4" fld="3" subtotal="count" baseField="0" baseItem="0"/>
    <dataField name="Count of Column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V14" totalsRowShown="0" headerRowDxfId="0">
  <autoFilter ref="A1:V14"/>
  <tableColumns count="22">
    <tableColumn id="1" name="Column1"/>
    <tableColumn id="21" name="Column111"/>
    <tableColumn id="20" name="Column110"/>
    <tableColumn id="23" name="Column1102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tabSelected="1" workbookViewId="0">
      <pane ySplit="2" topLeftCell="A3" activePane="bottomLeft" state="frozen"/>
      <selection pane="bottomLeft" activeCell="A14" sqref="A14"/>
    </sheetView>
  </sheetViews>
  <sheetFormatPr defaultRowHeight="14.4" x14ac:dyDescent="0.3"/>
  <cols>
    <col min="1" max="1" width="35.44140625" customWidth="1"/>
    <col min="2" max="2" width="11.44140625" customWidth="1"/>
    <col min="3" max="4" width="10.88671875" customWidth="1"/>
    <col min="5" max="7" width="10.77734375" customWidth="1"/>
    <col min="8" max="12" width="10.44140625" customWidth="1"/>
    <col min="13" max="22" width="11.44140625" customWidth="1"/>
  </cols>
  <sheetData>
    <row r="1" spans="1:22" s="1" customFormat="1" x14ac:dyDescent="0.3">
      <c r="A1" s="1" t="s">
        <v>78</v>
      </c>
      <c r="B1" s="1" t="s">
        <v>120</v>
      </c>
      <c r="C1" s="1" t="s">
        <v>119</v>
      </c>
      <c r="D1" s="1" t="s">
        <v>122</v>
      </c>
      <c r="E1" s="9" t="s">
        <v>79</v>
      </c>
      <c r="F1" s="9" t="s">
        <v>80</v>
      </c>
      <c r="G1" s="1" t="s">
        <v>81</v>
      </c>
      <c r="H1" s="9" t="s">
        <v>82</v>
      </c>
      <c r="I1" s="9" t="s">
        <v>83</v>
      </c>
      <c r="J1" s="9" t="s">
        <v>84</v>
      </c>
      <c r="K1" s="9" t="s">
        <v>85</v>
      </c>
      <c r="L1" s="9" t="s">
        <v>86</v>
      </c>
      <c r="M1" s="9" t="s">
        <v>87</v>
      </c>
      <c r="N1" s="9" t="s">
        <v>88</v>
      </c>
      <c r="O1" s="9" t="s">
        <v>89</v>
      </c>
      <c r="P1" s="9" t="s">
        <v>90</v>
      </c>
      <c r="Q1" s="9" t="s">
        <v>91</v>
      </c>
      <c r="R1" s="9" t="s">
        <v>92</v>
      </c>
      <c r="S1" s="9" t="s">
        <v>93</v>
      </c>
      <c r="T1" s="9" t="s">
        <v>94</v>
      </c>
      <c r="U1" s="9" t="s">
        <v>95</v>
      </c>
      <c r="V1" s="1" t="s">
        <v>96</v>
      </c>
    </row>
    <row r="2" spans="1:22" s="1" customFormat="1" x14ac:dyDescent="0.3">
      <c r="B2" s="1" t="s">
        <v>121</v>
      </c>
      <c r="E2" s="9" t="s">
        <v>76</v>
      </c>
      <c r="F2" s="9"/>
      <c r="H2" s="9" t="s">
        <v>73</v>
      </c>
      <c r="I2" s="9"/>
      <c r="J2" s="9"/>
      <c r="K2" s="9" t="s">
        <v>11</v>
      </c>
      <c r="L2" s="9"/>
      <c r="M2" s="9"/>
      <c r="N2" s="9" t="s">
        <v>12</v>
      </c>
      <c r="O2" s="9"/>
      <c r="P2" s="9"/>
      <c r="Q2" s="9" t="s">
        <v>10</v>
      </c>
      <c r="R2" s="9"/>
      <c r="S2" s="9"/>
      <c r="T2" s="9" t="s">
        <v>16</v>
      </c>
      <c r="U2" s="9"/>
    </row>
    <row r="3" spans="1:22" x14ac:dyDescent="0.3">
      <c r="A3" s="1"/>
      <c r="B3" s="1" t="s">
        <v>17</v>
      </c>
      <c r="C3" s="1" t="s">
        <v>18</v>
      </c>
      <c r="D3" s="1"/>
      <c r="E3" s="1" t="s">
        <v>17</v>
      </c>
      <c r="F3" s="1" t="s">
        <v>18</v>
      </c>
      <c r="G3" s="1"/>
      <c r="H3" s="1" t="s">
        <v>17</v>
      </c>
      <c r="I3" s="1" t="s">
        <v>18</v>
      </c>
      <c r="J3" s="1"/>
      <c r="K3" s="1" t="s">
        <v>17</v>
      </c>
      <c r="L3" s="1" t="s">
        <v>18</v>
      </c>
      <c r="M3" s="1"/>
      <c r="N3" s="1" t="s">
        <v>17</v>
      </c>
      <c r="O3" s="1" t="s">
        <v>18</v>
      </c>
      <c r="P3" s="1"/>
      <c r="Q3" s="1" t="s">
        <v>17</v>
      </c>
      <c r="R3" s="1" t="s">
        <v>18</v>
      </c>
      <c r="S3" s="1"/>
      <c r="T3" s="1" t="s">
        <v>17</v>
      </c>
      <c r="U3" s="1" t="s">
        <v>18</v>
      </c>
      <c r="V3" s="1"/>
    </row>
    <row r="4" spans="1:22" x14ac:dyDescent="0.3">
      <c r="A4" t="s">
        <v>0</v>
      </c>
      <c r="B4" t="s">
        <v>19</v>
      </c>
      <c r="C4" t="s">
        <v>15</v>
      </c>
      <c r="E4" t="s">
        <v>13</v>
      </c>
      <c r="F4" t="s">
        <v>20</v>
      </c>
      <c r="G4" t="s">
        <v>16</v>
      </c>
      <c r="H4" t="s">
        <v>14</v>
      </c>
      <c r="I4" t="s">
        <v>19</v>
      </c>
      <c r="K4" t="s">
        <v>15</v>
      </c>
      <c r="L4" t="s">
        <v>20</v>
      </c>
      <c r="M4" s="8" t="s">
        <v>12</v>
      </c>
      <c r="N4" t="s">
        <v>13</v>
      </c>
      <c r="O4" t="s">
        <v>19</v>
      </c>
      <c r="Q4" t="s">
        <v>14</v>
      </c>
      <c r="R4" t="s">
        <v>19</v>
      </c>
      <c r="T4" t="s">
        <v>13</v>
      </c>
      <c r="U4" t="s">
        <v>20</v>
      </c>
      <c r="V4" s="8" t="s">
        <v>44</v>
      </c>
    </row>
    <row r="5" spans="1:22" x14ac:dyDescent="0.3">
      <c r="A5" t="s">
        <v>1</v>
      </c>
      <c r="B5" t="s">
        <v>20</v>
      </c>
      <c r="C5" t="s">
        <v>15</v>
      </c>
      <c r="D5" t="s">
        <v>12</v>
      </c>
      <c r="E5" t="s">
        <v>14</v>
      </c>
      <c r="F5" t="s">
        <v>19</v>
      </c>
      <c r="G5" s="7"/>
      <c r="H5" t="s">
        <v>13</v>
      </c>
      <c r="I5" t="s">
        <v>20</v>
      </c>
      <c r="J5" s="7" t="s">
        <v>36</v>
      </c>
      <c r="K5" t="s">
        <v>15</v>
      </c>
      <c r="L5" t="s">
        <v>19</v>
      </c>
      <c r="N5" t="s">
        <v>14</v>
      </c>
      <c r="O5" t="s">
        <v>20</v>
      </c>
      <c r="P5" s="8" t="s">
        <v>10</v>
      </c>
      <c r="Q5" t="s">
        <v>13</v>
      </c>
      <c r="R5" t="s">
        <v>19</v>
      </c>
      <c r="T5" t="s">
        <v>21</v>
      </c>
      <c r="U5" t="s">
        <v>21</v>
      </c>
    </row>
    <row r="6" spans="1:22" x14ac:dyDescent="0.3">
      <c r="A6" t="s">
        <v>2</v>
      </c>
      <c r="B6" t="s">
        <v>19</v>
      </c>
      <c r="C6" t="s">
        <v>14</v>
      </c>
      <c r="E6" t="s">
        <v>15</v>
      </c>
      <c r="F6" t="s">
        <v>20</v>
      </c>
      <c r="G6" t="s">
        <v>36</v>
      </c>
      <c r="H6" t="s">
        <v>13</v>
      </c>
      <c r="I6" t="s">
        <v>19</v>
      </c>
      <c r="K6" t="s">
        <v>14</v>
      </c>
      <c r="L6" t="s">
        <v>20</v>
      </c>
      <c r="M6" t="s">
        <v>44</v>
      </c>
      <c r="N6" t="s">
        <v>15</v>
      </c>
      <c r="O6" t="s">
        <v>19</v>
      </c>
      <c r="Q6" t="s">
        <v>13</v>
      </c>
      <c r="R6" t="s">
        <v>20</v>
      </c>
      <c r="S6" t="s">
        <v>47</v>
      </c>
      <c r="T6" t="s">
        <v>13</v>
      </c>
      <c r="U6" t="s">
        <v>19</v>
      </c>
    </row>
    <row r="7" spans="1:22" x14ac:dyDescent="0.3">
      <c r="A7" t="s">
        <v>3</v>
      </c>
      <c r="B7" t="s">
        <v>20</v>
      </c>
      <c r="C7" t="s">
        <v>14</v>
      </c>
      <c r="D7" t="s">
        <v>10</v>
      </c>
      <c r="E7" t="s">
        <v>15</v>
      </c>
      <c r="F7" t="s">
        <v>19</v>
      </c>
      <c r="G7" s="8"/>
      <c r="H7" t="s">
        <v>13</v>
      </c>
      <c r="I7" t="s">
        <v>20</v>
      </c>
      <c r="J7" s="8" t="s">
        <v>11</v>
      </c>
      <c r="K7" t="s">
        <v>14</v>
      </c>
      <c r="L7" t="s">
        <v>19</v>
      </c>
      <c r="N7" t="s">
        <v>13</v>
      </c>
      <c r="O7" t="s">
        <v>20</v>
      </c>
      <c r="P7" t="s">
        <v>16</v>
      </c>
      <c r="Q7" t="s">
        <v>15</v>
      </c>
      <c r="R7" t="s">
        <v>19</v>
      </c>
      <c r="T7" t="s">
        <v>13</v>
      </c>
      <c r="U7" t="s">
        <v>20</v>
      </c>
      <c r="V7" t="s">
        <v>45</v>
      </c>
    </row>
    <row r="8" spans="1:22" x14ac:dyDescent="0.3">
      <c r="A8" t="s">
        <v>4</v>
      </c>
      <c r="B8" t="s">
        <v>19</v>
      </c>
      <c r="C8" t="s">
        <v>13</v>
      </c>
      <c r="E8" t="s">
        <v>15</v>
      </c>
      <c r="F8" t="s">
        <v>20</v>
      </c>
      <c r="G8" t="s">
        <v>44</v>
      </c>
      <c r="H8" t="s">
        <v>14</v>
      </c>
      <c r="I8" t="s">
        <v>19</v>
      </c>
      <c r="K8" t="s">
        <v>13</v>
      </c>
      <c r="L8" t="s">
        <v>20</v>
      </c>
      <c r="M8" s="7" t="s">
        <v>36</v>
      </c>
      <c r="N8" t="s">
        <v>14</v>
      </c>
      <c r="O8" t="s">
        <v>19</v>
      </c>
      <c r="Q8" t="s">
        <v>15</v>
      </c>
      <c r="R8" t="s">
        <v>20</v>
      </c>
      <c r="S8" t="s">
        <v>45</v>
      </c>
      <c r="T8" t="s">
        <v>14</v>
      </c>
      <c r="U8" t="s">
        <v>20</v>
      </c>
      <c r="V8" t="s">
        <v>46</v>
      </c>
    </row>
    <row r="9" spans="1:22" x14ac:dyDescent="0.3">
      <c r="A9" t="s">
        <v>5</v>
      </c>
      <c r="B9" t="s">
        <v>20</v>
      </c>
      <c r="C9" t="s">
        <v>13</v>
      </c>
      <c r="D9" t="s">
        <v>11</v>
      </c>
      <c r="E9" t="s">
        <v>14</v>
      </c>
      <c r="F9" t="s">
        <v>19</v>
      </c>
      <c r="H9" t="s">
        <v>15</v>
      </c>
      <c r="I9" t="s">
        <v>20</v>
      </c>
      <c r="J9" t="s">
        <v>10</v>
      </c>
      <c r="K9" t="s">
        <v>13</v>
      </c>
      <c r="L9" t="s">
        <v>19</v>
      </c>
      <c r="N9" t="s">
        <v>14</v>
      </c>
      <c r="O9" t="s">
        <v>20</v>
      </c>
      <c r="P9" t="s">
        <v>44</v>
      </c>
      <c r="Q9" t="s">
        <v>13</v>
      </c>
      <c r="R9" t="s">
        <v>20</v>
      </c>
      <c r="S9" t="s">
        <v>36</v>
      </c>
      <c r="T9" t="s">
        <v>15</v>
      </c>
      <c r="U9" t="s">
        <v>19</v>
      </c>
    </row>
    <row r="10" spans="1:22" x14ac:dyDescent="0.3">
      <c r="A10" t="s">
        <v>6</v>
      </c>
      <c r="B10" t="s">
        <v>19</v>
      </c>
      <c r="C10" t="s">
        <v>15</v>
      </c>
      <c r="E10" t="s">
        <v>14</v>
      </c>
      <c r="F10" t="s">
        <v>20</v>
      </c>
      <c r="G10" t="s">
        <v>10</v>
      </c>
      <c r="H10" t="s">
        <v>13</v>
      </c>
      <c r="I10" t="s">
        <v>19</v>
      </c>
      <c r="K10" t="s">
        <v>15</v>
      </c>
      <c r="L10" t="s">
        <v>20</v>
      </c>
      <c r="M10" t="s">
        <v>16</v>
      </c>
      <c r="N10" t="s">
        <v>14</v>
      </c>
      <c r="O10" t="s">
        <v>19</v>
      </c>
      <c r="Q10" t="s">
        <v>13</v>
      </c>
      <c r="R10" t="s">
        <v>19</v>
      </c>
      <c r="T10" t="s">
        <v>14</v>
      </c>
      <c r="U10" t="s">
        <v>19</v>
      </c>
    </row>
    <row r="11" spans="1:22" x14ac:dyDescent="0.3">
      <c r="A11" t="s">
        <v>7</v>
      </c>
      <c r="B11" t="s">
        <v>20</v>
      </c>
      <c r="C11" t="s">
        <v>15</v>
      </c>
      <c r="D11" t="s">
        <v>73</v>
      </c>
      <c r="E11" t="s">
        <v>13</v>
      </c>
      <c r="F11" t="s">
        <v>19</v>
      </c>
      <c r="H11" t="s">
        <v>14</v>
      </c>
      <c r="I11" t="s">
        <v>20</v>
      </c>
      <c r="J11" t="s">
        <v>44</v>
      </c>
      <c r="K11" t="s">
        <v>13</v>
      </c>
      <c r="L11" t="s">
        <v>19</v>
      </c>
      <c r="N11" t="s">
        <v>15</v>
      </c>
      <c r="O11" t="s">
        <v>20</v>
      </c>
      <c r="P11" s="7" t="s">
        <v>36</v>
      </c>
      <c r="Q11" t="s">
        <v>14</v>
      </c>
      <c r="R11" t="s">
        <v>19</v>
      </c>
      <c r="T11" t="s">
        <v>13</v>
      </c>
      <c r="U11" t="s">
        <v>20</v>
      </c>
      <c r="V11" t="s">
        <v>47</v>
      </c>
    </row>
    <row r="12" spans="1:22" x14ac:dyDescent="0.3">
      <c r="A12" t="s">
        <v>123</v>
      </c>
      <c r="B12" t="s">
        <v>19</v>
      </c>
      <c r="C12" t="s">
        <v>13</v>
      </c>
      <c r="P12" s="7"/>
    </row>
    <row r="13" spans="1:22" x14ac:dyDescent="0.3">
      <c r="A13" t="s">
        <v>8</v>
      </c>
      <c r="B13" t="s">
        <v>19</v>
      </c>
      <c r="C13" t="s">
        <v>14</v>
      </c>
      <c r="E13" t="s">
        <v>13</v>
      </c>
      <c r="F13" t="s">
        <v>20</v>
      </c>
      <c r="G13" t="s">
        <v>12</v>
      </c>
      <c r="H13" t="s">
        <v>15</v>
      </c>
      <c r="I13" t="s">
        <v>19</v>
      </c>
      <c r="K13" t="s">
        <v>14</v>
      </c>
      <c r="L13" t="s">
        <v>20</v>
      </c>
      <c r="M13" t="s">
        <v>10</v>
      </c>
      <c r="N13" t="s">
        <v>13</v>
      </c>
      <c r="O13" t="s">
        <v>19</v>
      </c>
      <c r="Q13" t="s">
        <v>15</v>
      </c>
      <c r="R13" t="s">
        <v>19</v>
      </c>
      <c r="T13" t="s">
        <v>15</v>
      </c>
      <c r="U13" t="s">
        <v>20</v>
      </c>
      <c r="V13" t="s">
        <v>36</v>
      </c>
    </row>
    <row r="14" spans="1:22" x14ac:dyDescent="0.3">
      <c r="A14" t="s">
        <v>9</v>
      </c>
      <c r="B14" t="s">
        <v>20</v>
      </c>
      <c r="C14" t="s">
        <v>14</v>
      </c>
      <c r="D14" t="s">
        <v>76</v>
      </c>
      <c r="E14" t="s">
        <v>13</v>
      </c>
      <c r="F14" t="s">
        <v>19</v>
      </c>
      <c r="H14" t="s">
        <v>15</v>
      </c>
      <c r="I14" t="s">
        <v>20</v>
      </c>
      <c r="J14" t="s">
        <v>12</v>
      </c>
      <c r="K14" t="s">
        <v>14</v>
      </c>
      <c r="L14" t="s">
        <v>19</v>
      </c>
      <c r="N14" t="s">
        <v>13</v>
      </c>
      <c r="O14" t="s">
        <v>20</v>
      </c>
      <c r="P14" s="8" t="s">
        <v>10</v>
      </c>
      <c r="Q14" t="s">
        <v>13</v>
      </c>
      <c r="R14" t="s">
        <v>19</v>
      </c>
      <c r="T14" t="s">
        <v>21</v>
      </c>
      <c r="U14" t="s">
        <v>21</v>
      </c>
    </row>
    <row r="15" spans="1:22" x14ac:dyDescent="0.3">
      <c r="A15" t="s">
        <v>37</v>
      </c>
      <c r="E15" t="s">
        <v>21</v>
      </c>
      <c r="F15" t="s">
        <v>21</v>
      </c>
      <c r="H15" t="s">
        <v>21</v>
      </c>
      <c r="I15" t="s">
        <v>21</v>
      </c>
      <c r="K15" t="s">
        <v>21</v>
      </c>
      <c r="L15" t="s">
        <v>21</v>
      </c>
    </row>
    <row r="16" spans="1:22" x14ac:dyDescent="0.3">
      <c r="A16" t="s">
        <v>38</v>
      </c>
      <c r="E16" t="s">
        <v>13</v>
      </c>
      <c r="G16" s="8" t="s">
        <v>77</v>
      </c>
      <c r="H16" t="s">
        <v>13</v>
      </c>
      <c r="J16" s="8" t="s">
        <v>11</v>
      </c>
      <c r="K16" t="s">
        <v>13</v>
      </c>
      <c r="M16" s="8" t="s">
        <v>12</v>
      </c>
    </row>
    <row r="19" spans="5:21" x14ac:dyDescent="0.3">
      <c r="E19" t="s">
        <v>13</v>
      </c>
      <c r="F19">
        <f>COUNTIF(E4:E14, E19)</f>
        <v>4</v>
      </c>
      <c r="H19" t="s">
        <v>13</v>
      </c>
      <c r="I19">
        <f>COUNTIF(H4:H14, H19)</f>
        <v>4</v>
      </c>
      <c r="K19" t="s">
        <v>13</v>
      </c>
      <c r="L19">
        <f>COUNTIF(K4:K14, K19)</f>
        <v>3</v>
      </c>
      <c r="N19" t="s">
        <v>13</v>
      </c>
      <c r="O19">
        <f>COUNTIF(N4:N14, N19)</f>
        <v>4</v>
      </c>
      <c r="Q19" t="s">
        <v>13</v>
      </c>
      <c r="R19">
        <f>COUNTIF(Q4:Q14, Q19)</f>
        <v>5</v>
      </c>
      <c r="T19" t="s">
        <v>13</v>
      </c>
      <c r="U19">
        <f>COUNTIF(T4:T14, T19)</f>
        <v>4</v>
      </c>
    </row>
    <row r="20" spans="5:21" x14ac:dyDescent="0.3">
      <c r="E20" t="s">
        <v>14</v>
      </c>
      <c r="F20">
        <f>COUNTIF(E4:E14,E20)</f>
        <v>3</v>
      </c>
      <c r="H20" t="s">
        <v>14</v>
      </c>
      <c r="I20">
        <f>COUNTIF(H4:H14,H20)</f>
        <v>3</v>
      </c>
      <c r="K20" t="s">
        <v>14</v>
      </c>
      <c r="L20">
        <f>COUNTIF(K4:K14,K20)</f>
        <v>4</v>
      </c>
      <c r="N20" t="s">
        <v>14</v>
      </c>
      <c r="O20">
        <f>COUNTIF(N4:N14,N20)</f>
        <v>4</v>
      </c>
      <c r="Q20" t="s">
        <v>14</v>
      </c>
      <c r="R20">
        <f>COUNTIF(Q4:Q14,Q20)</f>
        <v>2</v>
      </c>
      <c r="T20" t="s">
        <v>14</v>
      </c>
      <c r="U20">
        <f>COUNTIF(T4:T14,T20)</f>
        <v>2</v>
      </c>
    </row>
    <row r="21" spans="5:21" x14ac:dyDescent="0.3">
      <c r="E21" t="s">
        <v>15</v>
      </c>
      <c r="F21">
        <f>COUNTIF(E4:E14, E21)</f>
        <v>3</v>
      </c>
      <c r="H21" t="s">
        <v>15</v>
      </c>
      <c r="I21">
        <f>COUNTIF(H4:H14, H21)</f>
        <v>3</v>
      </c>
      <c r="K21" t="s">
        <v>15</v>
      </c>
      <c r="L21">
        <f>COUNTIF(K4:K14, K21)</f>
        <v>3</v>
      </c>
      <c r="N21" t="s">
        <v>15</v>
      </c>
      <c r="O21">
        <f>COUNTIF(N4:N14, N21)</f>
        <v>2</v>
      </c>
      <c r="Q21" t="s">
        <v>15</v>
      </c>
      <c r="R21">
        <f>COUNTIF(Q4:Q14, Q21)</f>
        <v>3</v>
      </c>
      <c r="T21" t="s">
        <v>15</v>
      </c>
      <c r="U21">
        <f>COUNTIF(T4:T14, T21)</f>
        <v>2</v>
      </c>
    </row>
    <row r="23" spans="5:21" x14ac:dyDescent="0.3">
      <c r="E23" t="s">
        <v>19</v>
      </c>
      <c r="F23">
        <f>COUNTIF(F4:F14, E23)</f>
        <v>5</v>
      </c>
      <c r="H23" t="s">
        <v>19</v>
      </c>
      <c r="I23">
        <f>COUNTIF(I4:I14, H23)</f>
        <v>5</v>
      </c>
      <c r="K23" t="s">
        <v>19</v>
      </c>
      <c r="L23">
        <f>COUNTIF(L4:L14, K23)</f>
        <v>5</v>
      </c>
      <c r="N23" t="s">
        <v>19</v>
      </c>
      <c r="O23">
        <f>COUNTIF(O4:O14, N23)</f>
        <v>5</v>
      </c>
      <c r="Q23" t="s">
        <v>19</v>
      </c>
      <c r="R23">
        <f>COUNTIF(R4:R14, Q23)</f>
        <v>7</v>
      </c>
      <c r="T23" t="s">
        <v>19</v>
      </c>
      <c r="U23">
        <f>COUNTIF(U4:U14, T23)</f>
        <v>3</v>
      </c>
    </row>
    <row r="24" spans="5:21" x14ac:dyDescent="0.3">
      <c r="E24" t="s">
        <v>20</v>
      </c>
      <c r="F24">
        <f>COUNTIF(F4:F14, E24)</f>
        <v>5</v>
      </c>
      <c r="H24" t="s">
        <v>20</v>
      </c>
      <c r="I24">
        <f>COUNTIF(I4:I14, H24)</f>
        <v>5</v>
      </c>
      <c r="K24" t="s">
        <v>20</v>
      </c>
      <c r="L24">
        <f>COUNTIF(L4:L14, K24)</f>
        <v>5</v>
      </c>
      <c r="N24" t="s">
        <v>20</v>
      </c>
      <c r="O24">
        <f>COUNTIF(O4:O14, N24)</f>
        <v>5</v>
      </c>
      <c r="Q24" t="s">
        <v>20</v>
      </c>
      <c r="R24">
        <f>COUNTIF(R4:R14, Q24)</f>
        <v>3</v>
      </c>
      <c r="T24" t="s">
        <v>20</v>
      </c>
      <c r="U24">
        <f>COUNTIF(U4:U14, T24)</f>
        <v>5</v>
      </c>
    </row>
    <row r="27" spans="5:21" x14ac:dyDescent="0.3">
      <c r="E27" t="s">
        <v>13</v>
      </c>
      <c r="F27">
        <f>COUNTIF(E4:E14, E27)</f>
        <v>4</v>
      </c>
    </row>
    <row r="28" spans="5:21" x14ac:dyDescent="0.3">
      <c r="E28" t="s">
        <v>14</v>
      </c>
      <c r="F28">
        <f>COUNTIF(E4:E14, E28)</f>
        <v>3</v>
      </c>
      <c r="I28" t="s">
        <v>13</v>
      </c>
      <c r="J28" t="s">
        <v>36</v>
      </c>
      <c r="K28" t="s">
        <v>118</v>
      </c>
    </row>
    <row r="29" spans="5:21" x14ac:dyDescent="0.3">
      <c r="E29" t="s">
        <v>15</v>
      </c>
      <c r="F29">
        <f>COUNTIF(E4:E14, E29)</f>
        <v>3</v>
      </c>
      <c r="I29" t="s">
        <v>15</v>
      </c>
      <c r="J29" t="s">
        <v>10</v>
      </c>
      <c r="K29" t="s">
        <v>118</v>
      </c>
    </row>
    <row r="30" spans="5:21" x14ac:dyDescent="0.3">
      <c r="I30" t="s">
        <v>14</v>
      </c>
      <c r="J30" t="s">
        <v>12</v>
      </c>
      <c r="K30" t="s">
        <v>118</v>
      </c>
    </row>
    <row r="31" spans="5:21" x14ac:dyDescent="0.3">
      <c r="E31" t="s">
        <v>19</v>
      </c>
      <c r="F31">
        <f>COUNTIF(F4:G14, E31)</f>
        <v>5</v>
      </c>
      <c r="I31" t="s">
        <v>14</v>
      </c>
      <c r="J31" t="s">
        <v>36</v>
      </c>
      <c r="K31" t="s">
        <v>118</v>
      </c>
    </row>
    <row r="32" spans="5:21" x14ac:dyDescent="0.3">
      <c r="E32" t="s">
        <v>20</v>
      </c>
      <c r="F32">
        <f>COUNTIF(F4:G14, E32)</f>
        <v>5</v>
      </c>
      <c r="I32" t="s">
        <v>13</v>
      </c>
      <c r="J32" t="s">
        <v>11</v>
      </c>
      <c r="K32" t="s">
        <v>118</v>
      </c>
    </row>
    <row r="33" spans="5:10" x14ac:dyDescent="0.3">
      <c r="I33" t="s">
        <v>15</v>
      </c>
      <c r="J33" t="s">
        <v>12</v>
      </c>
    </row>
    <row r="36" spans="5:10" x14ac:dyDescent="0.3">
      <c r="E36">
        <v>4</v>
      </c>
    </row>
    <row r="37" spans="5:10" x14ac:dyDescent="0.3">
      <c r="E37">
        <v>7</v>
      </c>
    </row>
    <row r="38" spans="5:10" x14ac:dyDescent="0.3">
      <c r="E38">
        <v>1</v>
      </c>
    </row>
    <row r="39" spans="5:10" x14ac:dyDescent="0.3">
      <c r="E39">
        <v>2</v>
      </c>
    </row>
    <row r="40" spans="5:10" x14ac:dyDescent="0.3">
      <c r="E40">
        <v>3</v>
      </c>
    </row>
    <row r="41" spans="5:10" x14ac:dyDescent="0.3">
      <c r="E41">
        <f>SUM(E36:E40)/5</f>
        <v>3.4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4"/>
  <sheetViews>
    <sheetView workbookViewId="0">
      <selection activeCell="C4" sqref="C4"/>
    </sheetView>
  </sheetViews>
  <sheetFormatPr defaultRowHeight="14.4" x14ac:dyDescent="0.3"/>
  <cols>
    <col min="3" max="3" width="18.77734375" bestFit="1" customWidth="1"/>
    <col min="4" max="4" width="16.44140625" customWidth="1"/>
    <col min="5" max="5" width="4.88671875" customWidth="1"/>
    <col min="6" max="6" width="7.109375" customWidth="1"/>
    <col min="7" max="7" width="3.5546875" customWidth="1"/>
    <col min="8" max="8" width="4.44140625" customWidth="1"/>
    <col min="9" max="9" width="16.44140625" customWidth="1"/>
    <col min="10" max="10" width="4.88671875" customWidth="1"/>
    <col min="11" max="11" width="7.109375" customWidth="1"/>
    <col min="12" max="12" width="3.5546875" customWidth="1"/>
    <col min="13" max="13" width="4.44140625" customWidth="1"/>
    <col min="14" max="15" width="21.33203125" customWidth="1"/>
    <col min="16" max="16" width="9.109375" bestFit="1" customWidth="1"/>
    <col min="17" max="17" width="10.77734375" bestFit="1" customWidth="1"/>
  </cols>
  <sheetData>
    <row r="2" spans="3:15" x14ac:dyDescent="0.3">
      <c r="C2">
        <v>1.913</v>
      </c>
    </row>
    <row r="3" spans="3:15" x14ac:dyDescent="0.3">
      <c r="C3">
        <v>0.184</v>
      </c>
    </row>
    <row r="4" spans="3:15" x14ac:dyDescent="0.3">
      <c r="C4">
        <f>SUM(C2:C3)</f>
        <v>2.097</v>
      </c>
    </row>
    <row r="10" spans="3:15" x14ac:dyDescent="0.3">
      <c r="D10" s="10" t="s">
        <v>100</v>
      </c>
    </row>
    <row r="11" spans="3:15" x14ac:dyDescent="0.3">
      <c r="D11" t="s">
        <v>104</v>
      </c>
      <c r="I11" t="s">
        <v>101</v>
      </c>
      <c r="N11" t="s">
        <v>103</v>
      </c>
      <c r="O11" t="s">
        <v>102</v>
      </c>
    </row>
    <row r="12" spans="3:15" x14ac:dyDescent="0.3">
      <c r="C12" s="10" t="s">
        <v>97</v>
      </c>
      <c r="D12" t="s">
        <v>76</v>
      </c>
      <c r="E12" t="s">
        <v>13</v>
      </c>
      <c r="F12" t="s">
        <v>17</v>
      </c>
      <c r="G12" t="s">
        <v>15</v>
      </c>
      <c r="H12" t="s">
        <v>14</v>
      </c>
      <c r="I12" t="s">
        <v>76</v>
      </c>
      <c r="J12" t="s">
        <v>13</v>
      </c>
      <c r="K12" t="s">
        <v>17</v>
      </c>
      <c r="L12" t="s">
        <v>15</v>
      </c>
      <c r="M12" t="s">
        <v>14</v>
      </c>
    </row>
    <row r="13" spans="3:15" x14ac:dyDescent="0.3">
      <c r="C13" s="11" t="s">
        <v>4</v>
      </c>
      <c r="D13" s="12"/>
      <c r="E13" s="12"/>
      <c r="F13" s="12"/>
      <c r="G13" s="12">
        <v>1</v>
      </c>
      <c r="H13" s="12"/>
      <c r="I13" s="12"/>
      <c r="J13" s="12"/>
      <c r="K13" s="12"/>
      <c r="L13" s="12">
        <v>1</v>
      </c>
      <c r="M13" s="12"/>
      <c r="N13" s="12">
        <v>1</v>
      </c>
      <c r="O13" s="12">
        <v>1</v>
      </c>
    </row>
    <row r="14" spans="3:15" x14ac:dyDescent="0.3">
      <c r="C14" s="11" t="s">
        <v>5</v>
      </c>
      <c r="D14" s="12"/>
      <c r="E14" s="12"/>
      <c r="F14" s="12"/>
      <c r="G14" s="12"/>
      <c r="H14" s="12"/>
      <c r="I14" s="12"/>
      <c r="J14" s="12"/>
      <c r="K14" s="12"/>
      <c r="L14" s="12"/>
      <c r="M14" s="12">
        <v>1</v>
      </c>
      <c r="N14" s="12"/>
      <c r="O14" s="12">
        <v>1</v>
      </c>
    </row>
    <row r="15" spans="3:15" x14ac:dyDescent="0.3">
      <c r="C15" s="11" t="s">
        <v>6</v>
      </c>
      <c r="D15" s="12"/>
      <c r="E15" s="12"/>
      <c r="F15" s="12"/>
      <c r="G15" s="12"/>
      <c r="H15" s="12">
        <v>1</v>
      </c>
      <c r="I15" s="12"/>
      <c r="J15" s="12"/>
      <c r="K15" s="12"/>
      <c r="L15" s="12"/>
      <c r="M15" s="12">
        <v>1</v>
      </c>
      <c r="N15" s="12">
        <v>1</v>
      </c>
      <c r="O15" s="12">
        <v>1</v>
      </c>
    </row>
    <row r="16" spans="3:15" x14ac:dyDescent="0.3">
      <c r="C16" s="11" t="s">
        <v>7</v>
      </c>
      <c r="D16" s="12"/>
      <c r="E16" s="12"/>
      <c r="F16" s="12"/>
      <c r="G16" s="12"/>
      <c r="H16" s="12"/>
      <c r="I16" s="12"/>
      <c r="J16" s="12">
        <v>1</v>
      </c>
      <c r="K16" s="12"/>
      <c r="L16" s="12"/>
      <c r="M16" s="12"/>
      <c r="N16" s="12"/>
      <c r="O16" s="12">
        <v>1</v>
      </c>
    </row>
    <row r="17" spans="3:15" x14ac:dyDescent="0.3">
      <c r="C17" s="11" t="s">
        <v>2</v>
      </c>
      <c r="D17" s="12"/>
      <c r="E17" s="12"/>
      <c r="F17" s="12"/>
      <c r="G17" s="12">
        <v>1</v>
      </c>
      <c r="H17" s="12"/>
      <c r="I17" s="12"/>
      <c r="J17" s="12"/>
      <c r="K17" s="12"/>
      <c r="L17" s="12">
        <v>1</v>
      </c>
      <c r="M17" s="12"/>
      <c r="N17" s="12">
        <v>1</v>
      </c>
      <c r="O17" s="12">
        <v>1</v>
      </c>
    </row>
    <row r="18" spans="3:15" x14ac:dyDescent="0.3">
      <c r="C18" s="11" t="s">
        <v>3</v>
      </c>
      <c r="D18" s="12"/>
      <c r="E18" s="12"/>
      <c r="F18" s="12"/>
      <c r="G18" s="12"/>
      <c r="H18" s="12"/>
      <c r="I18" s="12"/>
      <c r="J18" s="12"/>
      <c r="K18" s="12"/>
      <c r="L18" s="12">
        <v>1</v>
      </c>
      <c r="M18" s="12"/>
      <c r="N18" s="12"/>
      <c r="O18" s="12">
        <v>1</v>
      </c>
    </row>
    <row r="19" spans="3:15" x14ac:dyDescent="0.3">
      <c r="C19" s="11" t="s">
        <v>8</v>
      </c>
      <c r="D19" s="12"/>
      <c r="E19" s="12">
        <v>1</v>
      </c>
      <c r="F19" s="12"/>
      <c r="G19" s="12"/>
      <c r="H19" s="12"/>
      <c r="I19" s="12"/>
      <c r="J19" s="12">
        <v>1</v>
      </c>
      <c r="K19" s="12"/>
      <c r="L19" s="12"/>
      <c r="M19" s="12"/>
      <c r="N19" s="12">
        <v>1</v>
      </c>
      <c r="O19" s="12">
        <v>1</v>
      </c>
    </row>
    <row r="20" spans="3:15" x14ac:dyDescent="0.3">
      <c r="C20" s="11" t="s">
        <v>9</v>
      </c>
      <c r="D20" s="12"/>
      <c r="E20" s="12"/>
      <c r="F20" s="12"/>
      <c r="G20" s="12"/>
      <c r="H20" s="12"/>
      <c r="I20" s="12"/>
      <c r="J20" s="12">
        <v>1</v>
      </c>
      <c r="K20" s="12"/>
      <c r="L20" s="12"/>
      <c r="M20" s="12"/>
      <c r="N20" s="12"/>
      <c r="O20" s="12">
        <v>1</v>
      </c>
    </row>
    <row r="21" spans="3:15" x14ac:dyDescent="0.3">
      <c r="C21" s="11" t="s">
        <v>0</v>
      </c>
      <c r="D21" s="12"/>
      <c r="E21" s="12">
        <v>1</v>
      </c>
      <c r="F21" s="12"/>
      <c r="G21" s="12"/>
      <c r="H21" s="12"/>
      <c r="I21" s="12"/>
      <c r="J21" s="12">
        <v>1</v>
      </c>
      <c r="K21" s="12"/>
      <c r="L21" s="12"/>
      <c r="M21" s="12"/>
      <c r="N21" s="12">
        <v>1</v>
      </c>
      <c r="O21" s="12">
        <v>1</v>
      </c>
    </row>
    <row r="22" spans="3:15" x14ac:dyDescent="0.3">
      <c r="C22" s="11" t="s">
        <v>1</v>
      </c>
      <c r="D22" s="12"/>
      <c r="E22" s="12"/>
      <c r="F22" s="12"/>
      <c r="G22" s="12"/>
      <c r="H22" s="12"/>
      <c r="I22" s="12"/>
      <c r="J22" s="12"/>
      <c r="K22" s="12"/>
      <c r="L22" s="12"/>
      <c r="M22" s="12">
        <v>1</v>
      </c>
      <c r="N22" s="12"/>
      <c r="O22" s="12">
        <v>1</v>
      </c>
    </row>
    <row r="23" spans="3:15" x14ac:dyDescent="0.3">
      <c r="C23" s="11" t="s">
        <v>99</v>
      </c>
      <c r="D23" s="12"/>
      <c r="E23" s="12"/>
      <c r="F23" s="12"/>
      <c r="G23" s="12"/>
      <c r="H23" s="12"/>
      <c r="I23" s="12"/>
      <c r="J23" s="12"/>
      <c r="K23" s="12">
        <v>1</v>
      </c>
      <c r="L23" s="12"/>
      <c r="M23" s="12"/>
      <c r="N23" s="12"/>
      <c r="O23" s="12">
        <v>1</v>
      </c>
    </row>
    <row r="24" spans="3:15" x14ac:dyDescent="0.3">
      <c r="C24" s="11" t="s">
        <v>98</v>
      </c>
      <c r="D24" s="12"/>
      <c r="E24" s="12">
        <v>2</v>
      </c>
      <c r="F24" s="12"/>
      <c r="G24" s="12">
        <v>2</v>
      </c>
      <c r="H24" s="12">
        <v>1</v>
      </c>
      <c r="I24" s="12"/>
      <c r="J24" s="12">
        <v>4</v>
      </c>
      <c r="K24" s="12">
        <v>1</v>
      </c>
      <c r="L24" s="12">
        <v>3</v>
      </c>
      <c r="M24" s="12">
        <v>3</v>
      </c>
      <c r="N24" s="12">
        <v>5</v>
      </c>
      <c r="O24" s="1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3" sqref="D3"/>
    </sheetView>
  </sheetViews>
  <sheetFormatPr defaultRowHeight="14.4" x14ac:dyDescent="0.3"/>
  <cols>
    <col min="2" max="2" width="17.44140625" customWidth="1"/>
    <col min="3" max="3" width="12.33203125" style="4" customWidth="1"/>
    <col min="4" max="4" width="13.33203125" style="4" customWidth="1"/>
    <col min="5" max="5" width="14.6640625" customWidth="1"/>
  </cols>
  <sheetData>
    <row r="1" spans="1:6" s="1" customFormat="1" x14ac:dyDescent="0.3">
      <c r="A1" s="1" t="s">
        <v>60</v>
      </c>
      <c r="B1" s="1" t="s">
        <v>58</v>
      </c>
      <c r="C1" s="3" t="s">
        <v>70</v>
      </c>
      <c r="D1" s="3" t="s">
        <v>59</v>
      </c>
      <c r="E1" s="1" t="s">
        <v>56</v>
      </c>
    </row>
    <row r="2" spans="1:6" x14ac:dyDescent="0.3">
      <c r="A2" t="s">
        <v>15</v>
      </c>
      <c r="B2" s="2" t="s">
        <v>22</v>
      </c>
      <c r="C2" s="5">
        <v>10</v>
      </c>
      <c r="D2" s="5">
        <v>6.5</v>
      </c>
      <c r="E2" t="s">
        <v>48</v>
      </c>
    </row>
    <row r="3" spans="1:6" x14ac:dyDescent="0.3">
      <c r="A3" t="s">
        <v>15</v>
      </c>
      <c r="B3" s="2" t="s">
        <v>23</v>
      </c>
      <c r="C3" s="5">
        <v>10</v>
      </c>
      <c r="D3" s="5">
        <v>3.5</v>
      </c>
      <c r="E3" t="s">
        <v>51</v>
      </c>
    </row>
    <row r="4" spans="1:6" x14ac:dyDescent="0.3">
      <c r="A4" t="s">
        <v>15</v>
      </c>
      <c r="B4" s="2" t="s">
        <v>24</v>
      </c>
      <c r="C4" s="5">
        <v>10</v>
      </c>
      <c r="D4" s="5">
        <v>4</v>
      </c>
      <c r="E4" t="s">
        <v>72</v>
      </c>
    </row>
    <row r="5" spans="1:6" x14ac:dyDescent="0.3">
      <c r="A5" t="s">
        <v>15</v>
      </c>
      <c r="B5" s="2" t="s">
        <v>25</v>
      </c>
      <c r="C5" s="5">
        <v>10</v>
      </c>
      <c r="D5" s="5">
        <v>4</v>
      </c>
      <c r="E5" t="s">
        <v>50</v>
      </c>
      <c r="F5" t="s">
        <v>116</v>
      </c>
    </row>
    <row r="6" spans="1:6" x14ac:dyDescent="0.3">
      <c r="A6" t="s">
        <v>15</v>
      </c>
      <c r="B6" s="2" t="s">
        <v>26</v>
      </c>
      <c r="C6" s="5">
        <v>10</v>
      </c>
      <c r="D6" s="5">
        <v>6.5</v>
      </c>
      <c r="E6" t="s">
        <v>53</v>
      </c>
    </row>
    <row r="7" spans="1:6" x14ac:dyDescent="0.3">
      <c r="A7" t="s">
        <v>15</v>
      </c>
      <c r="B7" s="2" t="s">
        <v>27</v>
      </c>
      <c r="C7" s="5">
        <v>10</v>
      </c>
      <c r="D7" s="5">
        <v>1.5</v>
      </c>
      <c r="E7" t="s">
        <v>53</v>
      </c>
    </row>
    <row r="8" spans="1:6" x14ac:dyDescent="0.3">
      <c r="A8" t="s">
        <v>15</v>
      </c>
      <c r="B8" s="2" t="s">
        <v>28</v>
      </c>
      <c r="C8" s="5">
        <v>10</v>
      </c>
      <c r="D8" s="5">
        <v>6</v>
      </c>
      <c r="E8" t="s">
        <v>54</v>
      </c>
    </row>
    <row r="9" spans="1:6" x14ac:dyDescent="0.3">
      <c r="A9" t="s">
        <v>15</v>
      </c>
      <c r="B9" s="2" t="s">
        <v>29</v>
      </c>
      <c r="C9" s="5">
        <v>10</v>
      </c>
      <c r="D9" s="5">
        <v>7</v>
      </c>
      <c r="E9" t="s">
        <v>54</v>
      </c>
    </row>
    <row r="10" spans="1:6" x14ac:dyDescent="0.3">
      <c r="A10" t="s">
        <v>15</v>
      </c>
      <c r="B10" s="2" t="s">
        <v>30</v>
      </c>
      <c r="C10" s="5">
        <v>10</v>
      </c>
      <c r="D10" s="5">
        <v>4.5</v>
      </c>
      <c r="E10" t="s">
        <v>72</v>
      </c>
    </row>
    <row r="11" spans="1:6" x14ac:dyDescent="0.3">
      <c r="A11" t="s">
        <v>15</v>
      </c>
      <c r="B11" s="2" t="s">
        <v>31</v>
      </c>
      <c r="C11" s="5">
        <v>5</v>
      </c>
      <c r="D11" s="5">
        <v>4</v>
      </c>
      <c r="E11" t="s">
        <v>49</v>
      </c>
    </row>
    <row r="12" spans="1:6" x14ac:dyDescent="0.3">
      <c r="A12" t="s">
        <v>15</v>
      </c>
      <c r="B12" s="2" t="s">
        <v>32</v>
      </c>
      <c r="C12" s="5">
        <v>4</v>
      </c>
      <c r="D12" s="5">
        <v>3</v>
      </c>
      <c r="E12" t="s">
        <v>72</v>
      </c>
    </row>
    <row r="13" spans="1:6" x14ac:dyDescent="0.3">
      <c r="A13" t="s">
        <v>15</v>
      </c>
      <c r="B13" s="2" t="s">
        <v>33</v>
      </c>
      <c r="C13" s="5">
        <v>10</v>
      </c>
      <c r="D13" s="5">
        <v>6.5</v>
      </c>
      <c r="E13" t="s">
        <v>51</v>
      </c>
    </row>
    <row r="14" spans="1:6" x14ac:dyDescent="0.3">
      <c r="A14" t="s">
        <v>15</v>
      </c>
      <c r="B14" s="2" t="s">
        <v>34</v>
      </c>
      <c r="C14" s="5">
        <v>10</v>
      </c>
      <c r="D14" s="5">
        <v>4</v>
      </c>
      <c r="E14" t="s">
        <v>51</v>
      </c>
      <c r="F14" t="s">
        <v>117</v>
      </c>
    </row>
    <row r="15" spans="1:6" x14ac:dyDescent="0.3">
      <c r="A15" t="s">
        <v>35</v>
      </c>
      <c r="B15" s="2" t="s">
        <v>75</v>
      </c>
      <c r="C15" s="5">
        <v>3</v>
      </c>
      <c r="D15" s="5"/>
      <c r="E15" t="s">
        <v>54</v>
      </c>
    </row>
    <row r="16" spans="1:6" x14ac:dyDescent="0.3">
      <c r="A16" t="s">
        <v>35</v>
      </c>
      <c r="B16" s="2" t="s">
        <v>52</v>
      </c>
      <c r="C16" s="5">
        <v>0.5</v>
      </c>
      <c r="D16" s="5"/>
      <c r="E16" t="s">
        <v>51</v>
      </c>
    </row>
    <row r="17" spans="1:5" x14ac:dyDescent="0.3">
      <c r="A17" t="s">
        <v>35</v>
      </c>
      <c r="B17" s="2" t="s">
        <v>40</v>
      </c>
      <c r="C17" s="5">
        <v>3</v>
      </c>
      <c r="D17" s="5">
        <v>0.5</v>
      </c>
      <c r="E17" t="s">
        <v>55</v>
      </c>
    </row>
    <row r="18" spans="1:5" x14ac:dyDescent="0.3">
      <c r="A18" t="s">
        <v>35</v>
      </c>
      <c r="B18" s="2" t="s">
        <v>41</v>
      </c>
      <c r="C18" s="5">
        <v>3</v>
      </c>
      <c r="D18" s="5">
        <v>0.5</v>
      </c>
      <c r="E18" t="s">
        <v>55</v>
      </c>
    </row>
    <row r="19" spans="1:5" x14ac:dyDescent="0.3">
      <c r="A19" t="s">
        <v>35</v>
      </c>
      <c r="B19" s="2" t="s">
        <v>42</v>
      </c>
      <c r="C19" s="5">
        <v>3</v>
      </c>
      <c r="D19" s="5"/>
      <c r="E19" t="s">
        <v>55</v>
      </c>
    </row>
    <row r="20" spans="1:5" x14ac:dyDescent="0.3">
      <c r="A20" t="s">
        <v>35</v>
      </c>
      <c r="B20" s="2" t="s">
        <v>74</v>
      </c>
      <c r="C20" s="5">
        <v>3</v>
      </c>
      <c r="D20" s="5">
        <v>0.5</v>
      </c>
      <c r="E20" t="s">
        <v>54</v>
      </c>
    </row>
    <row r="21" spans="1:5" x14ac:dyDescent="0.3">
      <c r="A21" t="s">
        <v>35</v>
      </c>
      <c r="B21" s="2" t="s">
        <v>43</v>
      </c>
      <c r="C21" s="5">
        <v>3</v>
      </c>
      <c r="D21" s="5">
        <v>0.5</v>
      </c>
      <c r="E21" t="s">
        <v>72</v>
      </c>
    </row>
    <row r="22" spans="1:5" x14ac:dyDescent="0.3">
      <c r="A22" t="s">
        <v>35</v>
      </c>
      <c r="B22" s="2" t="s">
        <v>71</v>
      </c>
      <c r="C22" s="5">
        <v>3</v>
      </c>
      <c r="D22" s="5">
        <v>0.5</v>
      </c>
      <c r="E22" t="s">
        <v>72</v>
      </c>
    </row>
    <row r="29" spans="1:5" x14ac:dyDescent="0.3">
      <c r="D29" s="4" t="s">
        <v>105</v>
      </c>
    </row>
    <row r="30" spans="1:5" x14ac:dyDescent="0.3">
      <c r="D30" s="4" t="s">
        <v>106</v>
      </c>
    </row>
    <row r="31" spans="1:5" x14ac:dyDescent="0.3">
      <c r="D31" s="4" t="s">
        <v>107</v>
      </c>
    </row>
    <row r="32" spans="1:5" x14ac:dyDescent="0.3">
      <c r="D32" s="4" t="s">
        <v>108</v>
      </c>
    </row>
    <row r="33" spans="4:4" x14ac:dyDescent="0.3">
      <c r="D33" s="4" t="s">
        <v>109</v>
      </c>
    </row>
    <row r="34" spans="4:4" x14ac:dyDescent="0.3">
      <c r="D34" s="4" t="s">
        <v>110</v>
      </c>
    </row>
    <row r="35" spans="4:4" x14ac:dyDescent="0.3">
      <c r="D35" s="4" t="s">
        <v>111</v>
      </c>
    </row>
    <row r="36" spans="4:4" x14ac:dyDescent="0.3">
      <c r="D36" s="4" t="s">
        <v>112</v>
      </c>
    </row>
    <row r="37" spans="4:4" x14ac:dyDescent="0.3">
      <c r="D37" s="4" t="s">
        <v>113</v>
      </c>
    </row>
    <row r="38" spans="4:4" x14ac:dyDescent="0.3">
      <c r="D38" s="4" t="s">
        <v>114</v>
      </c>
    </row>
    <row r="39" spans="4:4" x14ac:dyDescent="0.3">
      <c r="D39" s="4" t="s">
        <v>115</v>
      </c>
    </row>
  </sheetData>
  <autoFilter ref="A1:O2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4.4" x14ac:dyDescent="0.3"/>
  <cols>
    <col min="1" max="1" width="17.44140625" customWidth="1"/>
    <col min="2" max="2" width="15.6640625" customWidth="1"/>
  </cols>
  <sheetData>
    <row r="1" spans="1:2" s="1" customFormat="1" x14ac:dyDescent="0.3">
      <c r="A1" s="1" t="s">
        <v>56</v>
      </c>
      <c r="B1" s="1" t="s">
        <v>57</v>
      </c>
    </row>
    <row r="2" spans="1:2" x14ac:dyDescent="0.3">
      <c r="A2" t="s">
        <v>39</v>
      </c>
      <c r="B2" s="2">
        <f t="shared" ref="B2:B9" si="0">SUMIF(Team,A2,InitEst)</f>
        <v>0</v>
      </c>
    </row>
    <row r="3" spans="1:2" x14ac:dyDescent="0.3">
      <c r="A3" t="s">
        <v>54</v>
      </c>
      <c r="B3" s="2">
        <f t="shared" si="0"/>
        <v>13.5</v>
      </c>
    </row>
    <row r="4" spans="1:2" x14ac:dyDescent="0.3">
      <c r="A4" t="s">
        <v>51</v>
      </c>
      <c r="B4" s="2">
        <f t="shared" si="0"/>
        <v>14</v>
      </c>
    </row>
    <row r="5" spans="1:2" x14ac:dyDescent="0.3">
      <c r="A5" t="s">
        <v>53</v>
      </c>
      <c r="B5" s="2">
        <f t="shared" si="0"/>
        <v>8</v>
      </c>
    </row>
    <row r="6" spans="1:2" x14ac:dyDescent="0.3">
      <c r="A6" t="s">
        <v>50</v>
      </c>
      <c r="B6" s="2">
        <f t="shared" si="0"/>
        <v>4</v>
      </c>
    </row>
    <row r="7" spans="1:2" x14ac:dyDescent="0.3">
      <c r="A7" t="s">
        <v>49</v>
      </c>
      <c r="B7" s="2">
        <f t="shared" si="0"/>
        <v>4</v>
      </c>
    </row>
    <row r="8" spans="1:2" x14ac:dyDescent="0.3">
      <c r="A8" t="s">
        <v>48</v>
      </c>
      <c r="B8" s="2">
        <f t="shared" si="0"/>
        <v>6.5</v>
      </c>
    </row>
    <row r="9" spans="1:2" x14ac:dyDescent="0.3">
      <c r="A9" t="s">
        <v>55</v>
      </c>
      <c r="B9" s="2">
        <f t="shared" si="0"/>
        <v>1</v>
      </c>
    </row>
    <row r="10" spans="1:2" x14ac:dyDescent="0.3">
      <c r="A10" t="s">
        <v>72</v>
      </c>
      <c r="B10" s="2">
        <f>SUMIF(Team,A10,InitEst)</f>
        <v>12.5</v>
      </c>
    </row>
    <row r="12" spans="1:2" x14ac:dyDescent="0.3">
      <c r="A12" t="s">
        <v>61</v>
      </c>
      <c r="B12">
        <f>SUM(B2:B10)</f>
        <v>63.5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zoomScaleNormal="100" workbookViewId="0">
      <selection activeCell="M3" sqref="M3"/>
    </sheetView>
  </sheetViews>
  <sheetFormatPr defaultRowHeight="14.4" x14ac:dyDescent="0.3"/>
  <cols>
    <col min="1" max="3" width="14.33203125" customWidth="1"/>
    <col min="4" max="4" width="13.6640625" customWidth="1"/>
    <col min="5" max="18" width="14.33203125" customWidth="1"/>
  </cols>
  <sheetData>
    <row r="1" spans="1:18" x14ac:dyDescent="0.3">
      <c r="B1" t="s">
        <v>69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63</v>
      </c>
      <c r="R1" t="s">
        <v>64</v>
      </c>
    </row>
    <row r="2" spans="1:18" s="6" customFormat="1" x14ac:dyDescent="0.3">
      <c r="B2" s="6">
        <v>42977</v>
      </c>
      <c r="C2" s="6">
        <v>42978</v>
      </c>
      <c r="D2" s="6">
        <v>42979</v>
      </c>
      <c r="E2" s="6">
        <v>42980</v>
      </c>
      <c r="F2" s="6">
        <v>42981</v>
      </c>
      <c r="G2" s="6">
        <v>42982</v>
      </c>
      <c r="H2" s="6">
        <v>42983</v>
      </c>
      <c r="I2" s="6">
        <v>42984</v>
      </c>
      <c r="J2" s="6">
        <v>42985</v>
      </c>
      <c r="K2" s="6">
        <v>42986</v>
      </c>
      <c r="L2" s="6">
        <v>42987</v>
      </c>
      <c r="M2" s="6">
        <v>42988</v>
      </c>
      <c r="N2" s="6">
        <v>42989</v>
      </c>
      <c r="O2" s="6">
        <v>42990</v>
      </c>
      <c r="P2" s="6">
        <v>42991</v>
      </c>
      <c r="Q2" s="6">
        <v>42992</v>
      </c>
      <c r="R2" s="6">
        <v>42993</v>
      </c>
    </row>
    <row r="3" spans="1:18" x14ac:dyDescent="0.3">
      <c r="A3" t="s">
        <v>62</v>
      </c>
      <c r="D3">
        <f>1555</f>
        <v>1555</v>
      </c>
      <c r="E3">
        <f>D3-(4*8+6+40)</f>
        <v>1477</v>
      </c>
      <c r="F3">
        <f>G3+30</f>
        <v>1172</v>
      </c>
      <c r="G3">
        <v>1142</v>
      </c>
      <c r="H3">
        <v>959</v>
      </c>
      <c r="I3">
        <v>615</v>
      </c>
      <c r="J3">
        <v>405</v>
      </c>
      <c r="K3">
        <v>271</v>
      </c>
      <c r="L3">
        <v>259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OSs</vt:lpstr>
      <vt:lpstr>Sheet1</vt:lpstr>
      <vt:lpstr>People</vt:lpstr>
      <vt:lpstr>EstimByTeam</vt:lpstr>
      <vt:lpstr>Progress</vt:lpstr>
      <vt:lpstr>InitEst</vt:lpstr>
      <vt:lpstr>Team</vt:lpstr>
    </vt:vector>
  </TitlesOfParts>
  <Company>Siemens PLM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Baumgartner, Michal (DF PL LCS APPS R&amp;D CZ QA)</dc:creator>
  <cp:lastModifiedBy>Danek, Lukas (DF PL LCS APPS R&amp;D CZ QA)</cp:lastModifiedBy>
  <dcterms:created xsi:type="dcterms:W3CDTF">2017-05-02T07:51:59Z</dcterms:created>
  <dcterms:modified xsi:type="dcterms:W3CDTF">2018-02-12T14:05:59Z</dcterms:modified>
</cp:coreProperties>
</file>