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0_000\Desktop\"/>
    </mc:Choice>
  </mc:AlternateContent>
  <xr:revisionPtr revIDLastSave="0" documentId="8_{6C6B349F-45B9-4F3C-A47A-408AA1F1B549}" xr6:coauthVersionLast="28" xr6:coauthVersionMax="28" xr10:uidLastSave="{00000000-0000-0000-0000-000000000000}"/>
  <bookViews>
    <workbookView xWindow="0" yWindow="0" windowWidth="24000" windowHeight="9510" xr2:uid="{ADA7053F-F6BB-42F5-828A-1C63DFB67DD2}"/>
  </bookViews>
  <sheets>
    <sheet name="Cluster center" sheetId="1" r:id="rId1"/>
    <sheet name="# of case in cluster" sheetId="2" r:id="rId2"/>
    <sheet name="Sheet3" sheetId="3" r:id="rId3"/>
    <sheet name="Class distribution" sheetId="4" r:id="rId4"/>
    <sheet name="Sw" sheetId="5" r:id="rId5"/>
    <sheet name="Decision tree configuration" sheetId="8" r:id="rId6"/>
  </sheets>
  <definedNames>
    <definedName name="_xlnm._FilterDatabase" localSheetId="2" hidden="1">Sheet3!$A$1:$V$229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18" i="1"/>
  <c r="P18" i="1"/>
  <c r="P17" i="1"/>
  <c r="P16" i="1"/>
  <c r="P15" i="1"/>
  <c r="L7" i="4"/>
  <c r="M8" i="4"/>
  <c r="L8" i="4"/>
  <c r="K8" i="4"/>
  <c r="N7" i="4"/>
  <c r="N6" i="4"/>
  <c r="N5" i="4"/>
  <c r="N8" i="4" s="1"/>
  <c r="W8" i="4"/>
  <c r="V8" i="4"/>
  <c r="U8" i="4"/>
  <c r="X7" i="4"/>
  <c r="X6" i="4"/>
  <c r="X5" i="4"/>
  <c r="R8" i="4"/>
  <c r="Q8" i="4"/>
  <c r="P8" i="4"/>
  <c r="S7" i="4"/>
  <c r="S6" i="4"/>
  <c r="S5" i="4"/>
  <c r="E39" i="4"/>
  <c r="D39" i="4"/>
  <c r="C39" i="4"/>
  <c r="F38" i="4"/>
  <c r="F37" i="4"/>
  <c r="F36" i="4"/>
  <c r="D28" i="4"/>
  <c r="E28" i="4"/>
  <c r="F28" i="4"/>
  <c r="C28" i="4"/>
  <c r="F26" i="4"/>
  <c r="F27" i="4"/>
  <c r="F25" i="4"/>
  <c r="R6" i="1"/>
  <c r="R7" i="1"/>
  <c r="R8" i="1"/>
  <c r="R5" i="1"/>
  <c r="Q8" i="1"/>
  <c r="Q7" i="1"/>
  <c r="Q6" i="1"/>
  <c r="Q5" i="1"/>
  <c r="D2" i="5"/>
  <c r="E2" i="5"/>
  <c r="F2" i="5"/>
  <c r="G2" i="5"/>
  <c r="H2" i="5"/>
  <c r="V2" i="5"/>
  <c r="O2" i="5"/>
  <c r="I2" i="5"/>
  <c r="D47" i="1"/>
  <c r="E47" i="1"/>
  <c r="F47" i="1"/>
  <c r="G47" i="1"/>
  <c r="H47" i="1"/>
  <c r="C47" i="1"/>
  <c r="D35" i="1"/>
  <c r="E35" i="1"/>
  <c r="F35" i="1"/>
  <c r="G35" i="1"/>
  <c r="C35" i="1"/>
  <c r="D23" i="1"/>
  <c r="E23" i="1"/>
  <c r="F23" i="1"/>
  <c r="C23" i="1"/>
  <c r="D11" i="1"/>
  <c r="E11" i="1"/>
  <c r="C11" i="1"/>
  <c r="L2" i="5"/>
  <c r="M2" i="5"/>
  <c r="N2" i="5"/>
  <c r="P2" i="5"/>
  <c r="Q2" i="5"/>
  <c r="R2" i="5"/>
  <c r="S2" i="5"/>
  <c r="T2" i="5"/>
  <c r="U2" i="5"/>
  <c r="K2" i="5"/>
  <c r="J2" i="5"/>
  <c r="C2" i="5"/>
  <c r="B2" i="5"/>
  <c r="A2" i="5"/>
  <c r="V128" i="3"/>
  <c r="V127" i="3"/>
  <c r="V122" i="3"/>
  <c r="V118" i="3"/>
  <c r="V116" i="3"/>
  <c r="V115" i="3"/>
  <c r="V104" i="3"/>
  <c r="V96" i="3"/>
  <c r="V95" i="3"/>
  <c r="V91" i="3"/>
  <c r="V90" i="3"/>
  <c r="V84" i="3"/>
  <c r="V83" i="3"/>
  <c r="V80" i="3"/>
  <c r="V79" i="3"/>
  <c r="V211" i="3"/>
  <c r="V209" i="3"/>
  <c r="V205" i="3"/>
  <c r="V202" i="3"/>
  <c r="V198" i="3"/>
  <c r="V190" i="3"/>
  <c r="V186" i="3"/>
  <c r="V180" i="3"/>
  <c r="V175" i="3"/>
  <c r="V173" i="3"/>
  <c r="V172" i="3"/>
  <c r="V166" i="3"/>
  <c r="V157" i="3"/>
  <c r="V153" i="3"/>
  <c r="V147" i="3"/>
  <c r="V145" i="3"/>
  <c r="V144" i="3"/>
  <c r="V143" i="3"/>
  <c r="V142" i="3"/>
  <c r="V41" i="3"/>
  <c r="V18" i="3"/>
  <c r="V133" i="3"/>
  <c r="V132" i="3"/>
  <c r="V130" i="3"/>
  <c r="V129" i="3"/>
  <c r="V125" i="3"/>
  <c r="V123" i="3"/>
  <c r="V121" i="3"/>
  <c r="V120" i="3"/>
  <c r="V119" i="3"/>
  <c r="V117" i="3"/>
  <c r="V114" i="3"/>
  <c r="V113" i="3"/>
  <c r="V112" i="3"/>
  <c r="V111" i="3"/>
  <c r="V110" i="3"/>
  <c r="V108" i="3"/>
  <c r="V107" i="3"/>
  <c r="V106" i="3"/>
  <c r="V105" i="3"/>
  <c r="V103" i="3"/>
  <c r="V101" i="3"/>
  <c r="V100" i="3"/>
  <c r="V99" i="3"/>
  <c r="V98" i="3"/>
  <c r="V94" i="3"/>
  <c r="V93" i="3"/>
  <c r="V92" i="3"/>
  <c r="V89" i="3"/>
  <c r="V88" i="3"/>
  <c r="V87" i="3"/>
  <c r="V86" i="3"/>
  <c r="V85" i="3"/>
  <c r="V75" i="3"/>
  <c r="V141" i="3"/>
  <c r="V140" i="3"/>
  <c r="V139" i="3"/>
  <c r="V138" i="3"/>
  <c r="V137" i="3"/>
  <c r="V136" i="3"/>
  <c r="V135" i="3"/>
  <c r="V134" i="3"/>
  <c r="V131" i="3"/>
  <c r="V126" i="3"/>
  <c r="V124" i="3"/>
  <c r="V109" i="3"/>
  <c r="V102" i="3"/>
  <c r="V97" i="3"/>
  <c r="V82" i="3"/>
  <c r="V81" i="3"/>
  <c r="V78" i="3"/>
  <c r="V77" i="3"/>
  <c r="V76" i="3"/>
  <c r="V74" i="3"/>
  <c r="V73" i="3"/>
  <c r="V72" i="3"/>
  <c r="V53" i="3"/>
  <c r="V45" i="3"/>
  <c r="V39" i="3"/>
  <c r="V38" i="3"/>
  <c r="V37" i="3"/>
  <c r="V33" i="3"/>
  <c r="V12" i="3"/>
  <c r="V11" i="3"/>
  <c r="V10" i="3"/>
  <c r="V203" i="3"/>
  <c r="V181" i="3"/>
  <c r="V70" i="3"/>
  <c r="V69" i="3"/>
  <c r="V68" i="3"/>
  <c r="V67" i="3"/>
  <c r="V66" i="3"/>
  <c r="V61" i="3"/>
  <c r="V60" i="3"/>
  <c r="V59" i="3"/>
  <c r="V58" i="3"/>
  <c r="V57" i="3"/>
  <c r="V56" i="3"/>
  <c r="V55" i="3"/>
  <c r="V54" i="3"/>
  <c r="V52" i="3"/>
  <c r="V51" i="3"/>
  <c r="V50" i="3"/>
  <c r="V49" i="3"/>
  <c r="V48" i="3"/>
  <c r="V47" i="3"/>
  <c r="V46" i="3"/>
  <c r="V44" i="3"/>
  <c r="V43" i="3"/>
  <c r="V42" i="3"/>
  <c r="V40" i="3"/>
  <c r="V36" i="3"/>
  <c r="V35" i="3"/>
  <c r="V34" i="3"/>
  <c r="V32" i="3"/>
  <c r="V31" i="3"/>
  <c r="V30" i="3"/>
  <c r="V29" i="3"/>
  <c r="V27" i="3"/>
  <c r="V26" i="3"/>
  <c r="V25" i="3"/>
  <c r="V24" i="3"/>
  <c r="V23" i="3"/>
  <c r="V22" i="3"/>
  <c r="V20" i="3"/>
  <c r="V19" i="3"/>
  <c r="V17" i="3"/>
  <c r="V16" i="3"/>
  <c r="V15" i="3"/>
  <c r="V14" i="3"/>
  <c r="V13" i="3"/>
  <c r="V9" i="3"/>
  <c r="V8" i="3"/>
  <c r="V7" i="3"/>
  <c r="V6" i="3"/>
  <c r="V5" i="3"/>
  <c r="V4" i="3"/>
  <c r="V3" i="3"/>
  <c r="V2" i="3"/>
  <c r="V210" i="3"/>
  <c r="V208" i="3"/>
  <c r="V207" i="3"/>
  <c r="V206" i="3"/>
  <c r="V204" i="3"/>
  <c r="V201" i="3"/>
  <c r="V200" i="3"/>
  <c r="V199" i="3"/>
  <c r="V197" i="3"/>
  <c r="V196" i="3"/>
  <c r="V195" i="3"/>
  <c r="V194" i="3"/>
  <c r="V193" i="3"/>
  <c r="V192" i="3"/>
  <c r="V191" i="3"/>
  <c r="V189" i="3"/>
  <c r="V188" i="3"/>
  <c r="V187" i="3"/>
  <c r="V185" i="3"/>
  <c r="V184" i="3"/>
  <c r="V183" i="3"/>
  <c r="V182" i="3"/>
  <c r="V179" i="3"/>
  <c r="V178" i="3"/>
  <c r="V177" i="3"/>
  <c r="V176" i="3"/>
  <c r="V174" i="3"/>
  <c r="V171" i="3"/>
  <c r="V170" i="3"/>
  <c r="V169" i="3"/>
  <c r="V168" i="3"/>
  <c r="V167" i="3"/>
  <c r="V165" i="3"/>
  <c r="V164" i="3"/>
  <c r="V163" i="3"/>
  <c r="V162" i="3"/>
  <c r="V161" i="3"/>
  <c r="V160" i="3"/>
  <c r="V159" i="3"/>
  <c r="V158" i="3"/>
  <c r="V156" i="3"/>
  <c r="V155" i="3"/>
  <c r="V154" i="3"/>
  <c r="V152" i="3"/>
  <c r="V151" i="3"/>
  <c r="V150" i="3"/>
  <c r="V149" i="3"/>
  <c r="V148" i="3"/>
  <c r="V146" i="3"/>
  <c r="V71" i="3"/>
  <c r="V65" i="3"/>
  <c r="V64" i="3"/>
  <c r="V63" i="3"/>
  <c r="V62" i="3"/>
  <c r="V28" i="3"/>
  <c r="V21" i="3"/>
  <c r="S211" i="3"/>
  <c r="S209" i="3"/>
  <c r="S205" i="3"/>
  <c r="S202" i="3"/>
  <c r="S199" i="3"/>
  <c r="S198" i="3"/>
  <c r="S197" i="3"/>
  <c r="S195" i="3"/>
  <c r="S192" i="3"/>
  <c r="S191" i="3"/>
  <c r="S190" i="3"/>
  <c r="S188" i="3"/>
  <c r="S186" i="3"/>
  <c r="S185" i="3"/>
  <c r="S184" i="3"/>
  <c r="S183" i="3"/>
  <c r="S182" i="3"/>
  <c r="S180" i="3"/>
  <c r="S179" i="3"/>
  <c r="S178" i="3"/>
  <c r="S177" i="3"/>
  <c r="S176" i="3"/>
  <c r="S175" i="3"/>
  <c r="S173" i="3"/>
  <c r="S172" i="3"/>
  <c r="S168" i="3"/>
  <c r="S166" i="3"/>
  <c r="S164" i="3"/>
  <c r="S161" i="3"/>
  <c r="S159" i="3"/>
  <c r="S157" i="3"/>
  <c r="S154" i="3"/>
  <c r="S153" i="3"/>
  <c r="S152" i="3"/>
  <c r="S151" i="3"/>
  <c r="S147" i="3"/>
  <c r="S145" i="3"/>
  <c r="S144" i="3"/>
  <c r="S143" i="3"/>
  <c r="S142" i="3"/>
  <c r="S41" i="3"/>
  <c r="S18" i="3"/>
  <c r="S210" i="3"/>
  <c r="S208" i="3"/>
  <c r="S207" i="3"/>
  <c r="S206" i="3"/>
  <c r="S204" i="3"/>
  <c r="S203" i="3"/>
  <c r="S201" i="3"/>
  <c r="S200" i="3"/>
  <c r="S196" i="3"/>
  <c r="S194" i="3"/>
  <c r="S193" i="3"/>
  <c r="S189" i="3"/>
  <c r="S187" i="3"/>
  <c r="S181" i="3"/>
  <c r="S174" i="3"/>
  <c r="S171" i="3"/>
  <c r="S170" i="3"/>
  <c r="S169" i="3"/>
  <c r="S167" i="3"/>
  <c r="S165" i="3"/>
  <c r="S163" i="3"/>
  <c r="S162" i="3"/>
  <c r="S160" i="3"/>
  <c r="S158" i="3"/>
  <c r="S156" i="3"/>
  <c r="S155" i="3"/>
  <c r="S150" i="3"/>
  <c r="S149" i="3"/>
  <c r="S148" i="3"/>
  <c r="S146" i="3"/>
  <c r="S71" i="3"/>
  <c r="S67" i="3"/>
  <c r="S66" i="3"/>
  <c r="S65" i="3"/>
  <c r="S64" i="3"/>
  <c r="S63" i="3"/>
  <c r="S62" i="3"/>
  <c r="S61" i="3"/>
  <c r="S44" i="3"/>
  <c r="S31" i="3"/>
  <c r="S29" i="3"/>
  <c r="S28" i="3"/>
  <c r="S25" i="3"/>
  <c r="S21" i="3"/>
  <c r="S133" i="3"/>
  <c r="S132" i="3"/>
  <c r="S130" i="3"/>
  <c r="S129" i="3"/>
  <c r="S128" i="3"/>
  <c r="S127" i="3"/>
  <c r="S125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8" i="3"/>
  <c r="S107" i="3"/>
  <c r="S106" i="3"/>
  <c r="S105" i="3"/>
  <c r="S104" i="3"/>
  <c r="S103" i="3"/>
  <c r="S101" i="3"/>
  <c r="S100" i="3"/>
  <c r="S99" i="3"/>
  <c r="S98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0" i="3"/>
  <c r="S79" i="3"/>
  <c r="S75" i="3"/>
  <c r="S140" i="3"/>
  <c r="S139" i="3"/>
  <c r="S137" i="3"/>
  <c r="S70" i="3"/>
  <c r="S69" i="3"/>
  <c r="S68" i="3"/>
  <c r="S60" i="3"/>
  <c r="S59" i="3"/>
  <c r="S58" i="3"/>
  <c r="S57" i="3"/>
  <c r="S56" i="3"/>
  <c r="S55" i="3"/>
  <c r="S54" i="3"/>
  <c r="S52" i="3"/>
  <c r="S51" i="3"/>
  <c r="S50" i="3"/>
  <c r="S49" i="3"/>
  <c r="S48" i="3"/>
  <c r="S47" i="3"/>
  <c r="S46" i="3"/>
  <c r="S43" i="3"/>
  <c r="S42" i="3"/>
  <c r="S40" i="3"/>
  <c r="S37" i="3"/>
  <c r="S36" i="3"/>
  <c r="S35" i="3"/>
  <c r="S34" i="3"/>
  <c r="S33" i="3"/>
  <c r="S32" i="3"/>
  <c r="S30" i="3"/>
  <c r="S27" i="3"/>
  <c r="S26" i="3"/>
  <c r="S24" i="3"/>
  <c r="S23" i="3"/>
  <c r="S22" i="3"/>
  <c r="S20" i="3"/>
  <c r="S19" i="3"/>
  <c r="S17" i="3"/>
  <c r="S16" i="3"/>
  <c r="S15" i="3"/>
  <c r="S14" i="3"/>
  <c r="S13" i="3"/>
  <c r="S11" i="3"/>
  <c r="S9" i="3"/>
  <c r="S8" i="3"/>
  <c r="S7" i="3"/>
  <c r="S6" i="3"/>
  <c r="S5" i="3"/>
  <c r="S4" i="3"/>
  <c r="S3" i="3"/>
  <c r="S2" i="3"/>
  <c r="S141" i="3"/>
  <c r="S138" i="3"/>
  <c r="S136" i="3"/>
  <c r="S135" i="3"/>
  <c r="S134" i="3"/>
  <c r="S131" i="3"/>
  <c r="S126" i="3"/>
  <c r="S124" i="3"/>
  <c r="S109" i="3"/>
  <c r="S102" i="3"/>
  <c r="S97" i="3"/>
  <c r="S82" i="3"/>
  <c r="S81" i="3"/>
  <c r="S78" i="3"/>
  <c r="S77" i="3"/>
  <c r="S76" i="3"/>
  <c r="S74" i="3"/>
  <c r="S73" i="3"/>
  <c r="S72" i="3"/>
  <c r="S53" i="3"/>
  <c r="S45" i="3"/>
  <c r="S39" i="3"/>
  <c r="S38" i="3"/>
  <c r="S12" i="3"/>
  <c r="S10" i="3"/>
  <c r="P130" i="3"/>
  <c r="P128" i="3"/>
  <c r="P127" i="3"/>
  <c r="P122" i="3"/>
  <c r="P121" i="3"/>
  <c r="P120" i="3"/>
  <c r="P119" i="3"/>
  <c r="P118" i="3"/>
  <c r="P116" i="3"/>
  <c r="P115" i="3"/>
  <c r="P113" i="3"/>
  <c r="P110" i="3"/>
  <c r="P106" i="3"/>
  <c r="P105" i="3"/>
  <c r="P104" i="3"/>
  <c r="P98" i="3"/>
  <c r="P96" i="3"/>
  <c r="P95" i="3"/>
  <c r="P92" i="3"/>
  <c r="P91" i="3"/>
  <c r="P90" i="3"/>
  <c r="P89" i="3"/>
  <c r="P86" i="3"/>
  <c r="P84" i="3"/>
  <c r="P83" i="3"/>
  <c r="P80" i="3"/>
  <c r="P79" i="3"/>
  <c r="P75" i="3"/>
  <c r="P141" i="3"/>
  <c r="P138" i="3"/>
  <c r="P135" i="3"/>
  <c r="P133" i="3"/>
  <c r="P132" i="3"/>
  <c r="P131" i="3"/>
  <c r="P129" i="3"/>
  <c r="P125" i="3"/>
  <c r="P124" i="3"/>
  <c r="P123" i="3"/>
  <c r="P117" i="3"/>
  <c r="P114" i="3"/>
  <c r="P112" i="3"/>
  <c r="P111" i="3"/>
  <c r="P109" i="3"/>
  <c r="P108" i="3"/>
  <c r="P107" i="3"/>
  <c r="P103" i="3"/>
  <c r="P102" i="3"/>
  <c r="P101" i="3"/>
  <c r="P100" i="3"/>
  <c r="P99" i="3"/>
  <c r="P97" i="3"/>
  <c r="P94" i="3"/>
  <c r="P93" i="3"/>
  <c r="P88" i="3"/>
  <c r="P87" i="3"/>
  <c r="P85" i="3"/>
  <c r="P82" i="3"/>
  <c r="P81" i="3"/>
  <c r="P78" i="3"/>
  <c r="P77" i="3"/>
  <c r="P76" i="3"/>
  <c r="P74" i="3"/>
  <c r="P73" i="3"/>
  <c r="P72" i="3"/>
  <c r="P39" i="3"/>
  <c r="P38" i="3"/>
  <c r="P11" i="3"/>
  <c r="P10" i="3"/>
  <c r="P203" i="3"/>
  <c r="P201" i="3"/>
  <c r="P181" i="3"/>
  <c r="P140" i="3"/>
  <c r="P139" i="3"/>
  <c r="P137" i="3"/>
  <c r="P136" i="3"/>
  <c r="P134" i="3"/>
  <c r="P126" i="3"/>
  <c r="P70" i="3"/>
  <c r="P69" i="3"/>
  <c r="P68" i="3"/>
  <c r="P67" i="3"/>
  <c r="P66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0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0" i="3"/>
  <c r="P19" i="3"/>
  <c r="P17" i="3"/>
  <c r="P16" i="3"/>
  <c r="P15" i="3"/>
  <c r="P14" i="3"/>
  <c r="P13" i="3"/>
  <c r="P12" i="3"/>
  <c r="P9" i="3"/>
  <c r="P8" i="3"/>
  <c r="P7" i="3"/>
  <c r="P6" i="3"/>
  <c r="P5" i="3"/>
  <c r="P4" i="3"/>
  <c r="P3" i="3"/>
  <c r="P2" i="3"/>
  <c r="P211" i="3"/>
  <c r="P210" i="3"/>
  <c r="P209" i="3"/>
  <c r="P208" i="3"/>
  <c r="P207" i="3"/>
  <c r="P206" i="3"/>
  <c r="P205" i="3"/>
  <c r="P204" i="3"/>
  <c r="P202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71" i="3"/>
  <c r="P65" i="3"/>
  <c r="P64" i="3"/>
  <c r="P63" i="3"/>
  <c r="P62" i="3"/>
  <c r="P41" i="3"/>
  <c r="P21" i="3"/>
  <c r="P18" i="3"/>
  <c r="S8" i="4" l="1"/>
  <c r="X8" i="4"/>
  <c r="F39" i="4"/>
  <c r="C10" i="4"/>
  <c r="D6" i="4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I46" i="1"/>
  <c r="I45" i="1"/>
  <c r="I44" i="1"/>
  <c r="I43" i="1"/>
  <c r="I42" i="1"/>
  <c r="I41" i="1"/>
  <c r="I40" i="1"/>
  <c r="H34" i="1"/>
  <c r="H33" i="1"/>
  <c r="H32" i="1"/>
  <c r="H31" i="1"/>
  <c r="H30" i="1"/>
  <c r="H29" i="1"/>
  <c r="H28" i="1"/>
  <c r="G22" i="1"/>
  <c r="G21" i="1"/>
  <c r="G20" i="1"/>
  <c r="G19" i="1"/>
  <c r="G18" i="1"/>
  <c r="G17" i="1"/>
  <c r="G16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<sst xmlns="http://schemas.openxmlformats.org/spreadsheetml/2006/main" count="340" uniqueCount="69">
  <si>
    <t/>
  </si>
  <si>
    <t>Final Cluster Centers</t>
  </si>
  <si>
    <t>Cluster</t>
  </si>
  <si>
    <t>1</t>
  </si>
  <si>
    <t>2</t>
  </si>
  <si>
    <t>3</t>
  </si>
  <si>
    <t>area A</t>
  </si>
  <si>
    <t>perimeter P</t>
  </si>
  <si>
    <t>compactness C = 4*pi*A/P^2</t>
  </si>
  <si>
    <t>length of kernel</t>
  </si>
  <si>
    <t>width of kernel</t>
  </si>
  <si>
    <t>asymmetry coefficient</t>
  </si>
  <si>
    <t>length of kernel groove</t>
  </si>
  <si>
    <t>Number of Cases in each Cluster</t>
  </si>
  <si>
    <t>Valid</t>
  </si>
  <si>
    <t>Missing</t>
  </si>
  <si>
    <t>4</t>
  </si>
  <si>
    <t>5</t>
  </si>
  <si>
    <t>6</t>
  </si>
  <si>
    <t>V1</t>
  </si>
  <si>
    <t>V2</t>
  </si>
  <si>
    <t>V3</t>
  </si>
  <si>
    <t>V4</t>
  </si>
  <si>
    <t>V5</t>
  </si>
  <si>
    <t>V6</t>
  </si>
  <si>
    <t>V7</t>
  </si>
  <si>
    <t>Class</t>
  </si>
  <si>
    <t>Cluster3</t>
  </si>
  <si>
    <t>Cluster4</t>
  </si>
  <si>
    <t>4_Distance</t>
  </si>
  <si>
    <t>3_Distance</t>
  </si>
  <si>
    <t>Cluster5</t>
  </si>
  <si>
    <t>5_Distance</t>
  </si>
  <si>
    <t>Cluster6</t>
  </si>
  <si>
    <t>6_Distance</t>
  </si>
  <si>
    <t>Class distribution with each cluster</t>
  </si>
  <si>
    <t>k=3</t>
  </si>
  <si>
    <t>Actual class = 1</t>
  </si>
  <si>
    <t>Actual class = 2</t>
  </si>
  <si>
    <t>Actual class = 3</t>
  </si>
  <si>
    <t>k=4</t>
  </si>
  <si>
    <t>k=5</t>
  </si>
  <si>
    <t>k=6</t>
  </si>
  <si>
    <t>m</t>
  </si>
  <si>
    <t>sw</t>
  </si>
  <si>
    <t>sb</t>
  </si>
  <si>
    <t>sw/sb</t>
  </si>
  <si>
    <t>complete</t>
  </si>
  <si>
    <t>single</t>
  </si>
  <si>
    <t>Count</t>
  </si>
  <si>
    <t>Total</t>
  </si>
  <si>
    <t>Class distribution with each cluster(Single linkage)</t>
  </si>
  <si>
    <t>Class distribution with each cluster(Complete linkage)</t>
  </si>
  <si>
    <t>Class distribution with each cluster(k-means where k=3)</t>
  </si>
  <si>
    <t>Classification</t>
  </si>
  <si>
    <t>Observed</t>
  </si>
  <si>
    <t>Predicted</t>
  </si>
  <si>
    <t>Percent Correct</t>
  </si>
  <si>
    <t>Overall Percentage</t>
  </si>
  <si>
    <t>Growing Method: CRT
Dependent Variable: wheat class</t>
  </si>
  <si>
    <r>
      <t>Np=</t>
    </r>
    <r>
      <rPr>
        <b/>
        <sz val="9"/>
        <color indexed="60"/>
        <rFont val="Arial"/>
        <family val="2"/>
      </rPr>
      <t>35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17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3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2</t>
    </r>
  </si>
  <si>
    <r>
      <t>Np=</t>
    </r>
    <r>
      <rPr>
        <b/>
        <sz val="9"/>
        <color indexed="60"/>
        <rFont val="Arial"/>
        <family val="2"/>
      </rPr>
      <t>25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12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3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2</t>
    </r>
  </si>
  <si>
    <r>
      <t>Np=</t>
    </r>
    <r>
      <rPr>
        <b/>
        <sz val="9"/>
        <color indexed="60"/>
        <rFont val="Arial"/>
        <family val="2"/>
      </rPr>
      <t>20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10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3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2</t>
    </r>
  </si>
  <si>
    <r>
      <t>Np=</t>
    </r>
    <r>
      <rPr>
        <b/>
        <sz val="9"/>
        <color indexed="60"/>
        <rFont val="Arial"/>
        <family val="2"/>
      </rPr>
      <t>15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7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6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5</t>
    </r>
  </si>
  <si>
    <r>
      <t>Np=</t>
    </r>
    <r>
      <rPr>
        <b/>
        <sz val="9"/>
        <color indexed="60"/>
        <rFont val="Arial"/>
        <family val="2"/>
      </rPr>
      <t>10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5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7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5</t>
    </r>
  </si>
  <si>
    <r>
      <t>Np=</t>
    </r>
    <r>
      <rPr>
        <b/>
        <sz val="9"/>
        <color indexed="60"/>
        <rFont val="Arial"/>
        <family val="2"/>
      </rPr>
      <t>17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8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5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4</t>
    </r>
  </si>
  <si>
    <r>
      <t>Np=</t>
    </r>
    <r>
      <rPr>
        <b/>
        <sz val="9"/>
        <color indexed="60"/>
        <rFont val="Arial"/>
        <family val="2"/>
      </rPr>
      <t>18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9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3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2</t>
    </r>
  </si>
  <si>
    <r>
      <t>Np=</t>
    </r>
    <r>
      <rPr>
        <b/>
        <sz val="9"/>
        <color indexed="60"/>
        <rFont val="Arial"/>
        <family val="2"/>
      </rPr>
      <t>14</t>
    </r>
    <r>
      <rPr>
        <sz val="9"/>
        <color indexed="60"/>
        <rFont val="Arial"/>
        <family val="2"/>
      </rPr>
      <t xml:space="preserve">, Nc=7, complexity = </t>
    </r>
    <r>
      <rPr>
        <b/>
        <sz val="9"/>
        <color indexed="60"/>
        <rFont val="Arial"/>
        <family val="2"/>
      </rPr>
      <t>6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5</t>
    </r>
  </si>
  <si>
    <r>
      <t>Np=</t>
    </r>
    <r>
      <rPr>
        <b/>
        <sz val="9"/>
        <color indexed="60"/>
        <rFont val="Arial"/>
        <family val="2"/>
      </rPr>
      <t>12</t>
    </r>
    <r>
      <rPr>
        <sz val="9"/>
        <color indexed="60"/>
        <rFont val="Arial"/>
        <family val="2"/>
      </rPr>
      <t>, Nc=</t>
    </r>
    <r>
      <rPr>
        <b/>
        <sz val="9"/>
        <color indexed="60"/>
        <rFont val="Arial"/>
        <family val="2"/>
      </rPr>
      <t>6</t>
    </r>
    <r>
      <rPr>
        <sz val="9"/>
        <color indexed="60"/>
        <rFont val="Arial"/>
        <family val="2"/>
      </rPr>
      <t xml:space="preserve">, complexity = </t>
    </r>
    <r>
      <rPr>
        <b/>
        <sz val="9"/>
        <color indexed="60"/>
        <rFont val="Arial"/>
        <family val="2"/>
      </rPr>
      <t>7</t>
    </r>
    <r>
      <rPr>
        <sz val="9"/>
        <color indexed="60"/>
        <rFont val="Arial"/>
        <family val="2"/>
      </rPr>
      <t>, depth=</t>
    </r>
    <r>
      <rPr>
        <b/>
        <sz val="9"/>
        <color indexed="60"/>
        <rFont val="Arial"/>
        <family val="2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</si>
</sst>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164" formatCode="###0.00"/>
    <numFmt numFmtId="165" formatCode="###0.0000"/>
    <numFmt numFmtId="166" formatCode="###0.000"/>
    <numFmt numFmtId="167" formatCode="0.00000000000000"/>
    <numFmt numFmtId="169" formatCode="###0"/>
    <numFmt numFmtId="170" formatCode="###0.0%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60"/>
      <name val="Arial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indexed="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6">
    <xf numFmtId="0" fontId="0" fillId="0" borderId="0" xfId="0"/>
    <xf numFmtId="0" fontId="3" fillId="0" borderId="0" xfId="2"/>
    <xf numFmtId="0" fontId="5" fillId="0" borderId="1" xfId="2" applyFont="1" applyBorder="1" applyAlignment="1">
      <alignment horizontal="center"/>
    </xf>
    <xf numFmtId="0" fontId="5" fillId="2" borderId="1" xfId="2" applyFont="1" applyFill="1" applyBorder="1" applyAlignment="1">
      <alignment horizontal="left" vertical="top" wrapText="1"/>
    </xf>
    <xf numFmtId="164" fontId="2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3"/>
    <xf numFmtId="0" fontId="5" fillId="2" borderId="1" xfId="3" applyFont="1" applyFill="1" applyBorder="1" applyAlignment="1">
      <alignment horizontal="left" vertical="top"/>
    </xf>
    <xf numFmtId="164" fontId="6" fillId="0" borderId="1" xfId="2" applyNumberFormat="1" applyFont="1" applyBorder="1" applyAlignment="1">
      <alignment horizontal="center" vertical="center"/>
    </xf>
    <xf numFmtId="165" fontId="6" fillId="0" borderId="1" xfId="2" applyNumberFormat="1" applyFont="1" applyBorder="1" applyAlignment="1">
      <alignment horizontal="center" vertical="center"/>
    </xf>
    <xf numFmtId="166" fontId="6" fillId="0" borderId="1" xfId="2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4" xfId="0" applyBorder="1"/>
    <xf numFmtId="164" fontId="3" fillId="0" borderId="0" xfId="2" applyNumberFormat="1"/>
    <xf numFmtId="1" fontId="6" fillId="0" borderId="1" xfId="3" applyNumberFormat="1" applyFont="1" applyBorder="1" applyAlignment="1">
      <alignment horizontal="right" vertical="top"/>
    </xf>
    <xf numFmtId="167" fontId="0" fillId="0" borderId="0" xfId="0" applyNumberFormat="1"/>
    <xf numFmtId="0" fontId="4" fillId="0" borderId="1" xfId="3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left" vertical="top" wrapText="1"/>
    </xf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6" fillId="3" borderId="1" xfId="2" applyNumberFormat="1" applyFont="1" applyFill="1" applyBorder="1" applyAlignment="1">
      <alignment horizontal="center" vertical="center"/>
    </xf>
    <xf numFmtId="165" fontId="6" fillId="3" borderId="1" xfId="2" applyNumberFormat="1" applyFont="1" applyFill="1" applyBorder="1" applyAlignment="1">
      <alignment horizontal="center" vertical="center"/>
    </xf>
    <xf numFmtId="166" fontId="6" fillId="3" borderId="1" xfId="2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center" vertical="center"/>
    </xf>
    <xf numFmtId="165" fontId="6" fillId="4" borderId="1" xfId="2" applyNumberFormat="1" applyFont="1" applyFill="1" applyBorder="1" applyAlignment="1">
      <alignment horizontal="center" vertical="center"/>
    </xf>
    <xf numFmtId="166" fontId="6" fillId="4" borderId="1" xfId="2" applyNumberFormat="1" applyFont="1" applyFill="1" applyBorder="1" applyAlignment="1">
      <alignment horizontal="center" vertical="center"/>
    </xf>
    <xf numFmtId="164" fontId="6" fillId="5" borderId="1" xfId="2" applyNumberFormat="1" applyFont="1" applyFill="1" applyBorder="1" applyAlignment="1">
      <alignment horizontal="center" vertical="center"/>
    </xf>
    <xf numFmtId="165" fontId="6" fillId="5" borderId="1" xfId="2" applyNumberFormat="1" applyFont="1" applyFill="1" applyBorder="1" applyAlignment="1">
      <alignment horizontal="center" vertical="center"/>
    </xf>
    <xf numFmtId="166" fontId="6" fillId="5" borderId="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0" xfId="2" applyFont="1" applyFill="1" applyBorder="1" applyAlignment="1">
      <alignment horizontal="left" vertical="top" wrapText="1"/>
    </xf>
    <xf numFmtId="166" fontId="6" fillId="0" borderId="0" xfId="2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4"/>
    <xf numFmtId="0" fontId="4" fillId="0" borderId="1" xfId="4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left" vertical="top" wrapText="1"/>
    </xf>
    <xf numFmtId="0" fontId="5" fillId="2" borderId="1" xfId="4" applyFont="1" applyFill="1" applyBorder="1" applyAlignment="1">
      <alignment horizontal="left" vertical="top"/>
    </xf>
    <xf numFmtId="169" fontId="6" fillId="0" borderId="19" xfId="5" applyNumberFormat="1" applyFont="1" applyBorder="1" applyAlignment="1">
      <alignment horizontal="right" vertical="top"/>
    </xf>
    <xf numFmtId="169" fontId="6" fillId="0" borderId="20" xfId="5" applyNumberFormat="1" applyFont="1" applyBorder="1" applyAlignment="1">
      <alignment horizontal="right" vertical="top"/>
    </xf>
    <xf numFmtId="169" fontId="6" fillId="0" borderId="21" xfId="5" applyNumberFormat="1" applyFont="1" applyBorder="1" applyAlignment="1">
      <alignment horizontal="right" vertical="top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7" fillId="0" borderId="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3" fillId="0" borderId="0" xfId="6"/>
    <xf numFmtId="0" fontId="5" fillId="0" borderId="1" xfId="6" applyFont="1" applyBorder="1" applyAlignment="1">
      <alignment horizontal="center" wrapText="1"/>
    </xf>
    <xf numFmtId="0" fontId="6" fillId="0" borderId="1" xfId="6" applyFont="1" applyBorder="1" applyAlignment="1">
      <alignment horizontal="left" vertical="top" wrapText="1"/>
    </xf>
    <xf numFmtId="0" fontId="5" fillId="0" borderId="1" xfId="6" applyFont="1" applyBorder="1" applyAlignment="1">
      <alignment horizontal="center" vertical="center"/>
    </xf>
    <xf numFmtId="169" fontId="6" fillId="0" borderId="1" xfId="6" applyNumberFormat="1" applyFont="1" applyBorder="1" applyAlignment="1">
      <alignment horizontal="center" vertical="center"/>
    </xf>
    <xf numFmtId="170" fontId="6" fillId="0" borderId="1" xfId="6" applyNumberFormat="1" applyFont="1" applyBorder="1" applyAlignment="1">
      <alignment horizontal="center" vertical="center"/>
    </xf>
    <xf numFmtId="0" fontId="4" fillId="0" borderId="2" xfId="6" applyFont="1" applyBorder="1" applyAlignment="1">
      <alignment horizontal="center" vertical="center" wrapText="1"/>
    </xf>
    <xf numFmtId="0" fontId="4" fillId="0" borderId="29" xfId="6" applyFont="1" applyBorder="1" applyAlignment="1">
      <alignment horizontal="center" vertical="center" wrapText="1"/>
    </xf>
    <xf numFmtId="0" fontId="4" fillId="0" borderId="31" xfId="6" applyFont="1" applyBorder="1" applyAlignment="1">
      <alignment horizontal="center" vertical="center" wrapText="1"/>
    </xf>
    <xf numFmtId="0" fontId="4" fillId="0" borderId="11" xfId="6" applyFont="1" applyBorder="1" applyAlignment="1">
      <alignment horizontal="center" vertical="center" wrapText="1"/>
    </xf>
    <xf numFmtId="0" fontId="6" fillId="0" borderId="9" xfId="6" applyFont="1" applyBorder="1" applyAlignment="1">
      <alignment horizontal="left" vertical="top" wrapText="1"/>
    </xf>
    <xf numFmtId="0" fontId="5" fillId="0" borderId="30" xfId="6" applyFont="1" applyBorder="1" applyAlignment="1">
      <alignment horizontal="center" wrapText="1"/>
    </xf>
    <xf numFmtId="0" fontId="5" fillId="0" borderId="30" xfId="6" applyFont="1" applyBorder="1" applyAlignment="1">
      <alignment horizontal="center" vertical="center" wrapText="1"/>
    </xf>
    <xf numFmtId="170" fontId="6" fillId="0" borderId="30" xfId="6" applyNumberFormat="1" applyFont="1" applyBorder="1" applyAlignment="1">
      <alignment horizontal="center" vertical="center"/>
    </xf>
    <xf numFmtId="0" fontId="6" fillId="0" borderId="30" xfId="6" applyFont="1" applyBorder="1" applyAlignment="1">
      <alignment horizontal="left" vertical="top" wrapText="1"/>
    </xf>
    <xf numFmtId="0" fontId="6" fillId="0" borderId="28" xfId="6" applyFont="1" applyBorder="1" applyAlignment="1">
      <alignment horizontal="left" vertical="top" wrapText="1"/>
    </xf>
    <xf numFmtId="0" fontId="5" fillId="0" borderId="12" xfId="6" applyFont="1" applyBorder="1" applyAlignment="1">
      <alignment horizontal="center" vertical="center" wrapText="1"/>
    </xf>
    <xf numFmtId="0" fontId="5" fillId="2" borderId="12" xfId="6" applyFont="1" applyFill="1" applyBorder="1" applyAlignment="1">
      <alignment horizontal="center" vertical="center"/>
    </xf>
    <xf numFmtId="0" fontId="5" fillId="2" borderId="12" xfId="6" applyFont="1" applyFill="1" applyBorder="1" applyAlignment="1">
      <alignment horizontal="left" vertical="top" wrapText="1"/>
    </xf>
    <xf numFmtId="0" fontId="6" fillId="0" borderId="12" xfId="6" applyFont="1" applyBorder="1" applyAlignment="1">
      <alignment horizontal="left" vertical="top" wrapText="1"/>
    </xf>
    <xf numFmtId="0" fontId="6" fillId="0" borderId="13" xfId="6" applyFont="1" applyBorder="1" applyAlignment="1">
      <alignment horizontal="left" vertical="top" wrapText="1"/>
    </xf>
    <xf numFmtId="0" fontId="5" fillId="0" borderId="26" xfId="6" applyFont="1" applyBorder="1" applyAlignment="1">
      <alignment horizontal="center" vertical="center" wrapText="1"/>
    </xf>
    <xf numFmtId="0" fontId="5" fillId="0" borderId="7" xfId="6" applyFont="1" applyBorder="1" applyAlignment="1">
      <alignment horizontal="center" wrapText="1"/>
    </xf>
    <xf numFmtId="0" fontId="5" fillId="0" borderId="7" xfId="6" applyFont="1" applyBorder="1" applyAlignment="1">
      <alignment horizontal="center" vertical="center" wrapText="1"/>
    </xf>
    <xf numFmtId="0" fontId="5" fillId="2" borderId="26" xfId="6" applyFont="1" applyFill="1" applyBorder="1" applyAlignment="1">
      <alignment horizontal="center" vertical="center"/>
    </xf>
    <xf numFmtId="170" fontId="6" fillId="0" borderId="7" xfId="6" applyNumberFormat="1" applyFont="1" applyBorder="1" applyAlignment="1">
      <alignment horizontal="center" vertical="center"/>
    </xf>
    <xf numFmtId="0" fontId="5" fillId="2" borderId="26" xfId="6" applyFont="1" applyFill="1" applyBorder="1" applyAlignment="1">
      <alignment horizontal="left" vertical="top" wrapText="1"/>
    </xf>
    <xf numFmtId="0" fontId="6" fillId="0" borderId="26" xfId="6" applyFont="1" applyBorder="1" applyAlignment="1">
      <alignment horizontal="left" vertical="top" wrapText="1"/>
    </xf>
    <xf numFmtId="0" fontId="6" fillId="0" borderId="7" xfId="6" applyFont="1" applyBorder="1" applyAlignment="1">
      <alignment horizontal="left" vertical="top" wrapText="1"/>
    </xf>
    <xf numFmtId="0" fontId="6" fillId="0" borderId="27" xfId="6" applyFont="1" applyBorder="1" applyAlignment="1">
      <alignment horizontal="left" vertical="top" wrapText="1"/>
    </xf>
    <xf numFmtId="0" fontId="6" fillId="0" borderId="8" xfId="6" applyFont="1" applyBorder="1" applyAlignment="1">
      <alignment horizontal="left" vertical="top" wrapText="1"/>
    </xf>
    <xf numFmtId="0" fontId="4" fillId="0" borderId="38" xfId="6" applyFont="1" applyBorder="1" applyAlignment="1">
      <alignment horizontal="center" vertical="center" wrapText="1"/>
    </xf>
    <xf numFmtId="0" fontId="4" fillId="0" borderId="18" xfId="6" applyFont="1" applyBorder="1" applyAlignment="1">
      <alignment horizontal="center" vertical="center" wrapText="1"/>
    </xf>
    <xf numFmtId="0" fontId="4" fillId="0" borderId="10" xfId="6" applyFont="1" applyBorder="1" applyAlignment="1">
      <alignment horizontal="center" vertical="center" wrapText="1"/>
    </xf>
    <xf numFmtId="0" fontId="4" fillId="0" borderId="33" xfId="6" applyFont="1" applyBorder="1" applyAlignment="1">
      <alignment horizontal="center" vertical="center" wrapText="1"/>
    </xf>
  </cellXfs>
  <cellStyles count="7">
    <cellStyle name="Normal" xfId="0" builtinId="0"/>
    <cellStyle name="Normal_# of case in cluster" xfId="4" xr:uid="{E2E7E71B-D124-433E-BC9C-A10567BE172D}"/>
    <cellStyle name="Normal_Sheet1" xfId="1" xr:uid="{D3B655D9-4459-4C35-8673-3FB243E58AEC}"/>
    <cellStyle name="Normal_Sheet1_1" xfId="2" xr:uid="{5782DDA9-2706-411F-9AD0-D83409C282E6}"/>
    <cellStyle name="Normal_Sheet2" xfId="3" xr:uid="{212F980B-A996-4D24-872F-FA2A588C96A3}"/>
    <cellStyle name="Normal_Sheet6" xfId="5" xr:uid="{336E51C1-869B-403C-BD48-EB656303B1B4}"/>
    <cellStyle name="Normal_Sheet8" xfId="6" xr:uid="{93E71D3E-CCE1-474E-88B8-66EC03D383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C9C-5CA5-41EF-8ABC-39454E8488F1}">
  <dimension ref="B1:R47"/>
  <sheetViews>
    <sheetView tabSelected="1" workbookViewId="0">
      <selection activeCell="P21" sqref="P21"/>
    </sheetView>
  </sheetViews>
  <sheetFormatPr defaultRowHeight="15" x14ac:dyDescent="0.25"/>
  <cols>
    <col min="2" max="2" width="14.85546875" bestFit="1" customWidth="1"/>
  </cols>
  <sheetData>
    <row r="1" spans="2:18" x14ac:dyDescent="0.25">
      <c r="B1" s="31" t="s">
        <v>1</v>
      </c>
      <c r="C1" s="31"/>
      <c r="D1" s="31"/>
      <c r="E1" s="31"/>
      <c r="F1" s="1"/>
      <c r="G1" s="4"/>
      <c r="H1" s="4"/>
      <c r="I1" s="4"/>
      <c r="J1" s="5"/>
      <c r="K1" s="29" t="s">
        <v>13</v>
      </c>
      <c r="L1" s="29"/>
      <c r="M1" s="29"/>
    </row>
    <row r="2" spans="2:18" x14ac:dyDescent="0.25">
      <c r="B2" s="32" t="s">
        <v>0</v>
      </c>
      <c r="C2" s="33" t="s">
        <v>2</v>
      </c>
      <c r="D2" s="33"/>
      <c r="E2" s="33"/>
      <c r="F2" s="1"/>
      <c r="G2" s="4"/>
      <c r="H2" s="4"/>
      <c r="I2" s="4"/>
      <c r="J2" s="5"/>
      <c r="K2" s="30" t="s">
        <v>2</v>
      </c>
      <c r="L2" s="7" t="s">
        <v>3</v>
      </c>
      <c r="M2" s="27">
        <v>61</v>
      </c>
    </row>
    <row r="3" spans="2:18" x14ac:dyDescent="0.25">
      <c r="B3" s="32"/>
      <c r="C3" s="2" t="s">
        <v>3</v>
      </c>
      <c r="D3" s="2" t="s">
        <v>4</v>
      </c>
      <c r="E3" s="2" t="s">
        <v>5</v>
      </c>
      <c r="F3" s="1" t="s">
        <v>43</v>
      </c>
      <c r="G3" s="5"/>
      <c r="H3" s="5"/>
      <c r="I3" s="5"/>
      <c r="J3" s="5"/>
      <c r="K3" s="30"/>
      <c r="L3" s="7" t="s">
        <v>4</v>
      </c>
      <c r="M3" s="27">
        <v>77</v>
      </c>
    </row>
    <row r="4" spans="2:18" x14ac:dyDescent="0.25">
      <c r="B4" s="3" t="s">
        <v>6</v>
      </c>
      <c r="C4" s="8">
        <v>18.721803278688522</v>
      </c>
      <c r="D4" s="8">
        <v>11.964415584415585</v>
      </c>
      <c r="E4" s="8">
        <v>14.648472222222219</v>
      </c>
      <c r="F4" s="26">
        <f>AVERAGE(C4:E4)</f>
        <v>15.111563695108776</v>
      </c>
      <c r="K4" s="30"/>
      <c r="L4" s="7" t="s">
        <v>5</v>
      </c>
      <c r="M4" s="27">
        <v>72</v>
      </c>
      <c r="O4" s="51"/>
      <c r="P4" s="51" t="s">
        <v>44</v>
      </c>
      <c r="Q4" s="51" t="s">
        <v>45</v>
      </c>
      <c r="R4" s="51" t="s">
        <v>46</v>
      </c>
    </row>
    <row r="5" spans="2:18" x14ac:dyDescent="0.25">
      <c r="B5" s="3" t="s">
        <v>7</v>
      </c>
      <c r="C5" s="8">
        <v>16.297377049180326</v>
      </c>
      <c r="D5" s="8">
        <v>13.274805194805198</v>
      </c>
      <c r="E5" s="8">
        <v>14.460416666666658</v>
      </c>
      <c r="F5" s="26">
        <f t="shared" ref="F5:F10" si="0">AVERAGE(C5:E5)</f>
        <v>14.677532970217394</v>
      </c>
      <c r="K5" s="30" t="s">
        <v>14</v>
      </c>
      <c r="L5" s="30"/>
      <c r="M5" s="27">
        <v>210</v>
      </c>
      <c r="O5" s="51" t="s">
        <v>36</v>
      </c>
      <c r="P5" s="51">
        <v>587.31861159404275</v>
      </c>
      <c r="Q5" s="51">
        <f>M2/M5*C11+M3/M5*D11+M4/M5*E11</f>
        <v>10.243729777719439</v>
      </c>
      <c r="R5" s="51">
        <f>P5/Q5</f>
        <v>57.334449886747933</v>
      </c>
    </row>
    <row r="6" spans="2:18" ht="24" x14ac:dyDescent="0.25">
      <c r="B6" s="3" t="s">
        <v>8</v>
      </c>
      <c r="C6" s="9">
        <v>0.8850868852459014</v>
      </c>
      <c r="D6" s="9">
        <v>0.8522000000000004</v>
      </c>
      <c r="E6" s="9">
        <v>0.87916666666666665</v>
      </c>
      <c r="F6" s="26">
        <f t="shared" si="0"/>
        <v>0.87215118397085611</v>
      </c>
      <c r="K6" s="30" t="s">
        <v>15</v>
      </c>
      <c r="L6" s="30"/>
      <c r="M6" s="27">
        <v>0</v>
      </c>
      <c r="O6" s="51" t="s">
        <v>40</v>
      </c>
      <c r="P6" s="51">
        <v>516.39756080417715</v>
      </c>
      <c r="Q6" s="51">
        <f>M14/M18*C23+M15/M18*D23+M16/M18*E23+M17/M18*F23</f>
        <v>11.910738777197466</v>
      </c>
      <c r="R6" s="51">
        <f t="shared" ref="R6:R8" si="1">P6/Q6</f>
        <v>43.35562809863611</v>
      </c>
    </row>
    <row r="7" spans="2:18" x14ac:dyDescent="0.25">
      <c r="B7" s="3" t="s">
        <v>9</v>
      </c>
      <c r="C7" s="9">
        <v>6.2089344262295061</v>
      </c>
      <c r="D7" s="9">
        <v>5.2292857142857141</v>
      </c>
      <c r="E7" s="9">
        <v>5.5637777777777782</v>
      </c>
      <c r="F7" s="26">
        <f t="shared" si="0"/>
        <v>5.6673326394309997</v>
      </c>
      <c r="O7" s="51" t="s">
        <v>41</v>
      </c>
      <c r="P7" s="51">
        <v>385.50729234904384</v>
      </c>
      <c r="Q7" s="51">
        <f>M26/M31*C35+M27/M31*D35+M28/M31*E35+M29/M31*F35+M30/M31*G35</f>
        <v>11.129358772176982</v>
      </c>
      <c r="R7" s="51">
        <f t="shared" si="1"/>
        <v>34.638769424236635</v>
      </c>
    </row>
    <row r="8" spans="2:18" x14ac:dyDescent="0.25">
      <c r="B8" s="3" t="s">
        <v>10</v>
      </c>
      <c r="C8" s="10">
        <v>3.7226721311475406</v>
      </c>
      <c r="D8" s="10">
        <v>2.8729220779220785</v>
      </c>
      <c r="E8" s="10">
        <v>3.2779027777777778</v>
      </c>
      <c r="F8" s="26">
        <f t="shared" si="0"/>
        <v>3.2911656622824652</v>
      </c>
      <c r="O8" s="51" t="s">
        <v>42</v>
      </c>
      <c r="P8" s="51">
        <v>336.62596616149563</v>
      </c>
      <c r="Q8" s="51">
        <f>M38/M44*C47+M39/M44*D47+M40/M44*E47+M41/M44*F47+M42/M44*G47+M43/M44*H47</f>
        <v>12.128730707650654</v>
      </c>
      <c r="R8" s="51">
        <f t="shared" si="1"/>
        <v>27.754426598750033</v>
      </c>
    </row>
    <row r="9" spans="2:18" ht="24" x14ac:dyDescent="0.25">
      <c r="B9" s="3" t="s">
        <v>11</v>
      </c>
      <c r="C9" s="9">
        <v>3.6035901639344261</v>
      </c>
      <c r="D9" s="9">
        <v>4.7597402597402594</v>
      </c>
      <c r="E9" s="9">
        <v>2.6489333333333329</v>
      </c>
      <c r="F9" s="26">
        <f t="shared" si="0"/>
        <v>3.6707545856693393</v>
      </c>
    </row>
    <row r="10" spans="2:18" ht="24" x14ac:dyDescent="0.25">
      <c r="B10" s="3" t="s">
        <v>12</v>
      </c>
      <c r="C10" s="10">
        <v>6.0660983606557375</v>
      </c>
      <c r="D10" s="10">
        <v>5.0885194805194791</v>
      </c>
      <c r="E10" s="10">
        <v>5.192319444444446</v>
      </c>
      <c r="F10" s="26">
        <f t="shared" si="0"/>
        <v>5.4489790952065542</v>
      </c>
    </row>
    <row r="11" spans="2:18" x14ac:dyDescent="0.25">
      <c r="B11" s="49"/>
      <c r="C11" s="50">
        <f>(C4-$F$4)^2+(C5-$F$5)^2+(C6-$F$6)^2+(C7-$F$7)^2+(C8-$F$8)^2+(C9-$F$9)^2+(C10-$F$10)^2</f>
        <v>16.522769598836071</v>
      </c>
      <c r="D11" s="50">
        <f t="shared" ref="D11:E11" si="2">(D4-$F$4)^2+(D5-$F$5)^2+(D6-$F$6)^2+(D7-$F$7)^2+(D8-$F$8)^2+(D9-$F$9)^2+(D10-$F$10)^2</f>
        <v>13.555218228934322</v>
      </c>
      <c r="E11" s="50">
        <f t="shared" si="2"/>
        <v>1.3825347800574852</v>
      </c>
      <c r="F11" s="26"/>
    </row>
    <row r="12" spans="2:18" x14ac:dyDescent="0.25">
      <c r="C12" s="5"/>
    </row>
    <row r="13" spans="2:18" x14ac:dyDescent="0.25">
      <c r="B13" s="31" t="s">
        <v>1</v>
      </c>
      <c r="C13" s="31"/>
      <c r="D13" s="31"/>
      <c r="E13" s="31"/>
      <c r="F13" s="31"/>
      <c r="G13" s="1"/>
      <c r="K13" s="29" t="s">
        <v>13</v>
      </c>
      <c r="L13" s="29"/>
      <c r="M13" s="29"/>
    </row>
    <row r="14" spans="2:18" x14ac:dyDescent="0.25">
      <c r="B14" s="32" t="s">
        <v>0</v>
      </c>
      <c r="C14" s="33" t="s">
        <v>2</v>
      </c>
      <c r="D14" s="33"/>
      <c r="E14" s="33"/>
      <c r="F14" s="33"/>
      <c r="G14" s="1"/>
      <c r="K14" s="30" t="s">
        <v>2</v>
      </c>
      <c r="L14" s="7" t="s">
        <v>3</v>
      </c>
      <c r="M14" s="27">
        <v>75</v>
      </c>
    </row>
    <row r="15" spans="2:18" x14ac:dyDescent="0.25">
      <c r="B15" s="32"/>
      <c r="C15" s="2" t="s">
        <v>3</v>
      </c>
      <c r="D15" s="2" t="s">
        <v>4</v>
      </c>
      <c r="E15" s="2" t="s">
        <v>5</v>
      </c>
      <c r="F15" s="2" t="s">
        <v>16</v>
      </c>
      <c r="G15" s="1" t="s">
        <v>43</v>
      </c>
      <c r="K15" s="30"/>
      <c r="L15" s="7" t="s">
        <v>4</v>
      </c>
      <c r="M15" s="27">
        <v>67</v>
      </c>
      <c r="P15">
        <f>110/4+9.25/4+39.51/4</f>
        <v>39.69</v>
      </c>
    </row>
    <row r="16" spans="2:18" x14ac:dyDescent="0.25">
      <c r="B16" s="3" t="s">
        <v>6</v>
      </c>
      <c r="C16" s="8">
        <v>11.939733333333333</v>
      </c>
      <c r="D16" s="8">
        <v>14.421343283582088</v>
      </c>
      <c r="E16" s="8">
        <v>17.745749999999997</v>
      </c>
      <c r="F16" s="8">
        <v>19.515714285714285</v>
      </c>
      <c r="G16" s="26">
        <f>AVERAGE(C16:F16)</f>
        <v>15.905635225657424</v>
      </c>
      <c r="K16" s="30"/>
      <c r="L16" s="7" t="s">
        <v>5</v>
      </c>
      <c r="M16" s="27">
        <v>40</v>
      </c>
      <c r="P16">
        <f>33.33+P15</f>
        <v>73.02</v>
      </c>
    </row>
    <row r="17" spans="2:17" x14ac:dyDescent="0.25">
      <c r="B17" s="3" t="s">
        <v>7</v>
      </c>
      <c r="C17" s="8">
        <v>13.266933333333338</v>
      </c>
      <c r="D17" s="8">
        <v>14.345820895522385</v>
      </c>
      <c r="E17" s="8">
        <v>15.876500000000002</v>
      </c>
      <c r="F17" s="8">
        <v>16.650000000000006</v>
      </c>
      <c r="G17" s="26">
        <f t="shared" ref="G17:G22" si="3">AVERAGE(C17:F17)</f>
        <v>15.034813557213932</v>
      </c>
      <c r="K17" s="30"/>
      <c r="L17" s="7" t="s">
        <v>16</v>
      </c>
      <c r="M17" s="27">
        <v>28</v>
      </c>
      <c r="P17">
        <f>29+P15</f>
        <v>68.69</v>
      </c>
    </row>
    <row r="18" spans="2:17" ht="24" x14ac:dyDescent="0.25">
      <c r="B18" s="3" t="s">
        <v>8</v>
      </c>
      <c r="C18" s="9">
        <v>0.85145200000000054</v>
      </c>
      <c r="D18" s="9">
        <v>0.87954626865671637</v>
      </c>
      <c r="E18" s="9">
        <v>0.88395750000000017</v>
      </c>
      <c r="F18" s="9">
        <v>0.88438928571428566</v>
      </c>
      <c r="G18" s="26">
        <f t="shared" si="3"/>
        <v>0.87483626359275068</v>
      </c>
      <c r="K18" s="30" t="s">
        <v>14</v>
      </c>
      <c r="L18" s="30"/>
      <c r="M18" s="27">
        <v>210</v>
      </c>
      <c r="P18">
        <f>20+P15</f>
        <v>59.69</v>
      </c>
      <c r="Q18">
        <f>2*P18</f>
        <v>119.38</v>
      </c>
    </row>
    <row r="19" spans="2:17" x14ac:dyDescent="0.25">
      <c r="B19" s="3" t="s">
        <v>9</v>
      </c>
      <c r="C19" s="9">
        <v>5.2291600000000003</v>
      </c>
      <c r="D19" s="9">
        <v>5.5238805970149256</v>
      </c>
      <c r="E19" s="9">
        <v>6.0475749999999993</v>
      </c>
      <c r="F19" s="9">
        <v>6.3500714285714279</v>
      </c>
      <c r="G19" s="26">
        <f t="shared" si="3"/>
        <v>5.7876717563965885</v>
      </c>
      <c r="K19" s="30" t="s">
        <v>15</v>
      </c>
      <c r="L19" s="30"/>
      <c r="M19" s="27">
        <v>0</v>
      </c>
      <c r="P19">
        <v>7.16</v>
      </c>
    </row>
    <row r="20" spans="2:17" x14ac:dyDescent="0.25">
      <c r="B20" s="3" t="s">
        <v>10</v>
      </c>
      <c r="C20" s="10">
        <v>2.8671200000000008</v>
      </c>
      <c r="D20" s="10">
        <v>3.2533880597014928</v>
      </c>
      <c r="E20" s="10">
        <v>3.6142500000000006</v>
      </c>
      <c r="F20" s="10">
        <v>3.8116428571428571</v>
      </c>
      <c r="G20" s="26">
        <f t="shared" si="3"/>
        <v>3.3866002292110879</v>
      </c>
      <c r="P20">
        <f>SUM(P16,P17,Q18,P19)</f>
        <v>268.25</v>
      </c>
    </row>
    <row r="21" spans="2:17" ht="24" x14ac:dyDescent="0.25">
      <c r="B21" s="3" t="s">
        <v>11</v>
      </c>
      <c r="C21" s="9">
        <v>4.803986666666666</v>
      </c>
      <c r="D21" s="9">
        <v>2.5903611940298501</v>
      </c>
      <c r="E21" s="9">
        <v>3.1648499999999999</v>
      </c>
      <c r="F21" s="9">
        <v>4.1641071428571426</v>
      </c>
      <c r="G21" s="26">
        <f t="shared" si="3"/>
        <v>3.6808262508884146</v>
      </c>
    </row>
    <row r="22" spans="2:17" ht="24" x14ac:dyDescent="0.25">
      <c r="B22" s="3" t="s">
        <v>12</v>
      </c>
      <c r="C22" s="10">
        <v>5.0954799999999985</v>
      </c>
      <c r="D22" s="10">
        <v>5.127268656716419</v>
      </c>
      <c r="E22" s="10">
        <v>5.9211</v>
      </c>
      <c r="F22" s="10">
        <v>6.1843928571428552</v>
      </c>
      <c r="G22" s="26">
        <f t="shared" si="3"/>
        <v>5.5820603784648188</v>
      </c>
    </row>
    <row r="23" spans="2:17" x14ac:dyDescent="0.25">
      <c r="B23" s="49"/>
      <c r="C23" s="50">
        <f>(C16-$G$16)^2+(C17-$G$17)^2+(C18-$G$18)^2+(C19-$G$19)^2+(C20-$G$20)^2+(C21-$G$21)^2+(C22-$G$22)^2</f>
        <v>20.934370004164229</v>
      </c>
      <c r="D23" s="50">
        <f t="shared" ref="D23:F23" si="4">(D16-$G$16)^2+(D17-$G$17)^2+(D18-$G$18)^2+(D19-$G$19)^2+(D20-$G$20)^2+(D21-$G$21)^2+(D22-$G$22)^2</f>
        <v>4.1611364495960776</v>
      </c>
      <c r="E23" s="50">
        <f t="shared" si="4"/>
        <v>4.5950951183046875</v>
      </c>
      <c r="F23" s="50">
        <f t="shared" si="4"/>
        <v>16.734908787286646</v>
      </c>
      <c r="G23" s="26"/>
    </row>
    <row r="25" spans="2:17" x14ac:dyDescent="0.25">
      <c r="B25" s="31" t="s">
        <v>1</v>
      </c>
      <c r="C25" s="31"/>
      <c r="D25" s="31"/>
      <c r="E25" s="31"/>
      <c r="F25" s="31"/>
      <c r="G25" s="31"/>
      <c r="H25" s="1"/>
      <c r="K25" s="29" t="s">
        <v>13</v>
      </c>
      <c r="L25" s="29"/>
      <c r="M25" s="29"/>
    </row>
    <row r="26" spans="2:17" x14ac:dyDescent="0.25">
      <c r="B26" s="32" t="s">
        <v>0</v>
      </c>
      <c r="C26" s="33" t="s">
        <v>2</v>
      </c>
      <c r="D26" s="33"/>
      <c r="E26" s="33"/>
      <c r="F26" s="33"/>
      <c r="G26" s="33"/>
      <c r="H26" s="1"/>
      <c r="K26" s="30" t="s">
        <v>2</v>
      </c>
      <c r="L26" s="7" t="s">
        <v>3</v>
      </c>
      <c r="M26" s="27">
        <v>25</v>
      </c>
    </row>
    <row r="27" spans="2:17" x14ac:dyDescent="0.25">
      <c r="B27" s="32"/>
      <c r="C27" s="2" t="s">
        <v>3</v>
      </c>
      <c r="D27" s="2" t="s">
        <v>4</v>
      </c>
      <c r="E27" s="2" t="s">
        <v>5</v>
      </c>
      <c r="F27" s="2" t="s">
        <v>16</v>
      </c>
      <c r="G27" s="2" t="s">
        <v>17</v>
      </c>
      <c r="H27" s="1" t="s">
        <v>43</v>
      </c>
      <c r="K27" s="30"/>
      <c r="L27" s="7" t="s">
        <v>4</v>
      </c>
      <c r="M27" s="27">
        <v>51</v>
      </c>
    </row>
    <row r="28" spans="2:17" x14ac:dyDescent="0.25">
      <c r="B28" s="3" t="s">
        <v>6</v>
      </c>
      <c r="C28" s="8">
        <v>16.562000000000001</v>
      </c>
      <c r="D28" s="8">
        <v>14.692941176470589</v>
      </c>
      <c r="E28" s="8">
        <v>19.151041666666664</v>
      </c>
      <c r="F28" s="8">
        <v>12.090454545454547</v>
      </c>
      <c r="G28" s="8">
        <v>11.984761904761905</v>
      </c>
      <c r="H28" s="26">
        <f>AVERAGE(C28:G28)</f>
        <v>14.896239858670743</v>
      </c>
      <c r="K28" s="30"/>
      <c r="L28" s="7" t="s">
        <v>5</v>
      </c>
      <c r="M28" s="27">
        <v>48</v>
      </c>
    </row>
    <row r="29" spans="2:17" x14ac:dyDescent="0.25">
      <c r="B29" s="3" t="s">
        <v>7</v>
      </c>
      <c r="C29" s="8">
        <v>15.391599999999999</v>
      </c>
      <c r="D29" s="8">
        <v>14.474117647058822</v>
      </c>
      <c r="E29" s="8">
        <v>16.46916666666667</v>
      </c>
      <c r="F29" s="8">
        <v>13.30977272727273</v>
      </c>
      <c r="G29" s="8">
        <v>13.293571428571427</v>
      </c>
      <c r="H29" s="26">
        <f t="shared" ref="H29:H34" si="5">AVERAGE(C29:G29)</f>
        <v>14.587645693913931</v>
      </c>
      <c r="K29" s="30"/>
      <c r="L29" s="7" t="s">
        <v>16</v>
      </c>
      <c r="M29" s="27">
        <v>44</v>
      </c>
    </row>
    <row r="30" spans="2:17" ht="24" x14ac:dyDescent="0.25">
      <c r="B30" s="3" t="s">
        <v>8</v>
      </c>
      <c r="C30" s="9">
        <v>0.87824400000000014</v>
      </c>
      <c r="D30" s="9">
        <v>0.88094313725490181</v>
      </c>
      <c r="E30" s="9">
        <v>0.88708958333333321</v>
      </c>
      <c r="F30" s="9">
        <v>0.85708636363636392</v>
      </c>
      <c r="G30" s="9">
        <v>0.85079523809523805</v>
      </c>
      <c r="H30" s="26">
        <f t="shared" si="5"/>
        <v>0.87083166446396754</v>
      </c>
      <c r="K30" s="30"/>
      <c r="L30" s="7" t="s">
        <v>17</v>
      </c>
      <c r="M30" s="27">
        <v>42</v>
      </c>
    </row>
    <row r="31" spans="2:17" x14ac:dyDescent="0.25">
      <c r="B31" s="3" t="s">
        <v>9</v>
      </c>
      <c r="C31" s="9">
        <v>5.8881600000000001</v>
      </c>
      <c r="D31" s="9">
        <v>5.5721372549019614</v>
      </c>
      <c r="E31" s="9">
        <v>6.2688541666666646</v>
      </c>
      <c r="F31" s="9">
        <v>5.21740909090909</v>
      </c>
      <c r="G31" s="9">
        <v>5.2413809523809514</v>
      </c>
      <c r="H31" s="26">
        <f t="shared" si="5"/>
        <v>5.6375882929717331</v>
      </c>
      <c r="K31" s="30" t="s">
        <v>14</v>
      </c>
      <c r="L31" s="30"/>
      <c r="M31" s="27">
        <v>210</v>
      </c>
    </row>
    <row r="32" spans="2:17" x14ac:dyDescent="0.25">
      <c r="B32" s="3" t="s">
        <v>10</v>
      </c>
      <c r="C32" s="10">
        <v>3.4807999999999995</v>
      </c>
      <c r="D32" s="10">
        <v>3.2864313725490195</v>
      </c>
      <c r="E32" s="10">
        <v>3.7729374999999989</v>
      </c>
      <c r="F32" s="10">
        <v>2.9006590909090915</v>
      </c>
      <c r="G32" s="10">
        <v>2.8797380952380944</v>
      </c>
      <c r="H32" s="26">
        <f t="shared" si="5"/>
        <v>3.2641132117392404</v>
      </c>
      <c r="K32" s="30" t="s">
        <v>15</v>
      </c>
      <c r="L32" s="30"/>
      <c r="M32" s="27">
        <v>0</v>
      </c>
    </row>
    <row r="33" spans="2:13" ht="24" x14ac:dyDescent="0.25">
      <c r="B33" s="3" t="s">
        <v>11</v>
      </c>
      <c r="C33" s="9">
        <v>4.1094799999999996</v>
      </c>
      <c r="D33" s="9">
        <v>2.4079058823529409</v>
      </c>
      <c r="E33" s="9">
        <v>3.4604166666666658</v>
      </c>
      <c r="F33" s="9">
        <v>3.34375</v>
      </c>
      <c r="G33" s="9">
        <v>5.6732619047619046</v>
      </c>
      <c r="H33" s="26">
        <f t="shared" si="5"/>
        <v>3.7989628907563016</v>
      </c>
    </row>
    <row r="34" spans="2:13" ht="24" x14ac:dyDescent="0.25">
      <c r="B34" s="3" t="s">
        <v>12</v>
      </c>
      <c r="C34" s="10">
        <v>5.725200000000001</v>
      </c>
      <c r="D34" s="10">
        <v>5.158823529411765</v>
      </c>
      <c r="E34" s="10">
        <v>6.1272499999999992</v>
      </c>
      <c r="F34" s="10">
        <v>5.0053181818181836</v>
      </c>
      <c r="G34" s="10">
        <v>5.1219761904761896</v>
      </c>
      <c r="H34" s="26">
        <f t="shared" si="5"/>
        <v>5.4277135803412282</v>
      </c>
    </row>
    <row r="35" spans="2:13" x14ac:dyDescent="0.25">
      <c r="B35" s="49"/>
      <c r="C35" s="50">
        <f>(C28-$H$28)^2+(C29-$H$29)^2+(C30-$H$30)^2+(C31-$H$31)^2+(C32-$H$32)^2+(C33-$H$33)^2+(C34-$H$34)^2</f>
        <v>3.7158127070179803</v>
      </c>
      <c r="D35" s="50">
        <f t="shared" ref="D35:G35" si="6">(D28-$H$28)^2+(D29-$H$29)^2+(D30-$H$30)^2+(D31-$H$31)^2+(D32-$H$32)^2+(D33-$H$33)^2+(D34-$H$34)^2</f>
        <v>2.0664446122923557</v>
      </c>
      <c r="E35" s="50">
        <f t="shared" si="6"/>
        <v>22.905087424049999</v>
      </c>
      <c r="F35" s="50">
        <f t="shared" si="6"/>
        <v>10.199865584425503</v>
      </c>
      <c r="G35" s="50">
        <f t="shared" si="6"/>
        <v>14.062930171087714</v>
      </c>
      <c r="H35" s="26"/>
    </row>
    <row r="37" spans="2:13" x14ac:dyDescent="0.25">
      <c r="B37" s="31" t="s">
        <v>1</v>
      </c>
      <c r="C37" s="31"/>
      <c r="D37" s="31"/>
      <c r="E37" s="31"/>
      <c r="F37" s="31"/>
      <c r="G37" s="31"/>
      <c r="H37" s="31"/>
      <c r="I37" s="1"/>
      <c r="K37" s="29" t="s">
        <v>13</v>
      </c>
      <c r="L37" s="29"/>
      <c r="M37" s="29"/>
    </row>
    <row r="38" spans="2:13" x14ac:dyDescent="0.25">
      <c r="B38" s="32" t="s">
        <v>0</v>
      </c>
      <c r="C38" s="33" t="s">
        <v>2</v>
      </c>
      <c r="D38" s="33"/>
      <c r="E38" s="33"/>
      <c r="F38" s="33"/>
      <c r="G38" s="33"/>
      <c r="H38" s="33"/>
      <c r="I38" s="1"/>
      <c r="K38" s="30" t="s">
        <v>2</v>
      </c>
      <c r="L38" s="7" t="s">
        <v>3</v>
      </c>
      <c r="M38" s="27">
        <v>56</v>
      </c>
    </row>
    <row r="39" spans="2:13" x14ac:dyDescent="0.25">
      <c r="B39" s="32"/>
      <c r="C39" s="2" t="s">
        <v>3</v>
      </c>
      <c r="D39" s="2" t="s">
        <v>4</v>
      </c>
      <c r="E39" s="2" t="s">
        <v>5</v>
      </c>
      <c r="F39" s="2" t="s">
        <v>16</v>
      </c>
      <c r="G39" s="2" t="s">
        <v>17</v>
      </c>
      <c r="H39" s="2" t="s">
        <v>18</v>
      </c>
      <c r="I39" s="1" t="s">
        <v>43</v>
      </c>
      <c r="K39" s="30"/>
      <c r="L39" s="7" t="s">
        <v>4</v>
      </c>
      <c r="M39" s="27">
        <v>54</v>
      </c>
    </row>
    <row r="40" spans="2:13" x14ac:dyDescent="0.25">
      <c r="B40" s="3" t="s">
        <v>6</v>
      </c>
      <c r="C40" s="8">
        <v>11.831250000000001</v>
      </c>
      <c r="D40" s="8">
        <v>14.237407407407407</v>
      </c>
      <c r="E40" s="8">
        <v>16.408064516129034</v>
      </c>
      <c r="F40" s="8">
        <v>18.95454545454545</v>
      </c>
      <c r="G40" s="8">
        <v>12.319523809523808</v>
      </c>
      <c r="H40" s="8">
        <v>19.583333333333332</v>
      </c>
      <c r="I40" s="26">
        <f>AVERAGE(C40:H40)</f>
        <v>15.555687420156504</v>
      </c>
      <c r="K40" s="30"/>
      <c r="L40" s="7" t="s">
        <v>5</v>
      </c>
      <c r="M40" s="27">
        <v>31</v>
      </c>
    </row>
    <row r="41" spans="2:13" x14ac:dyDescent="0.25">
      <c r="B41" s="3" t="s">
        <v>7</v>
      </c>
      <c r="C41" s="8">
        <v>13.220357142857143</v>
      </c>
      <c r="D41" s="8">
        <v>14.256851851851854</v>
      </c>
      <c r="E41" s="8">
        <v>15.319354838709675</v>
      </c>
      <c r="F41" s="8">
        <v>16.388787878787884</v>
      </c>
      <c r="G41" s="8">
        <v>13.42</v>
      </c>
      <c r="H41" s="8">
        <v>16.646000000000001</v>
      </c>
      <c r="I41" s="26">
        <f t="shared" ref="I41:I46" si="7">AVERAGE(C41:H41)</f>
        <v>14.87522528536776</v>
      </c>
      <c r="K41" s="30"/>
      <c r="L41" s="7" t="s">
        <v>16</v>
      </c>
      <c r="M41" s="27">
        <v>33</v>
      </c>
    </row>
    <row r="42" spans="2:13" ht="24" x14ac:dyDescent="0.25">
      <c r="B42" s="3" t="s">
        <v>8</v>
      </c>
      <c r="C42" s="9">
        <v>0.85002142857142893</v>
      </c>
      <c r="D42" s="9">
        <v>0.87932962962962968</v>
      </c>
      <c r="E42" s="9">
        <v>0.87826451612903234</v>
      </c>
      <c r="F42" s="9">
        <v>0.88680000000000014</v>
      </c>
      <c r="G42" s="9">
        <v>0.858009523809524</v>
      </c>
      <c r="H42" s="9">
        <v>0.88772666666666677</v>
      </c>
      <c r="I42" s="26">
        <f t="shared" si="7"/>
        <v>0.87335862746771353</v>
      </c>
      <c r="K42" s="30"/>
      <c r="L42" s="7" t="s">
        <v>17</v>
      </c>
      <c r="M42" s="27">
        <v>21</v>
      </c>
    </row>
    <row r="43" spans="2:13" x14ac:dyDescent="0.25">
      <c r="B43" s="3" t="s">
        <v>9</v>
      </c>
      <c r="C43" s="9">
        <v>5.215553571428571</v>
      </c>
      <c r="D43" s="9">
        <v>5.4935000000000009</v>
      </c>
      <c r="E43" s="9">
        <v>5.8639677419354843</v>
      </c>
      <c r="F43" s="9">
        <v>6.2474848484848495</v>
      </c>
      <c r="G43" s="9">
        <v>5.2659047619047623</v>
      </c>
      <c r="H43" s="9">
        <v>6.3158666666666665</v>
      </c>
      <c r="I43" s="26">
        <f t="shared" si="7"/>
        <v>5.7337129317367221</v>
      </c>
      <c r="K43" s="30"/>
      <c r="L43" s="7" t="s">
        <v>18</v>
      </c>
      <c r="M43" s="27">
        <v>15</v>
      </c>
    </row>
    <row r="44" spans="2:13" x14ac:dyDescent="0.25">
      <c r="B44" s="3" t="s">
        <v>10</v>
      </c>
      <c r="C44" s="10">
        <v>2.8435714285714293</v>
      </c>
      <c r="D44" s="10">
        <v>3.2338518518518522</v>
      </c>
      <c r="E44" s="10">
        <v>3.4633225806451606</v>
      </c>
      <c r="F44" s="10">
        <v>3.7446969696969701</v>
      </c>
      <c r="G44" s="10">
        <v>2.9511904761904768</v>
      </c>
      <c r="H44" s="10">
        <v>3.8350666666666671</v>
      </c>
      <c r="I44" s="26">
        <f t="shared" si="7"/>
        <v>3.3452833289370925</v>
      </c>
      <c r="K44" s="30" t="s">
        <v>14</v>
      </c>
      <c r="L44" s="30"/>
      <c r="M44" s="27">
        <v>210</v>
      </c>
    </row>
    <row r="45" spans="2:13" ht="24" x14ac:dyDescent="0.25">
      <c r="B45" s="3" t="s">
        <v>11</v>
      </c>
      <c r="C45" s="9">
        <v>4.1683928571428579</v>
      </c>
      <c r="D45" s="9">
        <v>2.3164666666666665</v>
      </c>
      <c r="E45" s="9">
        <v>3.8500967741935477</v>
      </c>
      <c r="F45" s="9">
        <v>2.7235454545454543</v>
      </c>
      <c r="G45" s="9">
        <v>6.336666666666666</v>
      </c>
      <c r="H45" s="9">
        <v>5.0815333333333337</v>
      </c>
      <c r="I45" s="26">
        <f t="shared" si="7"/>
        <v>4.0794502920914208</v>
      </c>
      <c r="K45" s="30" t="s">
        <v>15</v>
      </c>
      <c r="L45" s="30"/>
      <c r="M45" s="27">
        <v>0</v>
      </c>
    </row>
    <row r="46" spans="2:13" ht="24" x14ac:dyDescent="0.25">
      <c r="B46" s="3" t="s">
        <v>12</v>
      </c>
      <c r="C46" s="10">
        <v>5.0759464285714264</v>
      </c>
      <c r="D46" s="10">
        <v>5.0623518518518518</v>
      </c>
      <c r="E46" s="10">
        <v>5.6904516129032245</v>
      </c>
      <c r="F46" s="10">
        <v>6.1194545454545466</v>
      </c>
      <c r="G46" s="10">
        <v>5.1220476190476187</v>
      </c>
      <c r="H46" s="10">
        <v>6.144400000000001</v>
      </c>
      <c r="I46" s="26">
        <f t="shared" si="7"/>
        <v>5.5357753429714451</v>
      </c>
    </row>
    <row r="47" spans="2:13" x14ac:dyDescent="0.25">
      <c r="B47" s="49"/>
      <c r="C47" s="50">
        <f>(C40-$I$40)^2+(C41-$I$41)^2+(C42-$I$42)^2+(C43-$I$43)^2+(C44-$I$44)^2+(C45-$I$45)^2+(C46-$I$46)^2</f>
        <v>17.3501246546506</v>
      </c>
      <c r="D47" s="50">
        <f t="shared" ref="D47:H47" si="8">(D40-$I$40)^2+(D41-$I$41)^2+(D42-$I$42)^2+(D43-$I$43)^2+(D44-$I$44)^2+(D45-$I$45)^2+(D46-$I$46)^2</f>
        <v>5.5226438402774525</v>
      </c>
      <c r="E47" s="50">
        <f t="shared" si="8"/>
        <v>1.0312492068096646</v>
      </c>
      <c r="F47" s="50">
        <f t="shared" si="8"/>
        <v>16.44594051138246</v>
      </c>
      <c r="G47" s="50">
        <f t="shared" si="8"/>
        <v>18.231021192481332</v>
      </c>
      <c r="H47" s="50">
        <f t="shared" si="8"/>
        <v>21.311166216159492</v>
      </c>
      <c r="I47" s="26"/>
    </row>
  </sheetData>
  <mergeCells count="28">
    <mergeCell ref="B38:B39"/>
    <mergeCell ref="C38:H38"/>
    <mergeCell ref="B1:E1"/>
    <mergeCell ref="B2:B3"/>
    <mergeCell ref="C2:E2"/>
    <mergeCell ref="B13:F13"/>
    <mergeCell ref="B14:B15"/>
    <mergeCell ref="C14:F14"/>
    <mergeCell ref="K14:K17"/>
    <mergeCell ref="B25:G25"/>
    <mergeCell ref="B26:B27"/>
    <mergeCell ref="C26:G26"/>
    <mergeCell ref="B37:H37"/>
    <mergeCell ref="K1:M1"/>
    <mergeCell ref="K2:K4"/>
    <mergeCell ref="K5:L5"/>
    <mergeCell ref="K6:L6"/>
    <mergeCell ref="K13:M13"/>
    <mergeCell ref="K37:M37"/>
    <mergeCell ref="K38:K43"/>
    <mergeCell ref="K44:L44"/>
    <mergeCell ref="K45:L45"/>
    <mergeCell ref="K18:L18"/>
    <mergeCell ref="K19:L19"/>
    <mergeCell ref="K25:M25"/>
    <mergeCell ref="K26:K30"/>
    <mergeCell ref="K31:L31"/>
    <mergeCell ref="K32:L3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D715-46D7-46B5-86A0-AE3639067E33}">
  <dimension ref="B1:I33"/>
  <sheetViews>
    <sheetView workbookViewId="0">
      <selection activeCell="F11" sqref="F11"/>
    </sheetView>
  </sheetViews>
  <sheetFormatPr defaultRowHeight="15" x14ac:dyDescent="0.25"/>
  <cols>
    <col min="4" max="4" width="17.5703125" customWidth="1"/>
    <col min="8" max="8" width="18.140625" customWidth="1"/>
  </cols>
  <sheetData>
    <row r="1" spans="2:9" x14ac:dyDescent="0.25">
      <c r="B1" s="29" t="s">
        <v>13</v>
      </c>
      <c r="C1" s="29"/>
      <c r="D1" s="29"/>
      <c r="E1" s="6"/>
      <c r="F1" s="53" t="s">
        <v>13</v>
      </c>
      <c r="G1" s="53"/>
      <c r="H1" s="53"/>
      <c r="I1" s="52"/>
    </row>
    <row r="2" spans="2:9" x14ac:dyDescent="0.25">
      <c r="B2" s="30" t="s">
        <v>2</v>
      </c>
      <c r="C2" s="7" t="s">
        <v>3</v>
      </c>
      <c r="D2" s="27">
        <v>61</v>
      </c>
      <c r="E2" s="6"/>
      <c r="F2" s="54" t="s">
        <v>2</v>
      </c>
      <c r="G2" s="55" t="s">
        <v>3</v>
      </c>
      <c r="H2" s="27">
        <v>76</v>
      </c>
      <c r="I2" s="52"/>
    </row>
    <row r="3" spans="2:9" x14ac:dyDescent="0.25">
      <c r="B3" s="30"/>
      <c r="C3" s="7" t="s">
        <v>4</v>
      </c>
      <c r="D3" s="27">
        <v>77</v>
      </c>
      <c r="E3" s="6"/>
      <c r="F3" s="54"/>
      <c r="G3" s="55" t="s">
        <v>4</v>
      </c>
      <c r="H3" s="27">
        <v>69</v>
      </c>
      <c r="I3" s="52"/>
    </row>
    <row r="4" spans="2:9" x14ac:dyDescent="0.25">
      <c r="B4" s="30"/>
      <c r="C4" s="7" t="s">
        <v>5</v>
      </c>
      <c r="D4" s="27">
        <v>72</v>
      </c>
      <c r="E4" s="6"/>
      <c r="F4" s="54"/>
      <c r="G4" s="55" t="s">
        <v>5</v>
      </c>
      <c r="H4" s="27">
        <v>65</v>
      </c>
      <c r="I4" s="52"/>
    </row>
    <row r="5" spans="2:9" x14ac:dyDescent="0.25">
      <c r="B5" s="30" t="s">
        <v>14</v>
      </c>
      <c r="C5" s="30"/>
      <c r="D5" s="27">
        <v>210</v>
      </c>
      <c r="E5" s="6"/>
      <c r="F5" s="54" t="s">
        <v>14</v>
      </c>
      <c r="G5" s="54"/>
      <c r="H5" s="27">
        <v>210</v>
      </c>
      <c r="I5" s="52"/>
    </row>
    <row r="6" spans="2:9" x14ac:dyDescent="0.25">
      <c r="B6" s="30" t="s">
        <v>15</v>
      </c>
      <c r="C6" s="30"/>
      <c r="D6" s="27">
        <v>0</v>
      </c>
      <c r="E6" s="6"/>
      <c r="F6" s="54" t="s">
        <v>15</v>
      </c>
      <c r="G6" s="54"/>
      <c r="H6" s="27">
        <v>0</v>
      </c>
      <c r="I6" s="52"/>
    </row>
    <row r="8" spans="2:9" x14ac:dyDescent="0.25">
      <c r="B8" s="29" t="s">
        <v>13</v>
      </c>
      <c r="C8" s="29"/>
      <c r="D8" s="29"/>
      <c r="E8" s="6"/>
    </row>
    <row r="9" spans="2:9" x14ac:dyDescent="0.25">
      <c r="B9" s="30" t="s">
        <v>2</v>
      </c>
      <c r="C9" s="7" t="s">
        <v>3</v>
      </c>
      <c r="D9" s="27">
        <v>75</v>
      </c>
      <c r="E9" s="6"/>
    </row>
    <row r="10" spans="2:9" x14ac:dyDescent="0.25">
      <c r="B10" s="30"/>
      <c r="C10" s="7" t="s">
        <v>4</v>
      </c>
      <c r="D10" s="27">
        <v>67</v>
      </c>
      <c r="E10" s="6"/>
    </row>
    <row r="11" spans="2:9" x14ac:dyDescent="0.25">
      <c r="B11" s="30"/>
      <c r="C11" s="7" t="s">
        <v>5</v>
      </c>
      <c r="D11" s="27">
        <v>40</v>
      </c>
      <c r="E11" s="6"/>
    </row>
    <row r="12" spans="2:9" x14ac:dyDescent="0.25">
      <c r="B12" s="30"/>
      <c r="C12" s="7" t="s">
        <v>16</v>
      </c>
      <c r="D12" s="27">
        <v>28</v>
      </c>
      <c r="E12" s="6"/>
    </row>
    <row r="13" spans="2:9" x14ac:dyDescent="0.25">
      <c r="B13" s="30" t="s">
        <v>14</v>
      </c>
      <c r="C13" s="30"/>
      <c r="D13" s="27">
        <v>210</v>
      </c>
      <c r="E13" s="6"/>
    </row>
    <row r="14" spans="2:9" x14ac:dyDescent="0.25">
      <c r="B14" s="30" t="s">
        <v>15</v>
      </c>
      <c r="C14" s="30"/>
      <c r="D14" s="27">
        <v>0</v>
      </c>
      <c r="E14" s="6"/>
    </row>
    <row r="16" spans="2:9" x14ac:dyDescent="0.25">
      <c r="B16" s="29" t="s">
        <v>13</v>
      </c>
      <c r="C16" s="29"/>
      <c r="D16" s="29"/>
      <c r="E16" s="6"/>
    </row>
    <row r="17" spans="2:5" x14ac:dyDescent="0.25">
      <c r="B17" s="30" t="s">
        <v>2</v>
      </c>
      <c r="C17" s="7" t="s">
        <v>3</v>
      </c>
      <c r="D17" s="27">
        <v>25</v>
      </c>
      <c r="E17" s="6"/>
    </row>
    <row r="18" spans="2:5" x14ac:dyDescent="0.25">
      <c r="B18" s="30"/>
      <c r="C18" s="7" t="s">
        <v>4</v>
      </c>
      <c r="D18" s="27">
        <v>51</v>
      </c>
      <c r="E18" s="6"/>
    </row>
    <row r="19" spans="2:5" x14ac:dyDescent="0.25">
      <c r="B19" s="30"/>
      <c r="C19" s="7" t="s">
        <v>5</v>
      </c>
      <c r="D19" s="27">
        <v>48</v>
      </c>
      <c r="E19" s="6"/>
    </row>
    <row r="20" spans="2:5" x14ac:dyDescent="0.25">
      <c r="B20" s="30"/>
      <c r="C20" s="7" t="s">
        <v>16</v>
      </c>
      <c r="D20" s="27">
        <v>44</v>
      </c>
      <c r="E20" s="6"/>
    </row>
    <row r="21" spans="2:5" x14ac:dyDescent="0.25">
      <c r="B21" s="30"/>
      <c r="C21" s="7" t="s">
        <v>17</v>
      </c>
      <c r="D21" s="27">
        <v>42</v>
      </c>
      <c r="E21" s="6"/>
    </row>
    <row r="22" spans="2:5" x14ac:dyDescent="0.25">
      <c r="B22" s="30" t="s">
        <v>14</v>
      </c>
      <c r="C22" s="30"/>
      <c r="D22" s="27">
        <v>210</v>
      </c>
      <c r="E22" s="6"/>
    </row>
    <row r="23" spans="2:5" x14ac:dyDescent="0.25">
      <c r="B23" s="30" t="s">
        <v>15</v>
      </c>
      <c r="C23" s="30"/>
      <c r="D23" s="27">
        <v>0</v>
      </c>
      <c r="E23" s="6"/>
    </row>
    <row r="25" spans="2:5" x14ac:dyDescent="0.25">
      <c r="B25" s="29" t="s">
        <v>13</v>
      </c>
      <c r="C25" s="29"/>
      <c r="D25" s="29"/>
      <c r="E25" s="6"/>
    </row>
    <row r="26" spans="2:5" x14ac:dyDescent="0.25">
      <c r="B26" s="30" t="s">
        <v>2</v>
      </c>
      <c r="C26" s="7" t="s">
        <v>3</v>
      </c>
      <c r="D26" s="27">
        <v>56</v>
      </c>
      <c r="E26" s="6"/>
    </row>
    <row r="27" spans="2:5" x14ac:dyDescent="0.25">
      <c r="B27" s="30"/>
      <c r="C27" s="7" t="s">
        <v>4</v>
      </c>
      <c r="D27" s="27">
        <v>54</v>
      </c>
      <c r="E27" s="6"/>
    </row>
    <row r="28" spans="2:5" x14ac:dyDescent="0.25">
      <c r="B28" s="30"/>
      <c r="C28" s="7" t="s">
        <v>5</v>
      </c>
      <c r="D28" s="27">
        <v>31</v>
      </c>
      <c r="E28" s="6"/>
    </row>
    <row r="29" spans="2:5" x14ac:dyDescent="0.25">
      <c r="B29" s="30"/>
      <c r="C29" s="7" t="s">
        <v>16</v>
      </c>
      <c r="D29" s="27">
        <v>33</v>
      </c>
      <c r="E29" s="6"/>
    </row>
    <row r="30" spans="2:5" x14ac:dyDescent="0.25">
      <c r="B30" s="30"/>
      <c r="C30" s="7" t="s">
        <v>17</v>
      </c>
      <c r="D30" s="27">
        <v>21</v>
      </c>
      <c r="E30" s="6"/>
    </row>
    <row r="31" spans="2:5" x14ac:dyDescent="0.25">
      <c r="B31" s="30"/>
      <c r="C31" s="7" t="s">
        <v>18</v>
      </c>
      <c r="D31" s="27">
        <v>15</v>
      </c>
      <c r="E31" s="6"/>
    </row>
    <row r="32" spans="2:5" x14ac:dyDescent="0.25">
      <c r="B32" s="30" t="s">
        <v>14</v>
      </c>
      <c r="C32" s="30"/>
      <c r="D32" s="27">
        <v>210</v>
      </c>
      <c r="E32" s="6"/>
    </row>
    <row r="33" spans="2:5" x14ac:dyDescent="0.25">
      <c r="B33" s="30" t="s">
        <v>15</v>
      </c>
      <c r="C33" s="30"/>
      <c r="D33" s="27">
        <v>0</v>
      </c>
      <c r="E33" s="6"/>
    </row>
  </sheetData>
  <mergeCells count="20">
    <mergeCell ref="B9:B12"/>
    <mergeCell ref="F1:H1"/>
    <mergeCell ref="F2:F4"/>
    <mergeCell ref="F5:G5"/>
    <mergeCell ref="F6:G6"/>
    <mergeCell ref="B1:D1"/>
    <mergeCell ref="B2:B4"/>
    <mergeCell ref="B5:C5"/>
    <mergeCell ref="B6:C6"/>
    <mergeCell ref="B8:D8"/>
    <mergeCell ref="B25:D25"/>
    <mergeCell ref="B26:B31"/>
    <mergeCell ref="B32:C32"/>
    <mergeCell ref="B33:C33"/>
    <mergeCell ref="B13:C13"/>
    <mergeCell ref="B14:C14"/>
    <mergeCell ref="B16:D16"/>
    <mergeCell ref="B17:B21"/>
    <mergeCell ref="B22:C22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3E68-6804-4200-9254-05742BA0A1C9}">
  <dimension ref="A1:V229"/>
  <sheetViews>
    <sheetView workbookViewId="0">
      <selection activeCell="I1" sqref="I1:I211"/>
    </sheetView>
  </sheetViews>
  <sheetFormatPr defaultRowHeight="15" x14ac:dyDescent="0.25"/>
  <cols>
    <col min="1" max="2" width="6" bestFit="1" customWidth="1"/>
    <col min="3" max="3" width="7" bestFit="1" customWidth="1"/>
    <col min="4" max="4" width="6.42578125" bestFit="1" customWidth="1"/>
    <col min="5" max="5" width="6" bestFit="1" customWidth="1"/>
    <col min="6" max="6" width="7" bestFit="1" customWidth="1"/>
    <col min="7" max="7" width="6" bestFit="1" customWidth="1"/>
    <col min="8" max="8" width="7.7109375" bestFit="1" customWidth="1"/>
    <col min="9" max="10" width="7.7109375" customWidth="1"/>
    <col min="11" max="11" width="10.5703125" bestFit="1" customWidth="1"/>
    <col min="13" max="13" width="18.85546875" bestFit="1" customWidth="1"/>
    <col min="14" max="14" width="10.5703125" bestFit="1" customWidth="1"/>
    <col min="16" max="16" width="18.85546875" bestFit="1" customWidth="1"/>
    <col min="19" max="19" width="18.85546875" bestFit="1" customWidth="1"/>
    <col min="22" max="22" width="18.85546875" bestFit="1" customWidth="1"/>
  </cols>
  <sheetData>
    <row r="1" spans="1:2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47</v>
      </c>
      <c r="J1" t="s">
        <v>48</v>
      </c>
      <c r="K1" t="s">
        <v>27</v>
      </c>
      <c r="L1" t="s">
        <v>30</v>
      </c>
      <c r="N1" t="s">
        <v>28</v>
      </c>
      <c r="O1" t="s">
        <v>29</v>
      </c>
      <c r="Q1" t="s">
        <v>31</v>
      </c>
      <c r="R1" t="s">
        <v>32</v>
      </c>
      <c r="T1" t="s">
        <v>33</v>
      </c>
      <c r="U1" t="s">
        <v>34</v>
      </c>
    </row>
    <row r="2" spans="1:22" x14ac:dyDescent="0.25">
      <c r="A2">
        <v>15.26</v>
      </c>
      <c r="B2">
        <v>14.84</v>
      </c>
      <c r="C2">
        <v>0.871</v>
      </c>
      <c r="D2">
        <v>5.7629999999999999</v>
      </c>
      <c r="E2">
        <v>3.3119999999999998</v>
      </c>
      <c r="F2">
        <v>2.2210000000000001</v>
      </c>
      <c r="G2">
        <v>5.22</v>
      </c>
      <c r="H2">
        <v>1</v>
      </c>
      <c r="I2" s="56">
        <v>1</v>
      </c>
      <c r="J2" s="56">
        <v>1</v>
      </c>
      <c r="K2">
        <v>3</v>
      </c>
      <c r="L2">
        <v>0.86189000000000004</v>
      </c>
      <c r="M2" s="28">
        <f>(A2-$A$214)^2+(B2-$B$214)^2+(C2-$C$214)^2+(D2-$D$214)^2+(E2-$E$214)^2+(F2-$F$214)^2+(G2-$G$214)^2</f>
        <v>0.742861689706799</v>
      </c>
      <c r="N2">
        <v>2</v>
      </c>
      <c r="O2">
        <v>1.0739000000000001</v>
      </c>
      <c r="P2" s="28">
        <f>(A2-$A$216)^2+(B2-$B$216)^2+(C2-$C$216)^2+(D2-$D$216)^2+(E2-$E$216)^2+(F2-$F$216)^2+(G2-$G$216)^2</f>
        <v>1.1532713561149524</v>
      </c>
      <c r="Q2">
        <v>2</v>
      </c>
      <c r="R2">
        <v>0.72889000000000004</v>
      </c>
      <c r="S2" s="28">
        <f>(A2-$A$220)^2+(B2-$B$220)^2+(C2-$C$220)^2+(D2-$D$220)^2+(E2-$E$220)^2+(F2-$F$220)^2+(G2-$G$220)^2</f>
        <v>0.53128318310265255</v>
      </c>
      <c r="T2">
        <v>2</v>
      </c>
      <c r="U2">
        <v>1.22414</v>
      </c>
      <c r="V2" s="28">
        <f>(A2-$A$225)^2+(B2-$B$225)^2+(C2-$C$225)^2+(D2-$D$225)^2+(E2-$E$225)^2+(F2-$F$225)^2+(G2-$G$225)^2</f>
        <v>1.4985309619615887</v>
      </c>
    </row>
    <row r="3" spans="1:22" x14ac:dyDescent="0.25">
      <c r="A3">
        <v>14.88</v>
      </c>
      <c r="B3">
        <v>14.57</v>
      </c>
      <c r="C3">
        <v>0.88109999999999999</v>
      </c>
      <c r="D3">
        <v>5.5540000000000003</v>
      </c>
      <c r="E3">
        <v>3.3330000000000002</v>
      </c>
      <c r="F3">
        <v>1.018</v>
      </c>
      <c r="G3">
        <v>4.9560000000000004</v>
      </c>
      <c r="H3">
        <v>1</v>
      </c>
      <c r="I3" s="57">
        <v>1</v>
      </c>
      <c r="J3" s="57">
        <v>1</v>
      </c>
      <c r="K3">
        <v>3</v>
      </c>
      <c r="L3">
        <v>1.66869</v>
      </c>
      <c r="M3" s="28">
        <f t="shared" ref="M3:M17" si="0">(A3-$A$214)^2+(B3-$B$214)^2+(C3-$C$214)^2+(D3-$D$214)^2+(E3-$E$214)^2+(F3-$F$214)^2+(G3-$G$214)^2</f>
        <v>2.7845390830401264</v>
      </c>
      <c r="N3">
        <v>2</v>
      </c>
      <c r="O3">
        <v>1.6641900000000001</v>
      </c>
      <c r="P3" s="28">
        <f t="shared" ref="P3:P9" si="1">(A3-$A$216)^2+(B3-$B$216)^2+(C3-$C$216)^2+(D3-$D$216)^2+(E3-$E$216)^2+(F3-$F$216)^2+(G3-$G$216)^2</f>
        <v>2.7695225852194274</v>
      </c>
      <c r="Q3">
        <v>2</v>
      </c>
      <c r="R3">
        <v>1.4211499999999999</v>
      </c>
      <c r="S3" s="28">
        <f t="shared" ref="S3:S9" si="2">(A3-$A$220)^2+(B3-$B$220)^2+(C3-$C$220)^2+(D3-$D$220)^2+(E3-$E$220)^2+(F3-$F$220)^2+(G3-$G$220)^2</f>
        <v>2.0196577966320644</v>
      </c>
      <c r="T3">
        <v>2</v>
      </c>
      <c r="U3">
        <v>1.49057</v>
      </c>
      <c r="V3" s="28">
        <f t="shared" ref="V3:V9" si="3">(A3-$A$225)^2+(B3-$B$225)^2+(C3-$C$225)^2+(D3-$D$225)^2+(E3-$E$225)^2+(F3-$F$225)^2+(G3-$G$225)^2</f>
        <v>2.2218071430727027</v>
      </c>
    </row>
    <row r="4" spans="1:22" x14ac:dyDescent="0.25">
      <c r="A4">
        <v>14.29</v>
      </c>
      <c r="B4">
        <v>14.09</v>
      </c>
      <c r="C4">
        <v>0.90500000000000003</v>
      </c>
      <c r="D4">
        <v>5.2910000000000004</v>
      </c>
      <c r="E4">
        <v>3.3370000000000002</v>
      </c>
      <c r="F4">
        <v>2.6989999999999998</v>
      </c>
      <c r="G4">
        <v>4.8250000000000002</v>
      </c>
      <c r="H4">
        <v>1</v>
      </c>
      <c r="I4" s="57">
        <v>1</v>
      </c>
      <c r="J4" s="57">
        <v>1</v>
      </c>
      <c r="K4">
        <v>3</v>
      </c>
      <c r="L4">
        <v>0.69404999999999994</v>
      </c>
      <c r="M4" s="28">
        <f t="shared" si="0"/>
        <v>0.48170864526233903</v>
      </c>
      <c r="N4">
        <v>2</v>
      </c>
      <c r="O4">
        <v>0.49773000000000001</v>
      </c>
      <c r="P4" s="28">
        <f t="shared" si="1"/>
        <v>0.24773634118957327</v>
      </c>
      <c r="Q4">
        <v>2</v>
      </c>
      <c r="R4">
        <v>0.76698</v>
      </c>
      <c r="S4" s="28">
        <f t="shared" si="2"/>
        <v>0.58825596741637876</v>
      </c>
      <c r="T4">
        <v>2</v>
      </c>
      <c r="U4">
        <v>0.53439000000000003</v>
      </c>
      <c r="V4" s="28">
        <f t="shared" si="3"/>
        <v>0.28557793233196249</v>
      </c>
    </row>
    <row r="5" spans="1:22" x14ac:dyDescent="0.25">
      <c r="A5">
        <v>13.84</v>
      </c>
      <c r="B5">
        <v>13.94</v>
      </c>
      <c r="C5">
        <v>0.89549999999999996</v>
      </c>
      <c r="D5">
        <v>5.3239999999999998</v>
      </c>
      <c r="E5">
        <v>3.379</v>
      </c>
      <c r="F5">
        <v>2.2589999999999999</v>
      </c>
      <c r="G5">
        <v>4.8049999999999997</v>
      </c>
      <c r="H5">
        <v>1</v>
      </c>
      <c r="I5" s="57">
        <v>1</v>
      </c>
      <c r="J5" s="57">
        <v>1</v>
      </c>
      <c r="K5">
        <v>3</v>
      </c>
      <c r="L5">
        <v>1.1377600000000001</v>
      </c>
      <c r="M5" s="28">
        <f t="shared" si="0"/>
        <v>1.2945060063734455</v>
      </c>
      <c r="N5">
        <v>2</v>
      </c>
      <c r="O5">
        <v>0.87880000000000003</v>
      </c>
      <c r="P5" s="28">
        <f t="shared" si="1"/>
        <v>0.77229307477166076</v>
      </c>
      <c r="Q5">
        <v>2</v>
      </c>
      <c r="R5">
        <v>1.10928</v>
      </c>
      <c r="S5" s="28">
        <f t="shared" si="2"/>
        <v>1.2305073134948104</v>
      </c>
      <c r="T5">
        <v>2</v>
      </c>
      <c r="U5">
        <v>0.61475000000000002</v>
      </c>
      <c r="V5" s="28">
        <f t="shared" si="3"/>
        <v>0.37791985270233358</v>
      </c>
    </row>
    <row r="6" spans="1:22" x14ac:dyDescent="0.25">
      <c r="A6">
        <v>16.14</v>
      </c>
      <c r="B6">
        <v>14.99</v>
      </c>
      <c r="C6">
        <v>0.90339999999999998</v>
      </c>
      <c r="D6">
        <v>5.6580000000000004</v>
      </c>
      <c r="E6">
        <v>3.5619999999999998</v>
      </c>
      <c r="F6">
        <v>1.355</v>
      </c>
      <c r="G6">
        <v>5.1749999999999998</v>
      </c>
      <c r="H6">
        <v>1</v>
      </c>
      <c r="I6" s="57">
        <v>1</v>
      </c>
      <c r="J6" s="57">
        <v>1</v>
      </c>
      <c r="K6">
        <v>3</v>
      </c>
      <c r="L6">
        <v>2.06636</v>
      </c>
      <c r="M6" s="28">
        <f t="shared" si="0"/>
        <v>4.2698533663734759</v>
      </c>
      <c r="N6">
        <v>2</v>
      </c>
      <c r="O6">
        <v>2.2385100000000002</v>
      </c>
      <c r="P6" s="28">
        <f t="shared" si="1"/>
        <v>5.0109415328313753</v>
      </c>
      <c r="Q6">
        <v>2</v>
      </c>
      <c r="R6">
        <v>1.88489</v>
      </c>
      <c r="S6" s="28">
        <f t="shared" si="2"/>
        <v>3.5528011062399094</v>
      </c>
      <c r="T6">
        <v>2</v>
      </c>
      <c r="U6">
        <v>2.28687</v>
      </c>
      <c r="V6" s="28">
        <f t="shared" si="3"/>
        <v>5.2297933767764073</v>
      </c>
    </row>
    <row r="7" spans="1:22" x14ac:dyDescent="0.25">
      <c r="A7">
        <v>14.38</v>
      </c>
      <c r="B7">
        <v>14.21</v>
      </c>
      <c r="C7">
        <v>0.89510000000000001</v>
      </c>
      <c r="D7">
        <v>5.3860000000000001</v>
      </c>
      <c r="E7">
        <v>3.3119999999999998</v>
      </c>
      <c r="F7">
        <v>2.4620000000000002</v>
      </c>
      <c r="G7">
        <v>4.9560000000000004</v>
      </c>
      <c r="H7">
        <v>1</v>
      </c>
      <c r="I7" s="57">
        <v>1</v>
      </c>
      <c r="J7" s="57">
        <v>1</v>
      </c>
      <c r="K7">
        <v>3</v>
      </c>
      <c r="L7">
        <v>0.50853000000000004</v>
      </c>
      <c r="M7" s="28">
        <f t="shared" si="0"/>
        <v>0.25859822192900611</v>
      </c>
      <c r="N7">
        <v>2</v>
      </c>
      <c r="O7">
        <v>0.29775000000000001</v>
      </c>
      <c r="P7" s="28">
        <f t="shared" si="1"/>
        <v>8.8654468801513522E-2</v>
      </c>
      <c r="Q7">
        <v>2</v>
      </c>
      <c r="R7">
        <v>0.49725000000000003</v>
      </c>
      <c r="S7" s="28">
        <f t="shared" si="2"/>
        <v>0.24725511820069088</v>
      </c>
      <c r="T7">
        <v>2</v>
      </c>
      <c r="U7">
        <v>0.27006000000000002</v>
      </c>
      <c r="V7" s="28">
        <f t="shared" si="3"/>
        <v>7.2930498628258567E-2</v>
      </c>
    </row>
    <row r="8" spans="1:22" x14ac:dyDescent="0.25">
      <c r="A8">
        <v>14.69</v>
      </c>
      <c r="B8">
        <v>14.49</v>
      </c>
      <c r="C8">
        <v>0.87990000000000002</v>
      </c>
      <c r="D8">
        <v>5.5629999999999997</v>
      </c>
      <c r="E8">
        <v>3.2589999999999999</v>
      </c>
      <c r="F8">
        <v>3.5859999999999999</v>
      </c>
      <c r="G8">
        <v>5.2190000000000003</v>
      </c>
      <c r="H8">
        <v>1</v>
      </c>
      <c r="I8" s="57">
        <v>1</v>
      </c>
      <c r="J8" s="57">
        <v>1</v>
      </c>
      <c r="K8">
        <v>3</v>
      </c>
      <c r="L8">
        <v>0.93901999999999997</v>
      </c>
      <c r="M8" s="28">
        <f t="shared" si="0"/>
        <v>0.88176397748456914</v>
      </c>
      <c r="N8">
        <v>2</v>
      </c>
      <c r="O8">
        <v>1.04606</v>
      </c>
      <c r="P8" s="28">
        <f t="shared" si="1"/>
        <v>1.0942372634283828</v>
      </c>
      <c r="Q8">
        <v>2</v>
      </c>
      <c r="R8">
        <v>1.1800999999999999</v>
      </c>
      <c r="S8" s="28">
        <f t="shared" si="2"/>
        <v>1.3926249150634373</v>
      </c>
      <c r="T8">
        <v>2</v>
      </c>
      <c r="U8">
        <v>1.3787400000000001</v>
      </c>
      <c r="V8" s="28">
        <f t="shared" si="3"/>
        <v>1.9009146452949239</v>
      </c>
    </row>
    <row r="9" spans="1:22" x14ac:dyDescent="0.25">
      <c r="A9">
        <v>14.11</v>
      </c>
      <c r="B9">
        <v>14.1</v>
      </c>
      <c r="C9">
        <v>0.8911</v>
      </c>
      <c r="D9">
        <v>5.42</v>
      </c>
      <c r="E9">
        <v>3.302</v>
      </c>
      <c r="F9">
        <v>2.7</v>
      </c>
      <c r="G9">
        <v>5</v>
      </c>
      <c r="H9">
        <v>1</v>
      </c>
      <c r="I9" s="57">
        <v>1</v>
      </c>
      <c r="J9" s="57">
        <v>1</v>
      </c>
      <c r="K9">
        <v>3</v>
      </c>
      <c r="L9">
        <v>0.69342999999999999</v>
      </c>
      <c r="M9" s="28">
        <f t="shared" si="0"/>
        <v>0.48084221081789369</v>
      </c>
      <c r="N9">
        <v>2</v>
      </c>
      <c r="O9">
        <v>0.44595000000000001</v>
      </c>
      <c r="P9" s="28">
        <f t="shared" si="1"/>
        <v>0.19886831954778189</v>
      </c>
      <c r="Q9">
        <v>2</v>
      </c>
      <c r="R9">
        <v>0.78347</v>
      </c>
      <c r="S9" s="28">
        <f t="shared" si="2"/>
        <v>0.61381960447520267</v>
      </c>
      <c r="T9">
        <v>2</v>
      </c>
      <c r="U9">
        <v>0.44945000000000002</v>
      </c>
      <c r="V9" s="28">
        <f t="shared" si="3"/>
        <v>0.20200568381344425</v>
      </c>
    </row>
    <row r="10" spans="1:22" x14ac:dyDescent="0.25">
      <c r="A10">
        <v>16.63</v>
      </c>
      <c r="B10">
        <v>15.46</v>
      </c>
      <c r="C10">
        <v>0.87470000000000003</v>
      </c>
      <c r="D10">
        <v>6.0529999999999999</v>
      </c>
      <c r="E10">
        <v>3.4649999999999999</v>
      </c>
      <c r="F10">
        <v>2.04</v>
      </c>
      <c r="G10">
        <v>5.8769999999999998</v>
      </c>
      <c r="H10">
        <v>1</v>
      </c>
      <c r="I10" s="57">
        <v>2</v>
      </c>
      <c r="J10" s="57">
        <v>1</v>
      </c>
      <c r="K10">
        <v>3</v>
      </c>
      <c r="L10">
        <v>2.4575499999999999</v>
      </c>
      <c r="M10" s="28">
        <f t="shared" si="0"/>
        <v>6.0395701463734799</v>
      </c>
      <c r="N10">
        <v>3</v>
      </c>
      <c r="O10">
        <v>1.6456</v>
      </c>
      <c r="P10" s="28">
        <f>(A10-$A$217)^2+(B10-$B$217)^2+(C10-$C$217)^2+(D10-$D$217)^2+(E10-$E$217)^2+(F10-$F$217)^2+(G10-$G$217)^2</f>
        <v>2.7079933394312472</v>
      </c>
      <c r="Q10">
        <v>1</v>
      </c>
      <c r="R10">
        <v>2.0838700000000001</v>
      </c>
      <c r="S10" s="28">
        <f>(A10-$A$219)^2+(B10-$B$219)^2+(C10-$C$219)^2+(D10-$D$219)^2+(E10-$E$219)^2+(F10-$F$219)^2+(G10-$G$219)^2</f>
        <v>4.3425276959359973</v>
      </c>
      <c r="T10">
        <v>3</v>
      </c>
      <c r="U10">
        <v>1.8482499999999999</v>
      </c>
      <c r="V10" s="28">
        <f>(A10-$A$226)^2+(B10-$B$226)^2+(C10-$C$226)^2+(D10-$D$226)^2+(E10-$E$226)^2+(F10-$F$226)^2+(G10-$G$226)^2</f>
        <v>3.4160357671696118</v>
      </c>
    </row>
    <row r="11" spans="1:22" x14ac:dyDescent="0.25">
      <c r="A11">
        <v>16.440000000000001</v>
      </c>
      <c r="B11">
        <v>15.25</v>
      </c>
      <c r="C11">
        <v>0.88800000000000001</v>
      </c>
      <c r="D11">
        <v>5.8840000000000003</v>
      </c>
      <c r="E11">
        <v>3.5049999999999999</v>
      </c>
      <c r="F11">
        <v>1.9690000000000001</v>
      </c>
      <c r="G11">
        <v>5.5330000000000004</v>
      </c>
      <c r="H11">
        <v>1</v>
      </c>
      <c r="I11" s="57">
        <v>2</v>
      </c>
      <c r="J11" s="57">
        <v>1</v>
      </c>
      <c r="K11">
        <v>3</v>
      </c>
      <c r="L11">
        <v>2.13672</v>
      </c>
      <c r="M11" s="28">
        <f t="shared" si="0"/>
        <v>4.5655796452623729</v>
      </c>
      <c r="N11">
        <v>3</v>
      </c>
      <c r="O11">
        <v>1.9279200000000001</v>
      </c>
      <c r="P11" s="28">
        <f>(A11-$A$217)^2+(B11-$B$217)^2+(C11-$C$217)^2+(D11-$D$217)^2+(E11-$E$217)^2+(F11-$F$217)^2+(G11-$G$217)^2</f>
        <v>3.7168728299312415</v>
      </c>
      <c r="Q11">
        <v>2</v>
      </c>
      <c r="R11">
        <v>2.0327199999999999</v>
      </c>
      <c r="S11" s="28">
        <f>(A11-$A$220)^2+(B11-$B$220)^2+(C11-$C$220)^2+(D11-$D$220)^2+(E11-$E$220)^2+(F11-$F$220)^2+(G11-$G$220)^2</f>
        <v>4.1319347791810888</v>
      </c>
      <c r="T11">
        <v>3</v>
      </c>
      <c r="U11">
        <v>1.88981</v>
      </c>
      <c r="V11" s="28">
        <f t="shared" ref="V11:V12" si="4">(A11-$A$226)^2+(B11-$B$226)^2+(C11-$C$226)^2+(D11-$D$226)^2+(E11-$E$226)^2+(F11-$F$226)^2+(G11-$G$226)^2</f>
        <v>3.5713791313631598</v>
      </c>
    </row>
    <row r="12" spans="1:22" x14ac:dyDescent="0.25">
      <c r="A12">
        <v>15.26</v>
      </c>
      <c r="B12">
        <v>14.85</v>
      </c>
      <c r="C12">
        <v>0.86960000000000004</v>
      </c>
      <c r="D12">
        <v>5.7140000000000004</v>
      </c>
      <c r="E12">
        <v>3.242</v>
      </c>
      <c r="F12">
        <v>4.5430000000000001</v>
      </c>
      <c r="G12">
        <v>5.3140000000000001</v>
      </c>
      <c r="H12">
        <v>1</v>
      </c>
      <c r="I12" s="57">
        <v>1</v>
      </c>
      <c r="J12" s="57">
        <v>1</v>
      </c>
      <c r="K12">
        <v>3</v>
      </c>
      <c r="L12">
        <v>2.0376400000000001</v>
      </c>
      <c r="M12" s="28">
        <f t="shared" si="0"/>
        <v>4.1519833385956906</v>
      </c>
      <c r="N12">
        <v>2</v>
      </c>
      <c r="O12">
        <v>2.2003599999999999</v>
      </c>
      <c r="P12" s="28">
        <f t="shared" ref="P12:P37" si="5">(A12-$A$216)^2+(B12-$B$216)^2+(C12-$C$216)^2+(D12-$D$216)^2+(E12-$E$216)^2+(F12-$F$216)^2+(G12-$G$216)^2</f>
        <v>4.8415825620851045</v>
      </c>
      <c r="Q12">
        <v>1</v>
      </c>
      <c r="R12">
        <v>1.5598000000000001</v>
      </c>
      <c r="S12" s="28">
        <f>(A12-$A$219)^2+(B12-$B$219)^2+(C12-$C$219)^2+(D12-$D$219)^2+(E12-$E$219)^2+(F12-$F$219)^2+(G12-$G$219)^2</f>
        <v>2.4329914547360034</v>
      </c>
      <c r="T12">
        <v>3</v>
      </c>
      <c r="U12">
        <v>1.4939</v>
      </c>
      <c r="V12" s="28">
        <f t="shared" si="4"/>
        <v>2.2317258771696178</v>
      </c>
    </row>
    <row r="13" spans="1:22" x14ac:dyDescent="0.25">
      <c r="A13">
        <v>14.03</v>
      </c>
      <c r="B13">
        <v>14.16</v>
      </c>
      <c r="C13">
        <v>0.87960000000000005</v>
      </c>
      <c r="D13">
        <v>5.4379999999999997</v>
      </c>
      <c r="E13">
        <v>3.2010000000000001</v>
      </c>
      <c r="F13">
        <v>1.7170000000000001</v>
      </c>
      <c r="G13">
        <v>5.0010000000000003</v>
      </c>
      <c r="H13">
        <v>1</v>
      </c>
      <c r="I13" s="57">
        <v>1</v>
      </c>
      <c r="J13" s="57">
        <v>1</v>
      </c>
      <c r="K13">
        <v>3</v>
      </c>
      <c r="L13">
        <v>1.1830400000000001</v>
      </c>
      <c r="M13" s="28">
        <f t="shared" si="0"/>
        <v>1.3995952052623375</v>
      </c>
      <c r="N13">
        <v>2</v>
      </c>
      <c r="O13">
        <v>0.98817999999999995</v>
      </c>
      <c r="P13" s="28">
        <f t="shared" si="5"/>
        <v>0.97650250835375074</v>
      </c>
      <c r="Q13">
        <v>2</v>
      </c>
      <c r="R13">
        <v>1.03233</v>
      </c>
      <c r="S13" s="28">
        <f t="shared" ref="S13:S17" si="6">(A13-$A$220)^2+(B13-$B$220)^2+(C13-$C$220)^2+(D13-$D$220)^2+(E13-$E$220)^2+(F13-$F$220)^2+(G13-$G$220)^2</f>
        <v>1.0657132309457902</v>
      </c>
      <c r="T13">
        <v>2</v>
      </c>
      <c r="U13">
        <v>0.64783000000000002</v>
      </c>
      <c r="V13" s="28">
        <f t="shared" ref="V13:V17" si="7">(A13-$A$225)^2+(B13-$B$225)^2+(C13-$C$225)^2+(D13-$D$225)^2+(E13-$E$225)^2+(F13-$F$225)^2+(G13-$G$225)^2</f>
        <v>0.4196820152949246</v>
      </c>
    </row>
    <row r="14" spans="1:22" x14ac:dyDescent="0.25">
      <c r="A14">
        <v>13.89</v>
      </c>
      <c r="B14">
        <v>14.02</v>
      </c>
      <c r="C14">
        <v>0.88800000000000001</v>
      </c>
      <c r="D14">
        <v>5.4390000000000001</v>
      </c>
      <c r="E14">
        <v>3.1989999999999998</v>
      </c>
      <c r="F14">
        <v>3.9860000000000002</v>
      </c>
      <c r="G14">
        <v>4.7380000000000004</v>
      </c>
      <c r="H14">
        <v>1</v>
      </c>
      <c r="I14" s="57">
        <v>1</v>
      </c>
      <c r="J14" s="57">
        <v>1</v>
      </c>
      <c r="K14">
        <v>3</v>
      </c>
      <c r="L14">
        <v>1.6689099999999999</v>
      </c>
      <c r="M14" s="28">
        <f t="shared" si="0"/>
        <v>2.7852735508178914</v>
      </c>
      <c r="N14">
        <v>2</v>
      </c>
      <c r="O14">
        <v>1.5805199999999999</v>
      </c>
      <c r="P14" s="28">
        <f t="shared" si="5"/>
        <v>2.4980569471597227</v>
      </c>
      <c r="Q14">
        <v>2</v>
      </c>
      <c r="R14">
        <v>1.8825099999999999</v>
      </c>
      <c r="S14" s="28">
        <f t="shared" si="6"/>
        <v>3.5438304301614765</v>
      </c>
      <c r="T14">
        <v>2</v>
      </c>
      <c r="U14">
        <v>1.7531699999999999</v>
      </c>
      <c r="V14" s="28">
        <f t="shared" si="7"/>
        <v>3.0735964582578887</v>
      </c>
    </row>
    <row r="15" spans="1:22" x14ac:dyDescent="0.25">
      <c r="A15">
        <v>13.78</v>
      </c>
      <c r="B15">
        <v>14.06</v>
      </c>
      <c r="C15">
        <v>0.87590000000000001</v>
      </c>
      <c r="D15">
        <v>5.4790000000000001</v>
      </c>
      <c r="E15">
        <v>3.1560000000000001</v>
      </c>
      <c r="F15">
        <v>3.1360000000000001</v>
      </c>
      <c r="G15">
        <v>4.8719999999999999</v>
      </c>
      <c r="H15">
        <v>1</v>
      </c>
      <c r="I15" s="57">
        <v>1</v>
      </c>
      <c r="J15" s="57">
        <v>1</v>
      </c>
      <c r="K15">
        <v>3</v>
      </c>
      <c r="L15">
        <v>1.12981</v>
      </c>
      <c r="M15" s="28">
        <f t="shared" si="0"/>
        <v>1.2764742219290028</v>
      </c>
      <c r="N15">
        <v>2</v>
      </c>
      <c r="O15">
        <v>0.93135000000000001</v>
      </c>
      <c r="P15" s="28">
        <f t="shared" si="5"/>
        <v>0.86741058283136363</v>
      </c>
      <c r="Q15">
        <v>2</v>
      </c>
      <c r="R15">
        <v>1.28182</v>
      </c>
      <c r="S15" s="28">
        <f t="shared" si="6"/>
        <v>1.6430561229065757</v>
      </c>
      <c r="T15">
        <v>2</v>
      </c>
      <c r="U15">
        <v>0.98087999999999997</v>
      </c>
      <c r="V15" s="28">
        <f t="shared" si="7"/>
        <v>0.9621238230727035</v>
      </c>
    </row>
    <row r="16" spans="1:22" x14ac:dyDescent="0.25">
      <c r="A16">
        <v>13.74</v>
      </c>
      <c r="B16">
        <v>14.05</v>
      </c>
      <c r="C16">
        <v>0.87439999999999996</v>
      </c>
      <c r="D16">
        <v>5.4820000000000002</v>
      </c>
      <c r="E16">
        <v>3.1139999999999999</v>
      </c>
      <c r="F16">
        <v>2.9319999999999999</v>
      </c>
      <c r="G16">
        <v>4.8250000000000002</v>
      </c>
      <c r="H16">
        <v>1</v>
      </c>
      <c r="I16" s="57">
        <v>1</v>
      </c>
      <c r="J16" s="57">
        <v>1</v>
      </c>
      <c r="K16">
        <v>3</v>
      </c>
      <c r="L16">
        <v>1.1146199999999999</v>
      </c>
      <c r="M16" s="28">
        <f t="shared" si="0"/>
        <v>1.2423883774845559</v>
      </c>
      <c r="N16">
        <v>2</v>
      </c>
      <c r="O16">
        <v>0.88375999999999999</v>
      </c>
      <c r="P16" s="28">
        <f t="shared" si="5"/>
        <v>0.78103158656270488</v>
      </c>
      <c r="Q16">
        <v>2</v>
      </c>
      <c r="R16">
        <v>1.22963</v>
      </c>
      <c r="S16" s="28">
        <f t="shared" si="6"/>
        <v>1.5119855729065734</v>
      </c>
      <c r="T16">
        <v>2</v>
      </c>
      <c r="U16">
        <v>0.86019999999999996</v>
      </c>
      <c r="V16" s="28">
        <f t="shared" si="7"/>
        <v>0.73994002122085034</v>
      </c>
    </row>
    <row r="17" spans="1:22" x14ac:dyDescent="0.25">
      <c r="A17">
        <v>14.59</v>
      </c>
      <c r="B17">
        <v>14.28</v>
      </c>
      <c r="C17">
        <v>0.89929999999999999</v>
      </c>
      <c r="D17">
        <v>5.351</v>
      </c>
      <c r="E17">
        <v>3.3330000000000002</v>
      </c>
      <c r="F17">
        <v>4.1849999999999996</v>
      </c>
      <c r="G17">
        <v>4.7809999999999997</v>
      </c>
      <c r="H17">
        <v>1</v>
      </c>
      <c r="I17" s="57">
        <v>1</v>
      </c>
      <c r="J17" s="57">
        <v>1</v>
      </c>
      <c r="K17">
        <v>3</v>
      </c>
      <c r="L17">
        <v>1.61659</v>
      </c>
      <c r="M17" s="28">
        <f t="shared" si="0"/>
        <v>2.6133691019290111</v>
      </c>
      <c r="N17">
        <v>2</v>
      </c>
      <c r="O17">
        <v>1.65293</v>
      </c>
      <c r="P17" s="28">
        <f t="shared" si="5"/>
        <v>2.7321683541746511</v>
      </c>
      <c r="Q17">
        <v>2</v>
      </c>
      <c r="R17">
        <v>1.8440399999999999</v>
      </c>
      <c r="S17" s="28">
        <f t="shared" si="6"/>
        <v>3.4004999660438298</v>
      </c>
      <c r="T17">
        <v>2</v>
      </c>
      <c r="U17">
        <v>1.93028</v>
      </c>
      <c r="V17" s="28">
        <f t="shared" si="7"/>
        <v>3.7259684764060355</v>
      </c>
    </row>
    <row r="18" spans="1:22" x14ac:dyDescent="0.25">
      <c r="A18">
        <v>13.99</v>
      </c>
      <c r="B18">
        <v>13.83</v>
      </c>
      <c r="C18">
        <v>0.91830000000000001</v>
      </c>
      <c r="D18">
        <v>5.1189999999999998</v>
      </c>
      <c r="E18">
        <v>3.383</v>
      </c>
      <c r="F18">
        <v>5.234</v>
      </c>
      <c r="G18">
        <v>4.7809999999999997</v>
      </c>
      <c r="H18">
        <v>1</v>
      </c>
      <c r="I18" s="57">
        <v>3</v>
      </c>
      <c r="J18" s="57">
        <v>1</v>
      </c>
      <c r="K18">
        <v>2</v>
      </c>
      <c r="L18">
        <v>2.23773</v>
      </c>
      <c r="M18" s="28">
        <f>(A18-$A$213)^2+(B18-$B$213)^2+(C18-$C$213)^2+(D18-$D$213)^2+(E18-$E$213)^2+(F18-$F$213)^2+(G18-$G$213)^2</f>
        <v>5.0074356638707975</v>
      </c>
      <c r="N18">
        <v>1</v>
      </c>
      <c r="O18">
        <v>2.2554799999999999</v>
      </c>
      <c r="P18" s="28">
        <f>(A18-$A$215)^2+(B18-$B$215)^2+(C18-$C$215)^2+(D18-$D$215)^2+(E18-$E$215)^2+(F18-$F$215)^2+(G18-$G$215)^2</f>
        <v>5.0871826679039973</v>
      </c>
      <c r="Q18">
        <v>5</v>
      </c>
      <c r="R18">
        <v>2.2115100000000001</v>
      </c>
      <c r="S18" s="28">
        <f>(A18-$A$223)^2+(B18-$B$223)^2+(C18-$C$223)^2+(D18-$D$223)^2+(E18-$E$223)^2+(F18-$F$223)^2+(G18-$G$223)^2</f>
        <v>4.8907577494557817</v>
      </c>
      <c r="T18">
        <v>5</v>
      </c>
      <c r="U18">
        <v>2.1219000000000001</v>
      </c>
      <c r="V18" s="28">
        <f>(A18-$A$228)^2+(B18-$B$228)^2+(C18-$C$228)^2+(D18-$D$228)^2+(E18-$E$228)^2+(F18-$F$228)^2+(G18-$G$228)^2</f>
        <v>4.5024533746258539</v>
      </c>
    </row>
    <row r="19" spans="1:22" x14ac:dyDescent="0.25">
      <c r="A19">
        <v>15.69</v>
      </c>
      <c r="B19">
        <v>14.75</v>
      </c>
      <c r="C19">
        <v>0.90580000000000005</v>
      </c>
      <c r="D19">
        <v>5.5270000000000001</v>
      </c>
      <c r="E19">
        <v>3.5139999999999998</v>
      </c>
      <c r="F19">
        <v>1.599</v>
      </c>
      <c r="G19">
        <v>5.0460000000000003</v>
      </c>
      <c r="H19">
        <v>1</v>
      </c>
      <c r="I19" s="57">
        <v>1</v>
      </c>
      <c r="J19" s="57">
        <v>1</v>
      </c>
      <c r="K19">
        <v>3</v>
      </c>
      <c r="L19">
        <v>1.53304</v>
      </c>
      <c r="M19" s="28">
        <f>(A19-$A$214)^2+(B19-$B$214)^2+(C19-$C$214)^2+(D19-$D$214)^2+(E19-$E$214)^2+(F19-$F$214)^2+(G19-$G$214)^2</f>
        <v>2.3502118408179107</v>
      </c>
      <c r="N19">
        <v>2</v>
      </c>
      <c r="O19">
        <v>1.68252</v>
      </c>
      <c r="P19" s="28">
        <f t="shared" si="5"/>
        <v>2.8308697967119669</v>
      </c>
      <c r="Q19">
        <v>2</v>
      </c>
      <c r="R19">
        <v>1.33856</v>
      </c>
      <c r="S19" s="28">
        <f t="shared" ref="S19:S20" si="8">(A19-$A$220)^2+(B19-$B$220)^2+(C19-$C$220)^2+(D19-$D$220)^2+(E19-$E$220)^2+(F19-$F$220)^2+(G19-$G$220)^2</f>
        <v>1.7917379611418671</v>
      </c>
      <c r="T19">
        <v>2</v>
      </c>
      <c r="U19">
        <v>1.71713</v>
      </c>
      <c r="V19" s="28">
        <f t="shared" ref="V19:V20" si="9">(A19-$A$225)^2+(B19-$B$225)^2+(C19-$C$225)^2+(D19-$D$225)^2+(E19-$E$225)^2+(F19-$F$225)^2+(G19-$G$225)^2</f>
        <v>2.9485520523319599</v>
      </c>
    </row>
    <row r="20" spans="1:22" x14ac:dyDescent="0.25">
      <c r="A20">
        <v>14.7</v>
      </c>
      <c r="B20">
        <v>14.21</v>
      </c>
      <c r="C20">
        <v>0.9153</v>
      </c>
      <c r="D20">
        <v>5.2050000000000001</v>
      </c>
      <c r="E20">
        <v>3.4660000000000002</v>
      </c>
      <c r="F20">
        <v>1.7669999999999999</v>
      </c>
      <c r="G20">
        <v>4.649</v>
      </c>
      <c r="H20">
        <v>1</v>
      </c>
      <c r="I20" s="57">
        <v>1</v>
      </c>
      <c r="J20" s="57">
        <v>1</v>
      </c>
      <c r="K20">
        <v>3</v>
      </c>
      <c r="L20">
        <v>1.1418299999999999</v>
      </c>
      <c r="M20" s="28">
        <f>(A20-$A$214)^2+(B20-$B$214)^2+(C20-$C$214)^2+(D20-$D$214)^2+(E20-$E$214)^2+(F20-$F$214)^2+(G20-$G$214)^2</f>
        <v>1.3037737185956761</v>
      </c>
      <c r="N20">
        <v>2</v>
      </c>
      <c r="O20">
        <v>1.07281</v>
      </c>
      <c r="P20" s="28">
        <f t="shared" si="5"/>
        <v>1.1509284467119623</v>
      </c>
      <c r="Q20">
        <v>2</v>
      </c>
      <c r="R20">
        <v>0.95326</v>
      </c>
      <c r="S20" s="28">
        <f t="shared" si="8"/>
        <v>0.90870338957324059</v>
      </c>
      <c r="T20">
        <v>2</v>
      </c>
      <c r="U20">
        <v>0.90959999999999996</v>
      </c>
      <c r="V20" s="28">
        <f t="shared" si="9"/>
        <v>0.82737925418381386</v>
      </c>
    </row>
    <row r="21" spans="1:22" x14ac:dyDescent="0.25">
      <c r="A21">
        <v>12.72</v>
      </c>
      <c r="B21">
        <v>13.57</v>
      </c>
      <c r="C21">
        <v>0.86860000000000004</v>
      </c>
      <c r="D21">
        <v>5.226</v>
      </c>
      <c r="E21">
        <v>3.0489999999999999</v>
      </c>
      <c r="F21">
        <v>4.1020000000000003</v>
      </c>
      <c r="G21">
        <v>4.9139999999999997</v>
      </c>
      <c r="H21">
        <v>1</v>
      </c>
      <c r="I21" s="57">
        <v>3</v>
      </c>
      <c r="J21" s="57">
        <v>1</v>
      </c>
      <c r="K21">
        <v>2</v>
      </c>
      <c r="L21">
        <v>1.0734999999999999</v>
      </c>
      <c r="M21" s="28">
        <f>(A21-$A$213)^2+(B21-$B$213)^2+(C21-$C$213)^2+(D21-$D$213)^2+(E21-$E$213)^2+(F21-$F$213)^2+(G21-$G$213)^2</f>
        <v>1.1524102710136583</v>
      </c>
      <c r="N21">
        <v>1</v>
      </c>
      <c r="O21">
        <v>1.12239</v>
      </c>
      <c r="P21" s="28">
        <f>(A21-$A$215)^2+(B21-$B$215)^2+(C21-$C$215)^2+(D21-$D$215)^2+(E21-$E$215)^2+(F21-$F$215)^2+(G21-$G$215)^2</f>
        <v>1.2597701200373304</v>
      </c>
      <c r="Q21">
        <v>4</v>
      </c>
      <c r="R21">
        <v>1.0341899999999999</v>
      </c>
      <c r="S21" s="28">
        <f>(A21-$A$222)^2+(B21-$B$222)^2+(C21-$C$222)^2+(D21-$D$222)^2+(E21-$E$222)^2+(F21-$F$222)^2+(G21-$G$222)^2</f>
        <v>1.0695391784917345</v>
      </c>
      <c r="T21">
        <v>1</v>
      </c>
      <c r="U21">
        <v>0.99268000000000001</v>
      </c>
      <c r="V21" s="28">
        <f>(A21-$A$224)^2+(B21-$B$224)^2+(C21-$C$224)^2+(D21-$D$224)^2+(E21-$E$224)^2+(F21-$F$224)^2+(G21-$G$224)^2</f>
        <v>0.98541653640306037</v>
      </c>
    </row>
    <row r="22" spans="1:22" x14ac:dyDescent="0.25">
      <c r="A22">
        <v>14.16</v>
      </c>
      <c r="B22">
        <v>14.4</v>
      </c>
      <c r="C22">
        <v>0.85840000000000005</v>
      </c>
      <c r="D22">
        <v>5.6580000000000004</v>
      </c>
      <c r="E22">
        <v>3.129</v>
      </c>
      <c r="F22">
        <v>3.0720000000000001</v>
      </c>
      <c r="G22">
        <v>5.1760000000000002</v>
      </c>
      <c r="H22">
        <v>1</v>
      </c>
      <c r="I22" s="57">
        <v>1</v>
      </c>
      <c r="J22" s="57">
        <v>1</v>
      </c>
      <c r="K22">
        <v>3</v>
      </c>
      <c r="L22">
        <v>0.67303999999999997</v>
      </c>
      <c r="M22" s="28">
        <f t="shared" ref="M22:M27" si="10">(A22-$A$214)^2+(B22-$B$214)^2+(C22-$C$214)^2+(D22-$D$214)^2+(E22-$E$214)^2+(F22-$F$214)^2+(G22-$G$214)^2</f>
        <v>0.45298813304011987</v>
      </c>
      <c r="N22">
        <v>2</v>
      </c>
      <c r="O22">
        <v>0.58265999999999996</v>
      </c>
      <c r="P22" s="28">
        <f t="shared" si="5"/>
        <v>0.33949393880151491</v>
      </c>
      <c r="Q22">
        <v>2</v>
      </c>
      <c r="R22">
        <v>0.87378999999999996</v>
      </c>
      <c r="S22" s="28">
        <f t="shared" ref="S22:S24" si="11">(A22-$A$220)^2+(B22-$B$220)^2+(C22-$C$220)^2+(D22-$D$220)^2+(E22-$E$220)^2+(F22-$F$220)^2+(G22-$G$220)^2</f>
        <v>0.76350099251441772</v>
      </c>
      <c r="T22">
        <v>2</v>
      </c>
      <c r="U22">
        <v>0.80542999999999998</v>
      </c>
      <c r="V22" s="28">
        <f t="shared" ref="V22:V27" si="12">(A22-$A$225)^2+(B22-$B$225)^2+(C22-$C$225)^2+(D22-$D$225)^2+(E22-$E$225)^2+(F22-$F$225)^2+(G22-$G$225)^2</f>
        <v>0.64872202862825756</v>
      </c>
    </row>
    <row r="23" spans="1:22" x14ac:dyDescent="0.25">
      <c r="A23">
        <v>14.11</v>
      </c>
      <c r="B23">
        <v>14.26</v>
      </c>
      <c r="C23">
        <v>0.87219999999999998</v>
      </c>
      <c r="D23">
        <v>5.52</v>
      </c>
      <c r="E23">
        <v>3.1680000000000001</v>
      </c>
      <c r="F23">
        <v>2.6880000000000002</v>
      </c>
      <c r="G23">
        <v>5.2190000000000003</v>
      </c>
      <c r="H23">
        <v>1</v>
      </c>
      <c r="I23" s="57">
        <v>1</v>
      </c>
      <c r="J23" s="57">
        <v>1</v>
      </c>
      <c r="K23">
        <v>3</v>
      </c>
      <c r="L23">
        <v>0.58855999999999997</v>
      </c>
      <c r="M23" s="28">
        <f t="shared" si="10"/>
        <v>0.34640087970678429</v>
      </c>
      <c r="N23">
        <v>2</v>
      </c>
      <c r="O23">
        <v>0.36001</v>
      </c>
      <c r="P23" s="28">
        <f t="shared" si="5"/>
        <v>0.1296079895477823</v>
      </c>
      <c r="Q23">
        <v>2</v>
      </c>
      <c r="R23">
        <v>0.69610000000000005</v>
      </c>
      <c r="S23" s="28">
        <f t="shared" si="11"/>
        <v>0.48456143016147735</v>
      </c>
      <c r="T23">
        <v>2</v>
      </c>
      <c r="U23">
        <v>0.42884</v>
      </c>
      <c r="V23" s="28">
        <f t="shared" si="12"/>
        <v>0.18390776640603593</v>
      </c>
    </row>
    <row r="24" spans="1:22" x14ac:dyDescent="0.25">
      <c r="A24">
        <v>15.88</v>
      </c>
      <c r="B24">
        <v>14.9</v>
      </c>
      <c r="C24">
        <v>0.89880000000000004</v>
      </c>
      <c r="D24">
        <v>5.6180000000000003</v>
      </c>
      <c r="E24">
        <v>3.5070000000000001</v>
      </c>
      <c r="F24">
        <v>0.7651</v>
      </c>
      <c r="G24">
        <v>5.0910000000000002</v>
      </c>
      <c r="H24">
        <v>1</v>
      </c>
      <c r="I24" s="57">
        <v>1</v>
      </c>
      <c r="J24" s="57">
        <v>1</v>
      </c>
      <c r="K24">
        <v>3</v>
      </c>
      <c r="L24">
        <v>2.30755</v>
      </c>
      <c r="M24" s="28">
        <f t="shared" si="10"/>
        <v>5.3247988863734736</v>
      </c>
      <c r="N24">
        <v>2</v>
      </c>
      <c r="O24">
        <v>2.4168599999999998</v>
      </c>
      <c r="P24" s="28">
        <f t="shared" si="5"/>
        <v>5.8412359225328672</v>
      </c>
      <c r="Q24">
        <v>2</v>
      </c>
      <c r="R24">
        <v>2.08446</v>
      </c>
      <c r="S24" s="28">
        <f t="shared" si="11"/>
        <v>4.3449684056516746</v>
      </c>
      <c r="T24">
        <v>2</v>
      </c>
      <c r="U24">
        <v>2.3685</v>
      </c>
      <c r="V24" s="28">
        <f t="shared" si="12"/>
        <v>5.6097984727023329</v>
      </c>
    </row>
    <row r="25" spans="1:22" x14ac:dyDescent="0.25">
      <c r="A25">
        <v>12.08</v>
      </c>
      <c r="B25">
        <v>13.23</v>
      </c>
      <c r="C25">
        <v>0.86639999999999995</v>
      </c>
      <c r="D25">
        <v>5.0990000000000002</v>
      </c>
      <c r="E25">
        <v>2.9359999999999999</v>
      </c>
      <c r="F25">
        <v>1.415</v>
      </c>
      <c r="G25">
        <v>4.9610000000000003</v>
      </c>
      <c r="H25">
        <v>1</v>
      </c>
      <c r="I25" s="57">
        <v>3</v>
      </c>
      <c r="J25" s="57">
        <v>1</v>
      </c>
      <c r="K25">
        <v>3</v>
      </c>
      <c r="L25">
        <v>3.1654599999999999</v>
      </c>
      <c r="M25" s="28">
        <f t="shared" si="10"/>
        <v>10.020153766373419</v>
      </c>
      <c r="N25">
        <v>2</v>
      </c>
      <c r="O25">
        <v>2.9012899999999999</v>
      </c>
      <c r="P25" s="28">
        <f t="shared" si="5"/>
        <v>8.4174953716373189</v>
      </c>
      <c r="Q25">
        <v>4</v>
      </c>
      <c r="R25">
        <v>1.9349099999999999</v>
      </c>
      <c r="S25" s="28">
        <f>(A25-$A$222)^2+(B25-$B$222)^2+(C25-$C$222)^2+(D25-$D$222)^2+(E25-$E$222)^2+(F25-$F$222)^2+(G25-$G$222)^2</f>
        <v>3.7438700857644629</v>
      </c>
      <c r="T25">
        <v>2</v>
      </c>
      <c r="U25">
        <v>2.6031200000000001</v>
      </c>
      <c r="V25" s="28">
        <f t="shared" si="12"/>
        <v>6.7762589471467773</v>
      </c>
    </row>
    <row r="26" spans="1:22" x14ac:dyDescent="0.25">
      <c r="A26">
        <v>15.01</v>
      </c>
      <c r="B26">
        <v>14.76</v>
      </c>
      <c r="C26">
        <v>0.86570000000000003</v>
      </c>
      <c r="D26">
        <v>5.7889999999999997</v>
      </c>
      <c r="E26">
        <v>3.2450000000000001</v>
      </c>
      <c r="F26">
        <v>1.7909999999999999</v>
      </c>
      <c r="G26">
        <v>5.0010000000000003</v>
      </c>
      <c r="H26">
        <v>1</v>
      </c>
      <c r="I26" s="57">
        <v>1</v>
      </c>
      <c r="J26" s="57">
        <v>1</v>
      </c>
      <c r="K26">
        <v>3</v>
      </c>
      <c r="L26">
        <v>1.0223</v>
      </c>
      <c r="M26" s="28">
        <f t="shared" si="10"/>
        <v>1.0450942352623522</v>
      </c>
      <c r="N26">
        <v>2</v>
      </c>
      <c r="O26">
        <v>1.11514</v>
      </c>
      <c r="P26" s="28">
        <f t="shared" si="5"/>
        <v>1.2435335291000253</v>
      </c>
      <c r="Q26">
        <v>2</v>
      </c>
      <c r="R26">
        <v>0.79793999999999998</v>
      </c>
      <c r="S26" s="28">
        <f t="shared" ref="S26:S27" si="13">(A26-$A$220)^2+(B26-$B$220)^2+(C26-$C$220)^2+(D26-$D$220)^2+(E26-$E$220)^2+(F26-$F$220)^2+(G26-$G$220)^2</f>
        <v>0.63671451349480934</v>
      </c>
      <c r="T26">
        <v>2</v>
      </c>
      <c r="U26">
        <v>1.1034299999999999</v>
      </c>
      <c r="V26" s="28">
        <f t="shared" si="12"/>
        <v>1.2175669386282553</v>
      </c>
    </row>
    <row r="27" spans="1:22" x14ac:dyDescent="0.25">
      <c r="A27">
        <v>16.190000000000001</v>
      </c>
      <c r="B27">
        <v>15.16</v>
      </c>
      <c r="C27">
        <v>0.88490000000000002</v>
      </c>
      <c r="D27">
        <v>5.8330000000000002</v>
      </c>
      <c r="E27">
        <v>3.4209999999999998</v>
      </c>
      <c r="F27">
        <v>0.90300000000000002</v>
      </c>
      <c r="G27">
        <v>5.3070000000000004</v>
      </c>
      <c r="H27">
        <v>1</v>
      </c>
      <c r="I27" s="57">
        <v>1</v>
      </c>
      <c r="J27" s="57">
        <v>1</v>
      </c>
      <c r="K27">
        <v>3</v>
      </c>
      <c r="L27">
        <v>2.4535999999999998</v>
      </c>
      <c r="M27" s="28">
        <f t="shared" si="10"/>
        <v>6.0201498552623693</v>
      </c>
      <c r="N27">
        <v>2</v>
      </c>
      <c r="O27">
        <v>2.6065700000000001</v>
      </c>
      <c r="P27" s="28">
        <f t="shared" si="5"/>
        <v>6.7942025798463046</v>
      </c>
      <c r="Q27">
        <v>2</v>
      </c>
      <c r="R27">
        <v>2.25488</v>
      </c>
      <c r="S27" s="28">
        <f t="shared" si="13"/>
        <v>5.0844914483967747</v>
      </c>
      <c r="T27">
        <v>2</v>
      </c>
      <c r="U27">
        <v>2.6146400000000001</v>
      </c>
      <c r="V27" s="28">
        <f t="shared" si="12"/>
        <v>6.8363508527023349</v>
      </c>
    </row>
    <row r="28" spans="1:22" x14ac:dyDescent="0.25">
      <c r="A28">
        <v>13.02</v>
      </c>
      <c r="B28">
        <v>13.76</v>
      </c>
      <c r="C28">
        <v>0.86409999999999998</v>
      </c>
      <c r="D28">
        <v>5.3949999999999996</v>
      </c>
      <c r="E28">
        <v>3.0259999999999998</v>
      </c>
      <c r="F28">
        <v>3.3730000000000002</v>
      </c>
      <c r="G28">
        <v>4.8250000000000002</v>
      </c>
      <c r="H28">
        <v>1</v>
      </c>
      <c r="I28" s="57">
        <v>3</v>
      </c>
      <c r="J28" s="57">
        <v>1</v>
      </c>
      <c r="K28">
        <v>2</v>
      </c>
      <c r="L28">
        <v>1.84206</v>
      </c>
      <c r="M28" s="28">
        <f>(A28-$A$213)^2+(B28-$B$213)^2+(C28-$C$213)^2+(D28-$D$213)^2+(E28-$E$213)^2+(F28-$F$213)^2+(G28-$G$213)^2</f>
        <v>3.3931992067279388</v>
      </c>
      <c r="N28">
        <v>2</v>
      </c>
      <c r="O28">
        <v>1.75482</v>
      </c>
      <c r="P28" s="28">
        <f t="shared" si="5"/>
        <v>3.0793930867119577</v>
      </c>
      <c r="Q28">
        <v>4</v>
      </c>
      <c r="R28">
        <v>1.07118</v>
      </c>
      <c r="S28" s="28">
        <f t="shared" ref="S28:S29" si="14">(A28-$A$222)^2+(B28-$B$222)^2+(C28-$C$222)^2+(D28-$D$222)^2+(E28-$E$222)^2+(F28-$F$222)^2+(G28-$G$222)^2</f>
        <v>1.147427623946276</v>
      </c>
      <c r="T28">
        <v>1</v>
      </c>
      <c r="U28">
        <v>1.5702400000000001</v>
      </c>
      <c r="V28" s="28">
        <f>(A28-$A$224)^2+(B28-$B$224)^2+(C28-$C$224)^2+(D28-$D$224)^2+(E28-$E$224)^2+(F28-$F$224)^2+(G28-$G$224)^2</f>
        <v>2.4656442935459149</v>
      </c>
    </row>
    <row r="29" spans="1:22" x14ac:dyDescent="0.25">
      <c r="A29">
        <v>12.74</v>
      </c>
      <c r="B29">
        <v>13.67</v>
      </c>
      <c r="C29">
        <v>0.85640000000000005</v>
      </c>
      <c r="D29">
        <v>5.3949999999999996</v>
      </c>
      <c r="E29">
        <v>2.956</v>
      </c>
      <c r="F29">
        <v>2.504</v>
      </c>
      <c r="G29">
        <v>4.8689999999999998</v>
      </c>
      <c r="H29">
        <v>1</v>
      </c>
      <c r="I29" s="57">
        <v>3</v>
      </c>
      <c r="J29" s="57">
        <v>1</v>
      </c>
      <c r="K29">
        <v>3</v>
      </c>
      <c r="L29">
        <v>2.1272500000000001</v>
      </c>
      <c r="M29" s="28">
        <f t="shared" ref="M29:M38" si="15">(A29-$A$214)^2+(B29-$B$214)^2+(C29-$C$214)^2+(D29-$D$214)^2+(E29-$E$214)^2+(F29-$F$214)^2+(G29-$G$214)^2</f>
        <v>4.5251915219289884</v>
      </c>
      <c r="N29">
        <v>2</v>
      </c>
      <c r="O29">
        <v>1.8610199999999999</v>
      </c>
      <c r="P29" s="28">
        <f t="shared" si="5"/>
        <v>3.463395691040311</v>
      </c>
      <c r="Q29">
        <v>4</v>
      </c>
      <c r="R29">
        <v>1.1445700000000001</v>
      </c>
      <c r="S29" s="28">
        <f t="shared" si="14"/>
        <v>1.3100373130371876</v>
      </c>
      <c r="T29">
        <v>2</v>
      </c>
      <c r="U29">
        <v>1.6572899999999999</v>
      </c>
      <c r="V29" s="28">
        <f t="shared" ref="V29:V32" si="16">(A29-$A$225)^2+(B29-$B$225)^2+(C29-$C$225)^2+(D29-$D$225)^2+(E29-$E$225)^2+(F29-$F$225)^2+(G29-$G$225)^2</f>
        <v>2.7466073989986284</v>
      </c>
    </row>
    <row r="30" spans="1:22" x14ac:dyDescent="0.25">
      <c r="A30">
        <v>14.11</v>
      </c>
      <c r="B30">
        <v>14.18</v>
      </c>
      <c r="C30">
        <v>0.88200000000000001</v>
      </c>
      <c r="D30">
        <v>5.5410000000000004</v>
      </c>
      <c r="E30">
        <v>3.2210000000000001</v>
      </c>
      <c r="F30">
        <v>2.754</v>
      </c>
      <c r="G30">
        <v>5.0380000000000003</v>
      </c>
      <c r="H30">
        <v>1</v>
      </c>
      <c r="I30" s="57">
        <v>1</v>
      </c>
      <c r="J30" s="57">
        <v>1</v>
      </c>
      <c r="K30">
        <v>3</v>
      </c>
      <c r="L30">
        <v>0.63812999999999998</v>
      </c>
      <c r="M30" s="28">
        <f t="shared" si="15"/>
        <v>0.40720411748456126</v>
      </c>
      <c r="N30">
        <v>2</v>
      </c>
      <c r="O30">
        <v>0.40066000000000002</v>
      </c>
      <c r="P30" s="28">
        <f t="shared" si="5"/>
        <v>0.16052584268211054</v>
      </c>
      <c r="Q30">
        <v>2</v>
      </c>
      <c r="R30">
        <v>0.75229999999999997</v>
      </c>
      <c r="S30" s="28">
        <f>(A30-$A$220)^2+(B30-$B$220)^2+(C30-$C$220)^2+(D30-$D$220)^2+(E30-$E$220)^2+(F30-$F$220)^2+(G30-$G$220)^2</f>
        <v>0.56595697918108478</v>
      </c>
      <c r="T30">
        <v>2</v>
      </c>
      <c r="U30">
        <v>0.46539999999999998</v>
      </c>
      <c r="V30" s="28">
        <f t="shared" si="16"/>
        <v>0.21659583603566576</v>
      </c>
    </row>
    <row r="31" spans="1:22" x14ac:dyDescent="0.25">
      <c r="A31">
        <v>13.45</v>
      </c>
      <c r="B31">
        <v>14.02</v>
      </c>
      <c r="C31">
        <v>0.86040000000000005</v>
      </c>
      <c r="D31">
        <v>5.516</v>
      </c>
      <c r="E31">
        <v>3.0649999999999999</v>
      </c>
      <c r="F31">
        <v>3.5310000000000001</v>
      </c>
      <c r="G31">
        <v>5.0970000000000004</v>
      </c>
      <c r="H31">
        <v>1</v>
      </c>
      <c r="I31" s="57">
        <v>3</v>
      </c>
      <c r="J31" s="57">
        <v>1</v>
      </c>
      <c r="K31">
        <v>3</v>
      </c>
      <c r="L31">
        <v>1.57016</v>
      </c>
      <c r="M31" s="28">
        <f t="shared" si="15"/>
        <v>2.4653924052623344</v>
      </c>
      <c r="N31">
        <v>2</v>
      </c>
      <c r="O31">
        <v>1.4040299999999999</v>
      </c>
      <c r="P31" s="28">
        <f t="shared" si="5"/>
        <v>1.9713033298462888</v>
      </c>
      <c r="Q31">
        <v>4</v>
      </c>
      <c r="R31">
        <v>1.5850599999999999</v>
      </c>
      <c r="S31" s="28">
        <f>(A31-$A$222)^2+(B31-$B$222)^2+(C31-$C$222)^2+(D31-$D$222)^2+(E31-$E$222)^2+(F31-$F$222)^2+(G31-$G$222)^2</f>
        <v>2.5124301857644533</v>
      </c>
      <c r="T31">
        <v>2</v>
      </c>
      <c r="U31">
        <v>1.4770799999999999</v>
      </c>
      <c r="V31" s="28">
        <f t="shared" si="16"/>
        <v>2.1817764656652971</v>
      </c>
    </row>
    <row r="32" spans="1:22" x14ac:dyDescent="0.25">
      <c r="A32">
        <v>13.16</v>
      </c>
      <c r="B32">
        <v>13.82</v>
      </c>
      <c r="C32">
        <v>0.86619999999999997</v>
      </c>
      <c r="D32">
        <v>5.4539999999999997</v>
      </c>
      <c r="E32">
        <v>2.9750000000000001</v>
      </c>
      <c r="F32">
        <v>0.85509999999999997</v>
      </c>
      <c r="G32">
        <v>5.056</v>
      </c>
      <c r="H32">
        <v>1</v>
      </c>
      <c r="I32" s="57">
        <v>3</v>
      </c>
      <c r="J32" s="57">
        <v>1</v>
      </c>
      <c r="K32">
        <v>3</v>
      </c>
      <c r="L32">
        <v>2.4425500000000002</v>
      </c>
      <c r="M32" s="28">
        <f t="shared" si="15"/>
        <v>5.9660734697067683</v>
      </c>
      <c r="N32">
        <v>2</v>
      </c>
      <c r="O32">
        <v>2.22851</v>
      </c>
      <c r="P32" s="28">
        <f t="shared" si="5"/>
        <v>4.9662464586522503</v>
      </c>
      <c r="Q32">
        <v>2</v>
      </c>
      <c r="R32">
        <v>2.3045</v>
      </c>
      <c r="S32" s="28">
        <f t="shared" ref="S32:S37" si="17">(A32-$A$220)^2+(B32-$B$220)^2+(C32-$C$220)^2+(D32-$D$220)^2+(E32-$E$220)^2+(F32-$F$220)^2+(G32-$G$220)^2</f>
        <v>5.310720604083043</v>
      </c>
      <c r="T32">
        <v>2</v>
      </c>
      <c r="U32">
        <v>1.88574</v>
      </c>
      <c r="V32" s="28">
        <f t="shared" si="16"/>
        <v>3.5560160608504794</v>
      </c>
    </row>
    <row r="33" spans="1:22" x14ac:dyDescent="0.25">
      <c r="A33">
        <v>15.49</v>
      </c>
      <c r="B33">
        <v>14.94</v>
      </c>
      <c r="C33">
        <v>0.87239999999999995</v>
      </c>
      <c r="D33">
        <v>5.7569999999999997</v>
      </c>
      <c r="E33">
        <v>3.371</v>
      </c>
      <c r="F33">
        <v>3.4119999999999999</v>
      </c>
      <c r="G33">
        <v>5.2279999999999998</v>
      </c>
      <c r="H33">
        <v>1</v>
      </c>
      <c r="I33" s="57">
        <v>1</v>
      </c>
      <c r="J33" s="57">
        <v>1</v>
      </c>
      <c r="K33">
        <v>3</v>
      </c>
      <c r="L33">
        <v>1.2521</v>
      </c>
      <c r="M33" s="28">
        <f t="shared" si="15"/>
        <v>1.5677607219290253</v>
      </c>
      <c r="N33">
        <v>2</v>
      </c>
      <c r="O33">
        <v>1.4995099999999999</v>
      </c>
      <c r="P33" s="28">
        <f t="shared" si="5"/>
        <v>2.2485414104433135</v>
      </c>
      <c r="Q33">
        <v>2</v>
      </c>
      <c r="R33">
        <v>1.3808499999999999</v>
      </c>
      <c r="S33" s="28">
        <f t="shared" si="17"/>
        <v>1.9067385885928494</v>
      </c>
      <c r="T33">
        <v>3</v>
      </c>
      <c r="U33">
        <v>1.1884999999999999</v>
      </c>
      <c r="V33" s="28">
        <f>(A33-$A$226)^2+(B33-$B$226)^2+(C33-$C$226)^2+(D33-$D$226)^2+(E33-$E$226)^2+(F33-$F$226)^2+(G33-$G$226)^2</f>
        <v>1.4125427765244536</v>
      </c>
    </row>
    <row r="34" spans="1:22" x14ac:dyDescent="0.25">
      <c r="A34">
        <v>14.09</v>
      </c>
      <c r="B34">
        <v>14.41</v>
      </c>
      <c r="C34">
        <v>0.85289999999999999</v>
      </c>
      <c r="D34">
        <v>5.7169999999999996</v>
      </c>
      <c r="E34">
        <v>3.1859999999999999</v>
      </c>
      <c r="F34">
        <v>3.92</v>
      </c>
      <c r="G34">
        <v>5.2990000000000004</v>
      </c>
      <c r="H34">
        <v>1</v>
      </c>
      <c r="I34" s="57">
        <v>1</v>
      </c>
      <c r="J34" s="57">
        <v>1</v>
      </c>
      <c r="K34">
        <v>3</v>
      </c>
      <c r="L34">
        <v>1.405</v>
      </c>
      <c r="M34" s="28">
        <f t="shared" si="15"/>
        <v>1.9740373830401199</v>
      </c>
      <c r="N34">
        <v>2</v>
      </c>
      <c r="O34">
        <v>1.39781</v>
      </c>
      <c r="P34" s="28">
        <f t="shared" si="5"/>
        <v>1.953884615667187</v>
      </c>
      <c r="Q34">
        <v>2</v>
      </c>
      <c r="R34">
        <v>1.6448700000000001</v>
      </c>
      <c r="S34" s="28">
        <f t="shared" si="17"/>
        <v>2.7055852915340259</v>
      </c>
      <c r="T34">
        <v>2</v>
      </c>
      <c r="U34">
        <v>1.65089</v>
      </c>
      <c r="V34" s="28">
        <f t="shared" ref="V34:V36" si="18">(A34-$A$225)^2+(B34-$B$225)^2+(C34-$C$225)^2+(D34-$D$225)^2+(E34-$E$225)^2+(F34-$F$225)^2+(G34-$G$225)^2</f>
        <v>2.7254453712208502</v>
      </c>
    </row>
    <row r="35" spans="1:22" x14ac:dyDescent="0.25">
      <c r="A35">
        <v>13.94</v>
      </c>
      <c r="B35">
        <v>14.17</v>
      </c>
      <c r="C35">
        <v>0.87280000000000002</v>
      </c>
      <c r="D35">
        <v>5.585</v>
      </c>
      <c r="E35">
        <v>3.15</v>
      </c>
      <c r="F35">
        <v>2.1240000000000001</v>
      </c>
      <c r="G35">
        <v>5.0119999999999996</v>
      </c>
      <c r="H35">
        <v>1</v>
      </c>
      <c r="I35" s="57">
        <v>1</v>
      </c>
      <c r="J35" s="57">
        <v>1</v>
      </c>
      <c r="K35">
        <v>3</v>
      </c>
      <c r="L35">
        <v>0.95457000000000003</v>
      </c>
      <c r="M35" s="28">
        <f t="shared" si="15"/>
        <v>0.91119487415122635</v>
      </c>
      <c r="N35">
        <v>2</v>
      </c>
      <c r="O35">
        <v>0.71264000000000005</v>
      </c>
      <c r="P35" s="28">
        <f t="shared" si="5"/>
        <v>0.50785415492091524</v>
      </c>
      <c r="Q35">
        <v>2</v>
      </c>
      <c r="R35">
        <v>0.88341000000000003</v>
      </c>
      <c r="S35" s="28">
        <f t="shared" si="17"/>
        <v>0.78041293761245722</v>
      </c>
      <c r="T35">
        <v>2</v>
      </c>
      <c r="U35">
        <v>0.38861000000000001</v>
      </c>
      <c r="V35" s="28">
        <f t="shared" si="18"/>
        <v>0.15101915603566532</v>
      </c>
    </row>
    <row r="36" spans="1:22" x14ac:dyDescent="0.25">
      <c r="A36">
        <v>15.05</v>
      </c>
      <c r="B36">
        <v>14.68</v>
      </c>
      <c r="C36">
        <v>0.87790000000000001</v>
      </c>
      <c r="D36">
        <v>5.7119999999999997</v>
      </c>
      <c r="E36">
        <v>3.3279999999999998</v>
      </c>
      <c r="F36">
        <v>2.129</v>
      </c>
      <c r="G36">
        <v>5.36</v>
      </c>
      <c r="H36">
        <v>1</v>
      </c>
      <c r="I36" s="57">
        <v>1</v>
      </c>
      <c r="J36" s="57">
        <v>1</v>
      </c>
      <c r="K36">
        <v>3</v>
      </c>
      <c r="L36">
        <v>0.72963999999999996</v>
      </c>
      <c r="M36" s="28">
        <f t="shared" si="15"/>
        <v>0.53236999970679555</v>
      </c>
      <c r="N36">
        <v>2</v>
      </c>
      <c r="O36">
        <v>0.90269999999999995</v>
      </c>
      <c r="P36" s="28">
        <f t="shared" si="5"/>
        <v>0.8148615320851007</v>
      </c>
      <c r="Q36">
        <v>2</v>
      </c>
      <c r="R36">
        <v>0.55627000000000004</v>
      </c>
      <c r="S36" s="28">
        <f t="shared" si="17"/>
        <v>0.30943780918108443</v>
      </c>
      <c r="T36">
        <v>2</v>
      </c>
      <c r="U36">
        <v>1.0098100000000001</v>
      </c>
      <c r="V36" s="28">
        <f t="shared" si="18"/>
        <v>1.0197074156652945</v>
      </c>
    </row>
    <row r="37" spans="1:22" x14ac:dyDescent="0.25">
      <c r="A37">
        <v>16.12</v>
      </c>
      <c r="B37">
        <v>15</v>
      </c>
      <c r="C37">
        <v>0.9</v>
      </c>
      <c r="D37">
        <v>5.7089999999999996</v>
      </c>
      <c r="E37">
        <v>3.4849999999999999</v>
      </c>
      <c r="F37">
        <v>2.27</v>
      </c>
      <c r="G37">
        <v>5.4429999999999996</v>
      </c>
      <c r="H37">
        <v>1</v>
      </c>
      <c r="I37" s="57">
        <v>2</v>
      </c>
      <c r="J37" s="57">
        <v>1</v>
      </c>
      <c r="K37">
        <v>3</v>
      </c>
      <c r="L37">
        <v>1.6514800000000001</v>
      </c>
      <c r="M37" s="28">
        <f t="shared" si="15"/>
        <v>2.727388167484587</v>
      </c>
      <c r="N37">
        <v>2</v>
      </c>
      <c r="O37">
        <v>1.8984300000000001</v>
      </c>
      <c r="P37" s="28">
        <f t="shared" si="5"/>
        <v>3.6040341561149596</v>
      </c>
      <c r="Q37">
        <v>2</v>
      </c>
      <c r="R37">
        <v>1.5720499999999999</v>
      </c>
      <c r="S37" s="28">
        <f t="shared" si="17"/>
        <v>2.4713475085928516</v>
      </c>
      <c r="T37">
        <v>3</v>
      </c>
      <c r="U37">
        <v>1.6636899999999999</v>
      </c>
      <c r="V37" s="28">
        <f t="shared" ref="V37:V39" si="19">(A37-$A$226)^2+(B37-$B$226)^2+(C37-$C$226)^2+(D37-$D$226)^2+(E37-$E$226)^2+(F37-$F$226)^2+(G37-$G$226)^2</f>
        <v>2.7678641378147728</v>
      </c>
    </row>
    <row r="38" spans="1:22" x14ac:dyDescent="0.25">
      <c r="A38">
        <v>16.2</v>
      </c>
      <c r="B38">
        <v>15.27</v>
      </c>
      <c r="C38">
        <v>0.87339999999999995</v>
      </c>
      <c r="D38">
        <v>5.8259999999999996</v>
      </c>
      <c r="E38">
        <v>3.464</v>
      </c>
      <c r="F38">
        <v>2.823</v>
      </c>
      <c r="G38">
        <v>5.5270000000000001</v>
      </c>
      <c r="H38">
        <v>1</v>
      </c>
      <c r="I38" s="57">
        <v>1</v>
      </c>
      <c r="J38" s="57">
        <v>1</v>
      </c>
      <c r="K38">
        <v>3</v>
      </c>
      <c r="L38">
        <v>1.8189</v>
      </c>
      <c r="M38" s="28">
        <f t="shared" si="15"/>
        <v>3.3083998219290311</v>
      </c>
      <c r="N38">
        <v>3</v>
      </c>
      <c r="O38">
        <v>1.76101</v>
      </c>
      <c r="P38" s="28">
        <f t="shared" ref="P38:P39" si="20">(A38-$A$217)^2+(B38-$B$217)^2+(C38-$C$217)^2+(D38-$D$217)^2+(E38-$E$217)^2+(F38-$F$217)^2+(G38-$G$217)^2</f>
        <v>3.1011435489312467</v>
      </c>
      <c r="Q38">
        <v>1</v>
      </c>
      <c r="R38">
        <v>1.35806</v>
      </c>
      <c r="S38" s="28">
        <f t="shared" ref="S38:S39" si="21">(A38-$A$219)^2+(B38-$B$219)^2+(C38-$C$219)^2+(D38-$D$219)^2+(E38-$E$219)^2+(F38-$F$219)^2+(G38-$G$219)^2</f>
        <v>1.8443141603360005</v>
      </c>
      <c r="T38">
        <v>3</v>
      </c>
      <c r="U38">
        <v>1.06247</v>
      </c>
      <c r="V38" s="28">
        <f t="shared" si="19"/>
        <v>1.1288366281373561</v>
      </c>
    </row>
    <row r="39" spans="1:22" x14ac:dyDescent="0.25">
      <c r="A39">
        <v>17.079999999999998</v>
      </c>
      <c r="B39">
        <v>15.38</v>
      </c>
      <c r="C39">
        <v>0.90790000000000004</v>
      </c>
      <c r="D39">
        <v>5.8319999999999999</v>
      </c>
      <c r="E39">
        <v>3.6829999999999998</v>
      </c>
      <c r="F39">
        <v>2.956</v>
      </c>
      <c r="G39">
        <v>5.484</v>
      </c>
      <c r="H39">
        <v>1</v>
      </c>
      <c r="I39" s="57">
        <v>2</v>
      </c>
      <c r="J39" s="57">
        <v>1</v>
      </c>
      <c r="K39">
        <v>1</v>
      </c>
      <c r="L39">
        <v>2.1070099999999998</v>
      </c>
      <c r="M39" s="28">
        <f>(A39-$A$212)^2+(B39-$B$212)^2+(C39-$C$212)^2+(D39-$D$212)^2+(E39-$E$212)^2+(F39-$F$212)^2+(G39-$G$212)^2</f>
        <v>4.4394840560494426</v>
      </c>
      <c r="N39">
        <v>3</v>
      </c>
      <c r="O39">
        <v>0.98802000000000001</v>
      </c>
      <c r="P39" s="28">
        <f t="shared" si="20"/>
        <v>0.9761824314312495</v>
      </c>
      <c r="Q39">
        <v>1</v>
      </c>
      <c r="R39">
        <v>1.30463</v>
      </c>
      <c r="S39" s="28">
        <f t="shared" si="21"/>
        <v>1.7020703743359968</v>
      </c>
      <c r="T39">
        <v>3</v>
      </c>
      <c r="U39">
        <v>1.16076</v>
      </c>
      <c r="V39" s="28">
        <f t="shared" si="19"/>
        <v>1.3473648071696089</v>
      </c>
    </row>
    <row r="40" spans="1:22" x14ac:dyDescent="0.25">
      <c r="A40">
        <v>14.8</v>
      </c>
      <c r="B40">
        <v>14.52</v>
      </c>
      <c r="C40">
        <v>0.88229999999999997</v>
      </c>
      <c r="D40">
        <v>5.6559999999999997</v>
      </c>
      <c r="E40">
        <v>3.2879999999999998</v>
      </c>
      <c r="F40">
        <v>3.1120000000000001</v>
      </c>
      <c r="G40">
        <v>5.3090000000000002</v>
      </c>
      <c r="H40">
        <v>1</v>
      </c>
      <c r="I40" s="57">
        <v>1</v>
      </c>
      <c r="J40" s="57">
        <v>1</v>
      </c>
      <c r="K40">
        <v>3</v>
      </c>
      <c r="L40">
        <v>0.51300000000000001</v>
      </c>
      <c r="M40" s="28">
        <f>(A40-$A$214)^2+(B40-$B$214)^2+(C40-$C$214)^2+(D40-$D$214)^2+(E40-$E$214)^2+(F40-$F$214)^2+(G40-$G$214)^2</f>
        <v>0.26317264081790331</v>
      </c>
      <c r="N40">
        <v>2</v>
      </c>
      <c r="O40">
        <v>0.70535000000000003</v>
      </c>
      <c r="P40" s="28">
        <f t="shared" ref="P40" si="22">(A40-$A$216)^2+(B40-$B$216)^2+(C40-$C$216)^2+(D40-$D$216)^2+(E40-$E$216)^2+(F40-$F$216)^2+(G40-$G$216)^2</f>
        <v>0.49751370044330895</v>
      </c>
      <c r="Q40">
        <v>2</v>
      </c>
      <c r="R40">
        <v>0.73409999999999997</v>
      </c>
      <c r="S40" s="28">
        <f>(A40-$A$220)^2+(B40-$B$220)^2+(C40-$C$220)^2+(D40-$D$220)^2+(E40-$E$220)^2+(F40-$F$220)^2+(G40-$G$220)^2</f>
        <v>0.53890554251441802</v>
      </c>
      <c r="T40">
        <v>2</v>
      </c>
      <c r="U40">
        <v>1.0529999999999999</v>
      </c>
      <c r="V40" s="28">
        <f>(A40-$A$225)^2+(B40-$B$225)^2+(C40-$C$225)^2+(D40-$D$225)^2+(E40-$E$225)^2+(F40-$F$225)^2+(G40-$G$225)^2</f>
        <v>1.1088130615912213</v>
      </c>
    </row>
    <row r="41" spans="1:22" x14ac:dyDescent="0.25">
      <c r="A41">
        <v>14.28</v>
      </c>
      <c r="B41">
        <v>14.17</v>
      </c>
      <c r="C41">
        <v>0.89439999999999997</v>
      </c>
      <c r="D41">
        <v>5.3970000000000002</v>
      </c>
      <c r="E41">
        <v>3.298</v>
      </c>
      <c r="F41">
        <v>6.6849999999999996</v>
      </c>
      <c r="G41">
        <v>5.0010000000000003</v>
      </c>
      <c r="H41">
        <v>1</v>
      </c>
      <c r="I41" s="57">
        <v>3</v>
      </c>
      <c r="J41" s="57">
        <v>2</v>
      </c>
      <c r="K41">
        <v>2</v>
      </c>
      <c r="L41">
        <v>3.1761900000000001</v>
      </c>
      <c r="M41" s="28">
        <f>(A41-$A$213)^2+(B41-$B$213)^2+(C41-$C$213)^2+(D41-$D$213)^2+(E41-$E$213)^2+(F41-$F$213)^2+(G41-$G$213)^2</f>
        <v>10.08818981335131</v>
      </c>
      <c r="N41">
        <v>1</v>
      </c>
      <c r="O41">
        <v>3.1709900000000002</v>
      </c>
      <c r="P41" s="28">
        <f>(A41-$A$215)^2+(B41-$B$215)^2+(C41-$C$215)^2+(D41-$D$215)^2+(E41-$E$215)^2+(F41-$F$215)^2+(G41-$G$215)^2</f>
        <v>10.055187476837327</v>
      </c>
      <c r="Q41">
        <v>5</v>
      </c>
      <c r="R41">
        <v>2.6973199999999999</v>
      </c>
      <c r="S41" s="28">
        <f>(A41-$A$223)^2+(B41-$B$223)^2+(C41-$C$223)^2+(D41-$D$223)^2+(E41-$E$223)^2+(F41-$F$223)^2+(G41-$G$223)^2</f>
        <v>7.2755558508843512</v>
      </c>
      <c r="T41">
        <v>5</v>
      </c>
      <c r="U41">
        <v>2.1635</v>
      </c>
      <c r="V41" s="28">
        <f>(A41-$A$228)^2+(B41-$B$228)^2+(C41-$C$228)^2+(D41-$D$228)^2+(E41-$E$228)^2+(F41-$F$228)^2+(G41-$G$228)^2</f>
        <v>4.680742604625852</v>
      </c>
    </row>
    <row r="42" spans="1:22" x14ac:dyDescent="0.25">
      <c r="A42">
        <v>13.54</v>
      </c>
      <c r="B42">
        <v>13.85</v>
      </c>
      <c r="C42">
        <v>0.8871</v>
      </c>
      <c r="D42">
        <v>5.3479999999999999</v>
      </c>
      <c r="E42">
        <v>3.1560000000000001</v>
      </c>
      <c r="F42">
        <v>2.5870000000000002</v>
      </c>
      <c r="G42">
        <v>5.1779999999999999</v>
      </c>
      <c r="H42">
        <v>1</v>
      </c>
      <c r="I42" s="57">
        <v>1</v>
      </c>
      <c r="J42" s="57">
        <v>1</v>
      </c>
      <c r="K42">
        <v>3</v>
      </c>
      <c r="L42">
        <v>1.2910600000000001</v>
      </c>
      <c r="M42" s="28">
        <f t="shared" ref="M42:M61" si="23">(A42-$A$214)^2+(B42-$B$214)^2+(C42-$C$214)^2+(D42-$D$214)^2+(E42-$E$214)^2+(F42-$F$214)^2+(G42-$G$214)^2</f>
        <v>1.6668432330401091</v>
      </c>
      <c r="N42">
        <v>2</v>
      </c>
      <c r="O42">
        <v>1.0323100000000001</v>
      </c>
      <c r="P42" s="28">
        <f t="shared" ref="P42:P61" si="24">(A42-$A$216)^2+(B42-$B$216)^2+(C42-$C$216)^2+(D42-$D$216)^2+(E42-$E$216)^2+(F42-$F$216)^2+(G42-$G$216)^2</f>
        <v>1.0656647882044956</v>
      </c>
      <c r="Q42">
        <v>2</v>
      </c>
      <c r="R42">
        <v>1.34853</v>
      </c>
      <c r="S42" s="28">
        <f t="shared" ref="S42:S43" si="25">(A42-$A$220)^2+(B42-$B$220)^2+(C42-$C$220)^2+(D42-$D$220)^2+(E42-$E$220)^2+(F42-$F$220)^2+(G42-$G$220)^2</f>
        <v>1.8185263927104982</v>
      </c>
      <c r="T42">
        <v>2</v>
      </c>
      <c r="U42">
        <v>0.87507999999999997</v>
      </c>
      <c r="V42" s="28">
        <f t="shared" ref="V42:V44" si="26">(A42-$A$225)^2+(B42-$B$225)^2+(C42-$C$225)^2+(D42-$D$225)^2+(E42-$E$225)^2+(F42-$F$225)^2+(G42-$G$225)^2</f>
        <v>0.76575983936900149</v>
      </c>
    </row>
    <row r="43" spans="1:22" x14ac:dyDescent="0.25">
      <c r="A43">
        <v>13.5</v>
      </c>
      <c r="B43">
        <v>13.85</v>
      </c>
      <c r="C43">
        <v>0.88519999999999999</v>
      </c>
      <c r="D43">
        <v>5.351</v>
      </c>
      <c r="E43">
        <v>3.1579999999999999</v>
      </c>
      <c r="F43">
        <v>2.2490000000000001</v>
      </c>
      <c r="G43">
        <v>5.1760000000000002</v>
      </c>
      <c r="H43">
        <v>1</v>
      </c>
      <c r="I43" s="57">
        <v>1</v>
      </c>
      <c r="J43" s="57">
        <v>1</v>
      </c>
      <c r="K43">
        <v>3</v>
      </c>
      <c r="L43">
        <v>1.3825700000000001</v>
      </c>
      <c r="M43" s="28">
        <f t="shared" si="23"/>
        <v>1.911497407484551</v>
      </c>
      <c r="N43">
        <v>2</v>
      </c>
      <c r="O43">
        <v>1.11921</v>
      </c>
      <c r="P43" s="28">
        <f t="shared" si="24"/>
        <v>1.2526325626821053</v>
      </c>
      <c r="Q43">
        <v>2</v>
      </c>
      <c r="R43">
        <v>1.37971</v>
      </c>
      <c r="S43" s="28">
        <f t="shared" si="25"/>
        <v>1.9035920223183391</v>
      </c>
      <c r="T43">
        <v>2</v>
      </c>
      <c r="U43">
        <v>0.86768000000000001</v>
      </c>
      <c r="V43" s="28">
        <f t="shared" si="26"/>
        <v>0.75285998122085174</v>
      </c>
    </row>
    <row r="44" spans="1:22" x14ac:dyDescent="0.25">
      <c r="A44">
        <v>13.16</v>
      </c>
      <c r="B44">
        <v>13.55</v>
      </c>
      <c r="C44">
        <v>0.90090000000000003</v>
      </c>
      <c r="D44">
        <v>5.1379999999999999</v>
      </c>
      <c r="E44">
        <v>3.2010000000000001</v>
      </c>
      <c r="F44">
        <v>2.4609999999999999</v>
      </c>
      <c r="G44">
        <v>4.7830000000000004</v>
      </c>
      <c r="H44">
        <v>1</v>
      </c>
      <c r="I44" s="57">
        <v>3</v>
      </c>
      <c r="J44" s="57">
        <v>1</v>
      </c>
      <c r="K44">
        <v>3</v>
      </c>
      <c r="L44">
        <v>1.8533599999999999</v>
      </c>
      <c r="M44" s="28">
        <f t="shared" si="23"/>
        <v>3.4349424997067657</v>
      </c>
      <c r="N44">
        <v>2</v>
      </c>
      <c r="O44">
        <v>1.58483</v>
      </c>
      <c r="P44" s="28">
        <f t="shared" si="24"/>
        <v>2.5116773291000118</v>
      </c>
      <c r="Q44">
        <v>4</v>
      </c>
      <c r="R44">
        <v>1.45902</v>
      </c>
      <c r="S44" s="28">
        <f>(A44-$A$222)^2+(B44-$B$222)^2+(C44-$C$222)^2+(D44-$D$222)^2+(E44-$E$222)^2+(F44-$F$222)^2+(G44-$G$222)^2</f>
        <v>2.1287396584917331</v>
      </c>
      <c r="T44">
        <v>2</v>
      </c>
      <c r="U44">
        <v>1.3737900000000001</v>
      </c>
      <c r="V44" s="28">
        <f t="shared" si="26"/>
        <v>1.8872983786282582</v>
      </c>
    </row>
    <row r="45" spans="1:22" x14ac:dyDescent="0.25">
      <c r="A45">
        <v>15.5</v>
      </c>
      <c r="B45">
        <v>14.86</v>
      </c>
      <c r="C45">
        <v>0.88200000000000001</v>
      </c>
      <c r="D45">
        <v>5.8769999999999998</v>
      </c>
      <c r="E45">
        <v>3.3959999999999999</v>
      </c>
      <c r="F45">
        <v>4.7110000000000003</v>
      </c>
      <c r="G45">
        <v>5.5279999999999996</v>
      </c>
      <c r="H45">
        <v>1</v>
      </c>
      <c r="I45" s="57">
        <v>1</v>
      </c>
      <c r="J45" s="57">
        <v>1</v>
      </c>
      <c r="K45">
        <v>3</v>
      </c>
      <c r="L45">
        <v>2.3155199999999998</v>
      </c>
      <c r="M45" s="28">
        <f t="shared" si="23"/>
        <v>5.3616299119290254</v>
      </c>
      <c r="N45">
        <v>2</v>
      </c>
      <c r="O45">
        <v>2.4961199999999999</v>
      </c>
      <c r="P45" s="28">
        <f t="shared" si="24"/>
        <v>6.2306125173089857</v>
      </c>
      <c r="Q45">
        <v>1</v>
      </c>
      <c r="R45">
        <v>1.3485100000000001</v>
      </c>
      <c r="S45" s="28">
        <f>(A45-$A$219)^2+(B45-$B$219)^2+(C45-$C$219)^2+(D45-$D$219)^2+(E45-$E$219)^2+(F45-$F$219)^2+(G45-$G$219)^2</f>
        <v>1.8184864035360031</v>
      </c>
      <c r="T45">
        <v>3</v>
      </c>
      <c r="U45">
        <v>1.34456</v>
      </c>
      <c r="V45" s="28">
        <f>(A45-$A$226)^2+(B45-$B$226)^2+(C45-$C$226)^2+(D45-$D$226)^2+(E45-$E$226)^2+(F45-$F$226)^2+(G45-$G$226)^2</f>
        <v>1.8078490474921984</v>
      </c>
    </row>
    <row r="46" spans="1:22" x14ac:dyDescent="0.25">
      <c r="A46">
        <v>15.11</v>
      </c>
      <c r="B46">
        <v>14.54</v>
      </c>
      <c r="C46">
        <v>0.89859999999999995</v>
      </c>
      <c r="D46">
        <v>5.5789999999999997</v>
      </c>
      <c r="E46">
        <v>3.4620000000000002</v>
      </c>
      <c r="F46">
        <v>3.1280000000000001</v>
      </c>
      <c r="G46">
        <v>5.18</v>
      </c>
      <c r="H46">
        <v>1</v>
      </c>
      <c r="I46" s="57">
        <v>1</v>
      </c>
      <c r="J46" s="57">
        <v>1</v>
      </c>
      <c r="K46">
        <v>3</v>
      </c>
      <c r="L46">
        <v>0.69533999999999996</v>
      </c>
      <c r="M46" s="28">
        <f t="shared" si="23"/>
        <v>0.48349919415123854</v>
      </c>
      <c r="N46">
        <v>2</v>
      </c>
      <c r="O46">
        <v>0.92234000000000005</v>
      </c>
      <c r="P46" s="28">
        <f t="shared" si="24"/>
        <v>0.85070981283136859</v>
      </c>
      <c r="Q46">
        <v>2</v>
      </c>
      <c r="R46">
        <v>0.85348999999999997</v>
      </c>
      <c r="S46" s="28">
        <f t="shared" ref="S46:S52" si="27">(A46-$A$220)^2+(B46-$B$220)^2+(C46-$C$220)^2+(D46-$D$220)^2+(E46-$E$220)^2+(F46-$F$220)^2+(G46-$G$220)^2</f>
        <v>0.72844573290657433</v>
      </c>
      <c r="T46">
        <v>2</v>
      </c>
      <c r="U46">
        <v>1.2544900000000001</v>
      </c>
      <c r="V46" s="28">
        <f t="shared" ref="V46:V52" si="28">(A46-$A$225)^2+(B46-$B$225)^2+(C46-$C$225)^2+(D46-$D$225)^2+(E46-$E$225)^2+(F46-$F$225)^2+(G46-$G$225)^2</f>
        <v>1.573751318998627</v>
      </c>
    </row>
    <row r="47" spans="1:22" x14ac:dyDescent="0.25">
      <c r="A47">
        <v>13.8</v>
      </c>
      <c r="B47">
        <v>14.04</v>
      </c>
      <c r="C47">
        <v>0.87939999999999996</v>
      </c>
      <c r="D47">
        <v>5.3760000000000003</v>
      </c>
      <c r="E47">
        <v>3.1549999999999998</v>
      </c>
      <c r="F47">
        <v>1.56</v>
      </c>
      <c r="G47">
        <v>4.9610000000000003</v>
      </c>
      <c r="H47">
        <v>1</v>
      </c>
      <c r="I47" s="57">
        <v>1</v>
      </c>
      <c r="J47" s="57">
        <v>1</v>
      </c>
      <c r="K47">
        <v>3</v>
      </c>
      <c r="L47">
        <v>1.47862</v>
      </c>
      <c r="M47" s="28">
        <f t="shared" si="23"/>
        <v>2.1863054163734437</v>
      </c>
      <c r="N47">
        <v>2</v>
      </c>
      <c r="O47">
        <v>1.26508</v>
      </c>
      <c r="P47" s="28">
        <f t="shared" si="24"/>
        <v>1.6004322552194197</v>
      </c>
      <c r="Q47">
        <v>2</v>
      </c>
      <c r="R47">
        <v>1.3414999999999999</v>
      </c>
      <c r="S47" s="28">
        <f t="shared" si="27"/>
        <v>1.7996270199653965</v>
      </c>
      <c r="T47">
        <v>2</v>
      </c>
      <c r="U47">
        <v>0.91700000000000004</v>
      </c>
      <c r="V47" s="28">
        <f t="shared" si="28"/>
        <v>0.8408878508504799</v>
      </c>
    </row>
    <row r="48" spans="1:22" x14ac:dyDescent="0.25">
      <c r="A48">
        <v>15.36</v>
      </c>
      <c r="B48">
        <v>14.76</v>
      </c>
      <c r="C48">
        <v>0.8861</v>
      </c>
      <c r="D48">
        <v>5.7009999999999996</v>
      </c>
      <c r="E48">
        <v>3.3929999999999998</v>
      </c>
      <c r="F48">
        <v>1.367</v>
      </c>
      <c r="G48">
        <v>5.1319999999999997</v>
      </c>
      <c r="H48">
        <v>1</v>
      </c>
      <c r="I48" s="57">
        <v>1</v>
      </c>
      <c r="J48" s="57">
        <v>1</v>
      </c>
      <c r="K48">
        <v>3</v>
      </c>
      <c r="L48">
        <v>1.5083599999999999</v>
      </c>
      <c r="M48" s="28">
        <f t="shared" si="23"/>
        <v>2.2751388385956863</v>
      </c>
      <c r="N48">
        <v>2</v>
      </c>
      <c r="O48">
        <v>1.6125</v>
      </c>
      <c r="P48" s="28">
        <f t="shared" si="24"/>
        <v>2.6001614867119653</v>
      </c>
      <c r="Q48">
        <v>2</v>
      </c>
      <c r="R48">
        <v>1.2801899999999999</v>
      </c>
      <c r="S48" s="28">
        <f t="shared" si="27"/>
        <v>1.6388898240830434</v>
      </c>
      <c r="T48">
        <v>2</v>
      </c>
      <c r="U48">
        <v>1.57738</v>
      </c>
      <c r="V48" s="28">
        <f t="shared" si="28"/>
        <v>2.4881402245541806</v>
      </c>
    </row>
    <row r="49" spans="1:22" x14ac:dyDescent="0.25">
      <c r="A49">
        <v>14.99</v>
      </c>
      <c r="B49">
        <v>14.56</v>
      </c>
      <c r="C49">
        <v>0.88829999999999998</v>
      </c>
      <c r="D49">
        <v>5.57</v>
      </c>
      <c r="E49">
        <v>3.3769999999999998</v>
      </c>
      <c r="F49">
        <v>2.9580000000000002</v>
      </c>
      <c r="G49">
        <v>5.1749999999999998</v>
      </c>
      <c r="H49">
        <v>1</v>
      </c>
      <c r="I49" s="57">
        <v>1</v>
      </c>
      <c r="J49" s="57">
        <v>1</v>
      </c>
      <c r="K49">
        <v>3</v>
      </c>
      <c r="L49">
        <v>0.48199999999999998</v>
      </c>
      <c r="M49" s="28">
        <f t="shared" si="23"/>
        <v>0.23232262415123892</v>
      </c>
      <c r="N49">
        <v>2</v>
      </c>
      <c r="O49">
        <v>0.72399000000000002</v>
      </c>
      <c r="P49" s="28">
        <f t="shared" si="24"/>
        <v>0.52416326163733984</v>
      </c>
      <c r="Q49">
        <v>2</v>
      </c>
      <c r="R49">
        <v>0.63776999999999995</v>
      </c>
      <c r="S49" s="28">
        <f t="shared" si="27"/>
        <v>0.40674630722030058</v>
      </c>
      <c r="T49">
        <v>2</v>
      </c>
      <c r="U49">
        <v>1.05308</v>
      </c>
      <c r="V49" s="28">
        <f t="shared" si="28"/>
        <v>1.108973143072703</v>
      </c>
    </row>
    <row r="50" spans="1:22" x14ac:dyDescent="0.25">
      <c r="A50">
        <v>14.79</v>
      </c>
      <c r="B50">
        <v>14.52</v>
      </c>
      <c r="C50">
        <v>0.88190000000000002</v>
      </c>
      <c r="D50">
        <v>5.5449999999999999</v>
      </c>
      <c r="E50">
        <v>3.2909999999999999</v>
      </c>
      <c r="F50">
        <v>2.7040000000000002</v>
      </c>
      <c r="G50">
        <v>5.1109999999999998</v>
      </c>
      <c r="H50">
        <v>1</v>
      </c>
      <c r="I50" s="57">
        <v>1</v>
      </c>
      <c r="J50" s="57">
        <v>1</v>
      </c>
      <c r="K50">
        <v>3</v>
      </c>
      <c r="L50">
        <v>0.18373</v>
      </c>
      <c r="M50" s="28">
        <f t="shared" si="23"/>
        <v>3.3757088595680954E-2</v>
      </c>
      <c r="N50">
        <v>2</v>
      </c>
      <c r="O50">
        <v>0.42577999999999999</v>
      </c>
      <c r="P50" s="28">
        <f t="shared" si="24"/>
        <v>0.18129080969703898</v>
      </c>
      <c r="Q50">
        <v>2</v>
      </c>
      <c r="R50">
        <v>0.31974999999999998</v>
      </c>
      <c r="S50" s="28">
        <f t="shared" si="27"/>
        <v>0.10224264055363343</v>
      </c>
      <c r="T50">
        <v>2</v>
      </c>
      <c r="U50">
        <v>0.73011999999999999</v>
      </c>
      <c r="V50" s="28">
        <f t="shared" si="28"/>
        <v>0.53307901566529359</v>
      </c>
    </row>
    <row r="51" spans="1:22" x14ac:dyDescent="0.25">
      <c r="A51">
        <v>14.86</v>
      </c>
      <c r="B51">
        <v>14.67</v>
      </c>
      <c r="C51">
        <v>0.86760000000000004</v>
      </c>
      <c r="D51">
        <v>5.6779999999999999</v>
      </c>
      <c r="E51">
        <v>3.258</v>
      </c>
      <c r="F51">
        <v>2.129</v>
      </c>
      <c r="G51">
        <v>5.351</v>
      </c>
      <c r="H51">
        <v>1</v>
      </c>
      <c r="I51" s="57">
        <v>1</v>
      </c>
      <c r="J51" s="57">
        <v>1</v>
      </c>
      <c r="K51">
        <v>3</v>
      </c>
      <c r="L51">
        <v>0.63068000000000002</v>
      </c>
      <c r="M51" s="28">
        <f t="shared" si="23"/>
        <v>0.39775598859568251</v>
      </c>
      <c r="N51">
        <v>2</v>
      </c>
      <c r="O51">
        <v>0.76441999999999999</v>
      </c>
      <c r="P51" s="28">
        <f t="shared" si="24"/>
        <v>0.58433844566718829</v>
      </c>
      <c r="Q51">
        <v>2</v>
      </c>
      <c r="R51">
        <v>0.43953999999999999</v>
      </c>
      <c r="S51" s="28">
        <f t="shared" si="27"/>
        <v>0.19319213682814274</v>
      </c>
      <c r="T51">
        <v>2</v>
      </c>
      <c r="U51">
        <v>0.84353</v>
      </c>
      <c r="V51" s="28">
        <f t="shared" si="28"/>
        <v>0.71153540048010777</v>
      </c>
    </row>
    <row r="52" spans="1:22" x14ac:dyDescent="0.25">
      <c r="A52">
        <v>14.43</v>
      </c>
      <c r="B52">
        <v>14.4</v>
      </c>
      <c r="C52">
        <v>0.87509999999999999</v>
      </c>
      <c r="D52">
        <v>5.585</v>
      </c>
      <c r="E52">
        <v>3.2719999999999998</v>
      </c>
      <c r="F52">
        <v>3.9750000000000001</v>
      </c>
      <c r="G52">
        <v>5.1440000000000001</v>
      </c>
      <c r="H52">
        <v>1</v>
      </c>
      <c r="I52" s="57">
        <v>1</v>
      </c>
      <c r="J52" s="57">
        <v>1</v>
      </c>
      <c r="K52">
        <v>3</v>
      </c>
      <c r="L52">
        <v>1.3463499999999999</v>
      </c>
      <c r="M52" s="28">
        <f t="shared" si="23"/>
        <v>1.8126696219290117</v>
      </c>
      <c r="N52">
        <v>2</v>
      </c>
      <c r="O52">
        <v>1.38731</v>
      </c>
      <c r="P52" s="28">
        <f t="shared" si="24"/>
        <v>1.9246166299955472</v>
      </c>
      <c r="Q52">
        <v>2</v>
      </c>
      <c r="R52">
        <v>1.59093</v>
      </c>
      <c r="S52" s="28">
        <f t="shared" si="27"/>
        <v>2.5310430554555956</v>
      </c>
      <c r="T52">
        <v>2</v>
      </c>
      <c r="U52">
        <v>1.68072</v>
      </c>
      <c r="V52" s="28">
        <f t="shared" si="28"/>
        <v>2.8248279578875177</v>
      </c>
    </row>
    <row r="53" spans="1:22" x14ac:dyDescent="0.25">
      <c r="A53">
        <v>15.78</v>
      </c>
      <c r="B53">
        <v>14.91</v>
      </c>
      <c r="C53">
        <v>0.89229999999999998</v>
      </c>
      <c r="D53">
        <v>5.6740000000000004</v>
      </c>
      <c r="E53">
        <v>3.4340000000000002</v>
      </c>
      <c r="F53">
        <v>5.593</v>
      </c>
      <c r="G53">
        <v>5.1360000000000001</v>
      </c>
      <c r="H53">
        <v>1</v>
      </c>
      <c r="I53" s="57">
        <v>1</v>
      </c>
      <c r="J53" s="57">
        <v>1</v>
      </c>
      <c r="K53">
        <v>3</v>
      </c>
      <c r="L53">
        <v>3.1921599999999999</v>
      </c>
      <c r="M53" s="28">
        <f t="shared" si="23"/>
        <v>10.189868468595694</v>
      </c>
      <c r="N53">
        <v>2</v>
      </c>
      <c r="O53">
        <v>3.3519399999999999</v>
      </c>
      <c r="P53" s="28">
        <f t="shared" si="24"/>
        <v>11.235481336264211</v>
      </c>
      <c r="Q53">
        <v>1</v>
      </c>
      <c r="R53">
        <v>1.8546400000000001</v>
      </c>
      <c r="S53" s="28">
        <f>(A53-$A$219)^2+(B53-$B$219)^2+(C53-$C$219)^2+(D53-$D$219)^2+(E53-$E$219)^2+(F53-$F$219)^2+(G53-$G$219)^2</f>
        <v>3.4397031071360034</v>
      </c>
      <c r="T53">
        <v>3</v>
      </c>
      <c r="U53">
        <v>1.98603</v>
      </c>
      <c r="V53" s="28">
        <f>(A53-$A$226)^2+(B53-$B$226)^2+(C53-$C$226)^2+(D53-$D$226)^2+(E53-$E$226)^2+(F53-$F$226)^2+(G53-$G$226)^2</f>
        <v>3.9443092174921977</v>
      </c>
    </row>
    <row r="54" spans="1:22" x14ac:dyDescent="0.25">
      <c r="A54">
        <v>14.49</v>
      </c>
      <c r="B54">
        <v>14.61</v>
      </c>
      <c r="C54">
        <v>0.8538</v>
      </c>
      <c r="D54">
        <v>5.7149999999999999</v>
      </c>
      <c r="E54">
        <v>3.113</v>
      </c>
      <c r="F54">
        <v>4.1159999999999997</v>
      </c>
      <c r="G54">
        <v>5.3959999999999999</v>
      </c>
      <c r="H54">
        <v>1</v>
      </c>
      <c r="I54" s="57">
        <v>1</v>
      </c>
      <c r="J54" s="57">
        <v>1</v>
      </c>
      <c r="K54">
        <v>3</v>
      </c>
      <c r="L54">
        <v>1.5139199999999999</v>
      </c>
      <c r="M54" s="28">
        <f t="shared" si="23"/>
        <v>2.2919635463734576</v>
      </c>
      <c r="N54">
        <v>2</v>
      </c>
      <c r="O54">
        <v>1.59097</v>
      </c>
      <c r="P54" s="28">
        <f t="shared" si="24"/>
        <v>2.5311929489507707</v>
      </c>
      <c r="Q54">
        <v>2</v>
      </c>
      <c r="R54">
        <v>1.7563299999999999</v>
      </c>
      <c r="S54" s="28">
        <f t="shared" ref="S54:S60" si="29">(A54-$A$220)^2+(B54-$B$220)^2+(C54-$C$220)^2+(D54-$D$220)^2+(E54-$E$220)^2+(F54-$F$220)^2+(G54-$G$220)^2</f>
        <v>3.0847122827104956</v>
      </c>
      <c r="T54">
        <v>2</v>
      </c>
      <c r="U54">
        <v>1.89802</v>
      </c>
      <c r="V54" s="28">
        <f t="shared" ref="V54:V61" si="30">(A54-$A$225)^2+(B54-$B$225)^2+(C54-$C$225)^2+(D54-$D$225)^2+(E54-$E$225)^2+(F54-$F$225)^2+(G54-$G$225)^2</f>
        <v>3.6024771189986264</v>
      </c>
    </row>
    <row r="55" spans="1:22" x14ac:dyDescent="0.25">
      <c r="A55">
        <v>14.33</v>
      </c>
      <c r="B55">
        <v>14.28</v>
      </c>
      <c r="C55">
        <v>0.8831</v>
      </c>
      <c r="D55">
        <v>5.5039999999999996</v>
      </c>
      <c r="E55">
        <v>3.1989999999999998</v>
      </c>
      <c r="F55">
        <v>3.3279999999999998</v>
      </c>
      <c r="G55">
        <v>5.2240000000000002</v>
      </c>
      <c r="H55">
        <v>1</v>
      </c>
      <c r="I55" s="57">
        <v>1</v>
      </c>
      <c r="J55" s="57">
        <v>1</v>
      </c>
      <c r="K55">
        <v>3</v>
      </c>
      <c r="L55">
        <v>0.77841000000000005</v>
      </c>
      <c r="M55" s="28">
        <f t="shared" si="23"/>
        <v>0.60592442748456354</v>
      </c>
      <c r="N55">
        <v>2</v>
      </c>
      <c r="O55">
        <v>0.75466</v>
      </c>
      <c r="P55" s="28">
        <f t="shared" si="24"/>
        <v>0.56950987477166404</v>
      </c>
      <c r="Q55">
        <v>2</v>
      </c>
      <c r="R55">
        <v>1.01613</v>
      </c>
      <c r="S55" s="28">
        <f t="shared" si="29"/>
        <v>1.0325206985928492</v>
      </c>
      <c r="T55">
        <v>2</v>
      </c>
      <c r="U55">
        <v>1.02946</v>
      </c>
      <c r="V55" s="28">
        <f t="shared" si="30"/>
        <v>1.05977815048011</v>
      </c>
    </row>
    <row r="56" spans="1:22" x14ac:dyDescent="0.25">
      <c r="A56">
        <v>14.52</v>
      </c>
      <c r="B56">
        <v>14.6</v>
      </c>
      <c r="C56">
        <v>0.85570000000000002</v>
      </c>
      <c r="D56">
        <v>5.7409999999999997</v>
      </c>
      <c r="E56">
        <v>3.113</v>
      </c>
      <c r="F56">
        <v>1.4810000000000001</v>
      </c>
      <c r="G56">
        <v>5.4870000000000001</v>
      </c>
      <c r="H56">
        <v>1</v>
      </c>
      <c r="I56" s="57">
        <v>1</v>
      </c>
      <c r="J56" s="57">
        <v>1</v>
      </c>
      <c r="K56">
        <v>3</v>
      </c>
      <c r="L56">
        <v>1.2434000000000001</v>
      </c>
      <c r="M56" s="28">
        <f t="shared" si="23"/>
        <v>1.546044846373456</v>
      </c>
      <c r="N56">
        <v>2</v>
      </c>
      <c r="O56">
        <v>1.2255</v>
      </c>
      <c r="P56" s="28">
        <f t="shared" si="24"/>
        <v>1.5018473499955438</v>
      </c>
      <c r="Q56">
        <v>2</v>
      </c>
      <c r="R56">
        <v>1.0353000000000001</v>
      </c>
      <c r="S56" s="28">
        <f t="shared" si="29"/>
        <v>1.0718396115340247</v>
      </c>
      <c r="T56">
        <v>2</v>
      </c>
      <c r="U56">
        <v>1.07348</v>
      </c>
      <c r="V56" s="28">
        <f t="shared" si="30"/>
        <v>1.1523596052949221</v>
      </c>
    </row>
    <row r="57" spans="1:22" x14ac:dyDescent="0.25">
      <c r="A57">
        <v>15.03</v>
      </c>
      <c r="B57">
        <v>14.77</v>
      </c>
      <c r="C57">
        <v>0.86580000000000001</v>
      </c>
      <c r="D57">
        <v>5.702</v>
      </c>
      <c r="E57">
        <v>3.2120000000000002</v>
      </c>
      <c r="F57">
        <v>1.9330000000000001</v>
      </c>
      <c r="G57">
        <v>5.4390000000000001</v>
      </c>
      <c r="H57">
        <v>1</v>
      </c>
      <c r="I57" s="57">
        <v>1</v>
      </c>
      <c r="J57" s="57">
        <v>1</v>
      </c>
      <c r="K57">
        <v>3</v>
      </c>
      <c r="L57">
        <v>0.91566999999999998</v>
      </c>
      <c r="M57" s="28">
        <f t="shared" si="23"/>
        <v>0.83844434637346188</v>
      </c>
      <c r="N57">
        <v>2</v>
      </c>
      <c r="O57">
        <v>1.05514</v>
      </c>
      <c r="P57" s="28">
        <f t="shared" si="24"/>
        <v>1.1133195340253976</v>
      </c>
      <c r="Q57">
        <v>2</v>
      </c>
      <c r="R57">
        <v>0.72650999999999999</v>
      </c>
      <c r="S57" s="28">
        <f t="shared" si="29"/>
        <v>0.52782314545559317</v>
      </c>
      <c r="T57">
        <v>2</v>
      </c>
      <c r="U57">
        <v>1.1066</v>
      </c>
      <c r="V57" s="28">
        <f t="shared" si="30"/>
        <v>1.224567356035662</v>
      </c>
    </row>
    <row r="58" spans="1:22" x14ac:dyDescent="0.25">
      <c r="A58">
        <v>14.46</v>
      </c>
      <c r="B58">
        <v>14.35</v>
      </c>
      <c r="C58">
        <v>0.88180000000000003</v>
      </c>
      <c r="D58">
        <v>5.3879999999999999</v>
      </c>
      <c r="E58">
        <v>3.3769999999999998</v>
      </c>
      <c r="F58">
        <v>2.802</v>
      </c>
      <c r="G58">
        <v>5.0439999999999996</v>
      </c>
      <c r="H58">
        <v>1</v>
      </c>
      <c r="I58" s="57">
        <v>1</v>
      </c>
      <c r="J58" s="57">
        <v>1</v>
      </c>
      <c r="K58">
        <v>3</v>
      </c>
      <c r="L58">
        <v>0.36587999999999998</v>
      </c>
      <c r="M58" s="28">
        <f t="shared" si="23"/>
        <v>0.13386670192900996</v>
      </c>
      <c r="N58">
        <v>2</v>
      </c>
      <c r="O58">
        <v>0.29493000000000003</v>
      </c>
      <c r="P58" s="28">
        <f t="shared" si="24"/>
        <v>8.6984987756739421E-2</v>
      </c>
      <c r="Q58">
        <v>2</v>
      </c>
      <c r="R58">
        <v>0.52941000000000005</v>
      </c>
      <c r="S58" s="28">
        <f t="shared" si="29"/>
        <v>0.28027133761245698</v>
      </c>
      <c r="T58">
        <v>2</v>
      </c>
      <c r="U58">
        <v>0.57089999999999996</v>
      </c>
      <c r="V58" s="28">
        <f t="shared" si="30"/>
        <v>0.32593119307270291</v>
      </c>
    </row>
    <row r="59" spans="1:22" x14ac:dyDescent="0.25">
      <c r="A59">
        <v>14.92</v>
      </c>
      <c r="B59">
        <v>14.43</v>
      </c>
      <c r="C59">
        <v>0.90059999999999996</v>
      </c>
      <c r="D59">
        <v>5.3840000000000003</v>
      </c>
      <c r="E59">
        <v>3.4119999999999999</v>
      </c>
      <c r="F59">
        <v>1.1419999999999999</v>
      </c>
      <c r="G59">
        <v>5.0880000000000001</v>
      </c>
      <c r="H59">
        <v>1</v>
      </c>
      <c r="I59" s="57">
        <v>1</v>
      </c>
      <c r="J59" s="57">
        <v>1</v>
      </c>
      <c r="K59">
        <v>3</v>
      </c>
      <c r="L59">
        <v>1.5515000000000001</v>
      </c>
      <c r="M59" s="28">
        <f t="shared" si="23"/>
        <v>2.4071446274845685</v>
      </c>
      <c r="N59">
        <v>2</v>
      </c>
      <c r="O59">
        <v>1.5492600000000001</v>
      </c>
      <c r="P59" s="28">
        <f t="shared" si="24"/>
        <v>2.4002044068612167</v>
      </c>
      <c r="Q59">
        <v>2</v>
      </c>
      <c r="R59">
        <v>1.3086599999999999</v>
      </c>
      <c r="S59" s="28">
        <f t="shared" si="29"/>
        <v>1.7125852505536325</v>
      </c>
      <c r="T59">
        <v>2</v>
      </c>
      <c r="U59">
        <v>1.38568</v>
      </c>
      <c r="V59" s="28">
        <f t="shared" si="30"/>
        <v>1.9201221486282578</v>
      </c>
    </row>
    <row r="60" spans="1:22" x14ac:dyDescent="0.25">
      <c r="A60">
        <v>15.38</v>
      </c>
      <c r="B60">
        <v>14.77</v>
      </c>
      <c r="C60">
        <v>0.88570000000000004</v>
      </c>
      <c r="D60">
        <v>5.6619999999999999</v>
      </c>
      <c r="E60">
        <v>3.419</v>
      </c>
      <c r="F60">
        <v>1.9990000000000001</v>
      </c>
      <c r="G60">
        <v>5.2220000000000004</v>
      </c>
      <c r="H60">
        <v>1</v>
      </c>
      <c r="I60" s="57">
        <v>1</v>
      </c>
      <c r="J60" s="57">
        <v>1</v>
      </c>
      <c r="K60">
        <v>3</v>
      </c>
      <c r="L60">
        <v>1.0410900000000001</v>
      </c>
      <c r="M60" s="28">
        <f t="shared" si="23"/>
        <v>1.0838677185956886</v>
      </c>
      <c r="N60">
        <v>2</v>
      </c>
      <c r="O60">
        <v>1.22645</v>
      </c>
      <c r="P60" s="28">
        <f t="shared" si="24"/>
        <v>1.5041748544731628</v>
      </c>
      <c r="Q60">
        <v>2</v>
      </c>
      <c r="R60">
        <v>0.86975000000000002</v>
      </c>
      <c r="S60" s="28">
        <f t="shared" si="29"/>
        <v>0.75646386251441822</v>
      </c>
      <c r="T60">
        <v>2</v>
      </c>
      <c r="U60">
        <v>1.3258300000000001</v>
      </c>
      <c r="V60" s="28">
        <f t="shared" si="30"/>
        <v>1.757824138628258</v>
      </c>
    </row>
    <row r="61" spans="1:22" x14ac:dyDescent="0.25">
      <c r="A61">
        <v>12.11</v>
      </c>
      <c r="B61">
        <v>13.47</v>
      </c>
      <c r="C61">
        <v>0.83919999999999995</v>
      </c>
      <c r="D61">
        <v>5.1589999999999998</v>
      </c>
      <c r="E61">
        <v>3.032</v>
      </c>
      <c r="F61">
        <v>1.502</v>
      </c>
      <c r="G61">
        <v>4.5190000000000001</v>
      </c>
      <c r="H61">
        <v>1</v>
      </c>
      <c r="I61" s="57">
        <v>3</v>
      </c>
      <c r="J61" s="57">
        <v>1</v>
      </c>
      <c r="K61">
        <v>3</v>
      </c>
      <c r="L61">
        <v>3.0691199999999998</v>
      </c>
      <c r="M61" s="28">
        <f t="shared" si="23"/>
        <v>9.4194921019289843</v>
      </c>
      <c r="N61">
        <v>2</v>
      </c>
      <c r="O61">
        <v>2.8013699999999999</v>
      </c>
      <c r="P61" s="28">
        <f t="shared" si="24"/>
        <v>7.8476692074582184</v>
      </c>
      <c r="Q61">
        <v>4</v>
      </c>
      <c r="R61">
        <v>1.9171800000000001</v>
      </c>
      <c r="S61" s="28">
        <f t="shared" ref="S61:S67" si="31">(A61-$A$222)^2+(B61-$B$222)^2+(C61-$C$222)^2+(D61-$D$222)^2+(E61-$E$222)^2+(F61-$F$222)^2+(G61-$G$222)^2</f>
        <v>3.6755852184917361</v>
      </c>
      <c r="T61">
        <v>2</v>
      </c>
      <c r="U61">
        <v>2.5015700000000001</v>
      </c>
      <c r="V61" s="28">
        <f t="shared" si="30"/>
        <v>6.2578301071467788</v>
      </c>
    </row>
    <row r="62" spans="1:22" x14ac:dyDescent="0.25">
      <c r="A62">
        <v>11.42</v>
      </c>
      <c r="B62">
        <v>12.86</v>
      </c>
      <c r="C62">
        <v>0.86829999999999996</v>
      </c>
      <c r="D62">
        <v>5.008</v>
      </c>
      <c r="E62">
        <v>2.85</v>
      </c>
      <c r="F62">
        <v>2.7</v>
      </c>
      <c r="G62">
        <v>4.6070000000000002</v>
      </c>
      <c r="H62">
        <v>1</v>
      </c>
      <c r="I62" s="57">
        <v>3</v>
      </c>
      <c r="J62" s="57">
        <v>1</v>
      </c>
      <c r="K62">
        <v>2</v>
      </c>
      <c r="L62">
        <v>2.23441</v>
      </c>
      <c r="M62" s="28">
        <f>(A62-$A$213)^2+(B62-$B$213)^2+(C62-$C$213)^2+(D62-$D$213)^2+(E62-$E$213)^2+(F62-$F$213)^2+(G62-$G$213)^2</f>
        <v>4.9925946249097661</v>
      </c>
      <c r="N62">
        <v>1</v>
      </c>
      <c r="O62">
        <v>2.2694899999999998</v>
      </c>
      <c r="P62" s="28">
        <f t="shared" ref="P62:P65" si="32">(A62-$A$215)^2+(B62-$B$215)^2+(C62-$C$215)^2+(D62-$D$215)^2+(E62-$E$215)^2+(F62-$F$215)^2+(G62-$G$215)^2</f>
        <v>5.1505787745706648</v>
      </c>
      <c r="Q62">
        <v>4</v>
      </c>
      <c r="R62">
        <v>1.12757</v>
      </c>
      <c r="S62" s="28">
        <f t="shared" si="31"/>
        <v>1.2714204966735589</v>
      </c>
      <c r="T62">
        <v>1</v>
      </c>
      <c r="U62">
        <v>1.6488</v>
      </c>
      <c r="V62" s="28">
        <f t="shared" ref="V62:V65" si="33">(A62-$A$224)^2+(B62-$B$224)^2+(C62-$C$224)^2+(D62-$D$224)^2+(E62-$E$224)^2+(F62-$F$224)^2+(G62-$G$224)^2</f>
        <v>2.7185260864030614</v>
      </c>
    </row>
    <row r="63" spans="1:22" x14ac:dyDescent="0.25">
      <c r="A63">
        <v>11.23</v>
      </c>
      <c r="B63">
        <v>12.63</v>
      </c>
      <c r="C63">
        <v>0.88400000000000001</v>
      </c>
      <c r="D63">
        <v>4.9020000000000001</v>
      </c>
      <c r="E63">
        <v>2.879</v>
      </c>
      <c r="F63">
        <v>2.2690000000000001</v>
      </c>
      <c r="G63">
        <v>4.7030000000000003</v>
      </c>
      <c r="H63">
        <v>1</v>
      </c>
      <c r="I63" s="57">
        <v>3</v>
      </c>
      <c r="J63" s="57">
        <v>1</v>
      </c>
      <c r="K63">
        <v>2</v>
      </c>
      <c r="L63">
        <v>2.7231800000000002</v>
      </c>
      <c r="M63" s="28">
        <f>(A63-$A$213)^2+(B63-$B$213)^2+(C63-$C$213)^2+(D63-$D$213)^2+(E63-$E$213)^2+(F63-$F$213)^2+(G63-$G$213)^2</f>
        <v>7.4157164211435322</v>
      </c>
      <c r="N63">
        <v>1</v>
      </c>
      <c r="O63">
        <v>2.7564199999999999</v>
      </c>
      <c r="P63" s="28">
        <f t="shared" si="32"/>
        <v>7.597837598437331</v>
      </c>
      <c r="Q63">
        <v>4</v>
      </c>
      <c r="R63">
        <v>1.59676</v>
      </c>
      <c r="S63" s="28">
        <f t="shared" si="31"/>
        <v>2.549633185764467</v>
      </c>
      <c r="T63">
        <v>1</v>
      </c>
      <c r="U63">
        <v>2.1348400000000001</v>
      </c>
      <c r="V63" s="28">
        <f t="shared" si="33"/>
        <v>4.5575309521173457</v>
      </c>
    </row>
    <row r="64" spans="1:22" x14ac:dyDescent="0.25">
      <c r="A64">
        <v>12.36</v>
      </c>
      <c r="B64">
        <v>13.19</v>
      </c>
      <c r="C64">
        <v>0.89229999999999998</v>
      </c>
      <c r="D64">
        <v>5.0759999999999996</v>
      </c>
      <c r="E64">
        <v>3.0419999999999998</v>
      </c>
      <c r="F64">
        <v>3.22</v>
      </c>
      <c r="G64">
        <v>4.6050000000000004</v>
      </c>
      <c r="H64">
        <v>1</v>
      </c>
      <c r="I64" s="57">
        <v>3</v>
      </c>
      <c r="J64" s="57">
        <v>1</v>
      </c>
      <c r="K64">
        <v>2</v>
      </c>
      <c r="L64">
        <v>1.67987</v>
      </c>
      <c r="M64" s="28">
        <f>(A64-$A$213)^2+(B64-$B$213)^2+(C64-$C$213)^2+(D64-$D$213)^2+(E64-$E$213)^2+(F64-$F$213)^2+(G64-$G$213)^2</f>
        <v>2.8219619703643066</v>
      </c>
      <c r="N64">
        <v>1</v>
      </c>
      <c r="O64">
        <v>1.72854</v>
      </c>
      <c r="P64" s="28">
        <f t="shared" si="32"/>
        <v>2.987836758570662</v>
      </c>
      <c r="Q64">
        <v>4</v>
      </c>
      <c r="R64">
        <v>0.55115999999999998</v>
      </c>
      <c r="S64" s="28">
        <f t="shared" si="31"/>
        <v>0.30378275121900866</v>
      </c>
      <c r="T64">
        <v>1</v>
      </c>
      <c r="U64">
        <v>1.20929</v>
      </c>
      <c r="V64" s="28">
        <f t="shared" si="33"/>
        <v>1.4623742435459151</v>
      </c>
    </row>
    <row r="65" spans="1:22" x14ac:dyDescent="0.25">
      <c r="A65">
        <v>13.22</v>
      </c>
      <c r="B65">
        <v>13.84</v>
      </c>
      <c r="C65">
        <v>0.86799999999999999</v>
      </c>
      <c r="D65">
        <v>5.3949999999999996</v>
      </c>
      <c r="E65">
        <v>3.07</v>
      </c>
      <c r="F65">
        <v>4.157</v>
      </c>
      <c r="G65">
        <v>5.0880000000000001</v>
      </c>
      <c r="H65">
        <v>1</v>
      </c>
      <c r="I65" s="57">
        <v>3</v>
      </c>
      <c r="J65" s="57">
        <v>1</v>
      </c>
      <c r="K65">
        <v>2</v>
      </c>
      <c r="L65">
        <v>1.52505</v>
      </c>
      <c r="M65" s="28">
        <f>(A65-$A$213)^2+(B65-$B$213)^2+(C65-$C$213)^2+(D65-$D$213)^2+(E65-$E$213)^2+(F65-$F$213)^2+(G65-$G$213)^2</f>
        <v>2.3257840549097608</v>
      </c>
      <c r="N65">
        <v>1</v>
      </c>
      <c r="O65">
        <v>1.56687</v>
      </c>
      <c r="P65" s="28">
        <f t="shared" si="32"/>
        <v>2.455072875770663</v>
      </c>
      <c r="Q65">
        <v>4</v>
      </c>
      <c r="R65">
        <v>1.5118100000000001</v>
      </c>
      <c r="S65" s="28">
        <f t="shared" si="31"/>
        <v>2.2855597221280948</v>
      </c>
      <c r="T65">
        <v>1</v>
      </c>
      <c r="U65">
        <v>1.5481100000000001</v>
      </c>
      <c r="V65" s="28">
        <f t="shared" si="33"/>
        <v>2.3966530664030605</v>
      </c>
    </row>
    <row r="66" spans="1:22" x14ac:dyDescent="0.25">
      <c r="A66">
        <v>12.78</v>
      </c>
      <c r="B66">
        <v>13.57</v>
      </c>
      <c r="C66">
        <v>0.87160000000000004</v>
      </c>
      <c r="D66">
        <v>5.2619999999999996</v>
      </c>
      <c r="E66">
        <v>3.0259999999999998</v>
      </c>
      <c r="F66">
        <v>1.1759999999999999</v>
      </c>
      <c r="G66">
        <v>4.782</v>
      </c>
      <c r="H66">
        <v>1</v>
      </c>
      <c r="I66" s="57">
        <v>3</v>
      </c>
      <c r="J66" s="57">
        <v>1</v>
      </c>
      <c r="K66">
        <v>3</v>
      </c>
      <c r="L66">
        <v>2.60317</v>
      </c>
      <c r="M66" s="28">
        <f>(A66-$A$214)^2+(B66-$B$214)^2+(C66-$C$214)^2+(D66-$D$214)^2+(E66-$E$214)^2+(F66-$F$214)^2+(G66-$G$214)^2</f>
        <v>6.7765070274845431</v>
      </c>
      <c r="N66">
        <v>2</v>
      </c>
      <c r="O66">
        <v>2.3528500000000001</v>
      </c>
      <c r="P66" s="28">
        <f t="shared" ref="P66:P70" si="34">(A66-$A$216)^2+(B66-$B$216)^2+(C66-$C$216)^2+(D66-$D$216)^2+(E66-$E$216)^2+(F66-$F$216)^2+(G66-$G$216)^2</f>
        <v>5.5358837889507599</v>
      </c>
      <c r="Q66">
        <v>4</v>
      </c>
      <c r="R66">
        <v>2.30437</v>
      </c>
      <c r="S66" s="28">
        <f t="shared" si="31"/>
        <v>5.3101115784917328</v>
      </c>
      <c r="T66">
        <v>2</v>
      </c>
      <c r="U66">
        <v>2.0179</v>
      </c>
      <c r="V66" s="28">
        <f t="shared" ref="V66:V70" si="35">(A66-$A$225)^2+(B66-$B$225)^2+(C66-$C$225)^2+(D66-$D$225)^2+(E66-$E$225)^2+(F66-$F$225)^2+(G66-$G$225)^2</f>
        <v>4.0719175856652985</v>
      </c>
    </row>
    <row r="67" spans="1:22" x14ac:dyDescent="0.25">
      <c r="A67">
        <v>12.88</v>
      </c>
      <c r="B67">
        <v>13.5</v>
      </c>
      <c r="C67">
        <v>0.88790000000000002</v>
      </c>
      <c r="D67">
        <v>5.1390000000000002</v>
      </c>
      <c r="E67">
        <v>3.1190000000000002</v>
      </c>
      <c r="F67">
        <v>2.3519999999999999</v>
      </c>
      <c r="G67">
        <v>4.6070000000000002</v>
      </c>
      <c r="H67">
        <v>1</v>
      </c>
      <c r="I67" s="57">
        <v>3</v>
      </c>
      <c r="J67" s="57">
        <v>1</v>
      </c>
      <c r="K67">
        <v>3</v>
      </c>
      <c r="L67">
        <v>2.1648200000000002</v>
      </c>
      <c r="M67" s="28">
        <f>(A67-$A$214)^2+(B67-$B$214)^2+(C67-$C$214)^2+(D67-$D$214)^2+(E67-$E$214)^2+(F67-$F$214)^2+(G67-$G$214)^2</f>
        <v>4.6864249552623169</v>
      </c>
      <c r="N67">
        <v>2</v>
      </c>
      <c r="O67">
        <v>1.8933899999999999</v>
      </c>
      <c r="P67" s="28">
        <f t="shared" si="34"/>
        <v>3.5849106485029956</v>
      </c>
      <c r="Q67">
        <v>4</v>
      </c>
      <c r="R67">
        <v>1.36256</v>
      </c>
      <c r="S67" s="28">
        <f t="shared" si="31"/>
        <v>1.8565640948553717</v>
      </c>
      <c r="T67">
        <v>2</v>
      </c>
      <c r="U67">
        <v>1.6621999999999999</v>
      </c>
      <c r="V67" s="28">
        <f t="shared" si="35"/>
        <v>2.7629221712208505</v>
      </c>
    </row>
    <row r="68" spans="1:22" x14ac:dyDescent="0.25">
      <c r="A68">
        <v>14.34</v>
      </c>
      <c r="B68">
        <v>14.37</v>
      </c>
      <c r="C68">
        <v>0.87260000000000004</v>
      </c>
      <c r="D68">
        <v>5.63</v>
      </c>
      <c r="E68">
        <v>3.19</v>
      </c>
      <c r="F68">
        <v>1.3129999999999999</v>
      </c>
      <c r="G68">
        <v>5.15</v>
      </c>
      <c r="H68">
        <v>1</v>
      </c>
      <c r="I68" s="57">
        <v>1</v>
      </c>
      <c r="J68" s="57">
        <v>1</v>
      </c>
      <c r="K68">
        <v>3</v>
      </c>
      <c r="L68">
        <v>1.37913</v>
      </c>
      <c r="M68" s="28">
        <f>(A68-$A$214)^2+(B68-$B$214)^2+(C68-$C$214)^2+(D68-$D$214)^2+(E68-$E$214)^2+(F68-$F$214)^2+(G68-$G$214)^2</f>
        <v>1.9019944941512306</v>
      </c>
      <c r="N68">
        <v>2</v>
      </c>
      <c r="O68">
        <v>1.2863500000000001</v>
      </c>
      <c r="P68" s="28">
        <f t="shared" si="34"/>
        <v>1.6546973173089756</v>
      </c>
      <c r="Q68">
        <v>2</v>
      </c>
      <c r="R68">
        <v>1.1606099999999999</v>
      </c>
      <c r="S68" s="28">
        <f t="shared" ref="S68:S70" si="36">(A68-$A$220)^2+(B68-$B$220)^2+(C68-$C$220)^2+(D68-$D$220)^2+(E68-$E$220)^2+(F68-$F$220)^2+(G68-$G$220)^2</f>
        <v>1.3470214191810839</v>
      </c>
      <c r="T68">
        <v>2</v>
      </c>
      <c r="U68">
        <v>1.0288600000000001</v>
      </c>
      <c r="V68" s="28">
        <f t="shared" si="35"/>
        <v>1.0585558152949235</v>
      </c>
    </row>
    <row r="69" spans="1:22" x14ac:dyDescent="0.25">
      <c r="A69">
        <v>14.01</v>
      </c>
      <c r="B69">
        <v>14.29</v>
      </c>
      <c r="C69">
        <v>0.86250000000000004</v>
      </c>
      <c r="D69">
        <v>5.609</v>
      </c>
      <c r="E69">
        <v>3.1579999999999999</v>
      </c>
      <c r="F69">
        <v>2.2170000000000001</v>
      </c>
      <c r="G69">
        <v>5.1319999999999997</v>
      </c>
      <c r="H69">
        <v>1</v>
      </c>
      <c r="I69" s="57">
        <v>1</v>
      </c>
      <c r="J69" s="57">
        <v>1</v>
      </c>
      <c r="K69">
        <v>3</v>
      </c>
      <c r="L69">
        <v>0.80223999999999995</v>
      </c>
      <c r="M69" s="28">
        <f>(A69-$A$214)^2+(B69-$B$214)^2+(C69-$C$214)^2+(D69-$D$214)^2+(E69-$E$214)^2+(F69-$F$214)^2+(G69-$G$214)^2</f>
        <v>0.64359296192900595</v>
      </c>
      <c r="N69">
        <v>2</v>
      </c>
      <c r="O69">
        <v>0.57303999999999999</v>
      </c>
      <c r="P69" s="28">
        <f t="shared" si="34"/>
        <v>0.32837500611494563</v>
      </c>
      <c r="Q69">
        <v>2</v>
      </c>
      <c r="R69">
        <v>0.74543000000000004</v>
      </c>
      <c r="S69" s="28">
        <f t="shared" si="36"/>
        <v>0.55566614486735921</v>
      </c>
      <c r="T69">
        <v>2</v>
      </c>
      <c r="U69">
        <v>0.29485</v>
      </c>
      <c r="V69" s="28">
        <f t="shared" si="35"/>
        <v>8.6934400850479404E-2</v>
      </c>
    </row>
    <row r="70" spans="1:22" x14ac:dyDescent="0.25">
      <c r="A70">
        <v>14.37</v>
      </c>
      <c r="B70">
        <v>14.39</v>
      </c>
      <c r="C70">
        <v>0.87260000000000004</v>
      </c>
      <c r="D70">
        <v>5.569</v>
      </c>
      <c r="E70">
        <v>3.153</v>
      </c>
      <c r="F70">
        <v>1.464</v>
      </c>
      <c r="G70">
        <v>5.3</v>
      </c>
      <c r="H70">
        <v>1</v>
      </c>
      <c r="I70" s="57">
        <v>1</v>
      </c>
      <c r="J70" s="57">
        <v>1</v>
      </c>
      <c r="K70">
        <v>3</v>
      </c>
      <c r="L70">
        <v>1.23038</v>
      </c>
      <c r="M70" s="28">
        <f>(A70-$A$214)^2+(B70-$B$214)^2+(C70-$C$214)^2+(D70-$D$214)^2+(E70-$E$214)^2+(F70-$F$214)^2+(G70-$G$214)^2</f>
        <v>1.513838488595675</v>
      </c>
      <c r="N70">
        <v>2</v>
      </c>
      <c r="O70">
        <v>1.1468499999999999</v>
      </c>
      <c r="P70" s="28">
        <f t="shared" si="34"/>
        <v>1.3152753561149462</v>
      </c>
      <c r="Q70">
        <v>2</v>
      </c>
      <c r="R70">
        <v>1.0198700000000001</v>
      </c>
      <c r="S70" s="28">
        <f t="shared" si="36"/>
        <v>1.0401392740830449</v>
      </c>
      <c r="T70">
        <v>2</v>
      </c>
      <c r="U70">
        <v>0.91146000000000005</v>
      </c>
      <c r="V70" s="28">
        <f t="shared" si="35"/>
        <v>0.83076784492455324</v>
      </c>
    </row>
    <row r="71" spans="1:22" x14ac:dyDescent="0.25">
      <c r="A71">
        <v>12.73</v>
      </c>
      <c r="B71">
        <v>13.75</v>
      </c>
      <c r="C71">
        <v>0.8458</v>
      </c>
      <c r="D71">
        <v>5.4119999999999999</v>
      </c>
      <c r="E71">
        <v>2.8820000000000001</v>
      </c>
      <c r="F71">
        <v>3.5329999999999999</v>
      </c>
      <c r="G71">
        <v>5.0670000000000002</v>
      </c>
      <c r="H71">
        <v>1</v>
      </c>
      <c r="I71" s="57">
        <v>3</v>
      </c>
      <c r="J71" s="57">
        <v>1</v>
      </c>
      <c r="K71">
        <v>2</v>
      </c>
      <c r="L71">
        <v>1.5332300000000001</v>
      </c>
      <c r="M71" s="28">
        <f>(A71-$A$213)^2+(B71-$B$213)^2+(C71-$C$213)^2+(D71-$D$213)^2+(E71-$E$213)^2+(F71-$F$213)^2+(G71-$G$213)^2</f>
        <v>2.3507922320526182</v>
      </c>
      <c r="N71">
        <v>1</v>
      </c>
      <c r="O71">
        <v>1.5835999999999999</v>
      </c>
      <c r="P71" s="28">
        <f>(A71-$A$215)^2+(B71-$B$215)^2+(C71-$C$215)^2+(D71-$D$215)^2+(E71-$E$215)^2+(F71-$F$215)^2+(G71-$G$215)^2</f>
        <v>2.5077768512373289</v>
      </c>
      <c r="Q71">
        <v>4</v>
      </c>
      <c r="R71">
        <v>0.82508999999999999</v>
      </c>
      <c r="S71" s="28">
        <f>(A71-$A$222)^2+(B71-$B$222)^2+(C71-$C$222)^2+(D71-$D$222)^2+(E71-$E$222)^2+(F71-$F$222)^2+(G71-$G$222)^2</f>
        <v>0.68077981485536876</v>
      </c>
      <c r="T71">
        <v>1</v>
      </c>
      <c r="U71">
        <v>1.2378100000000001</v>
      </c>
      <c r="V71" s="28">
        <f>(A71-$A$224)^2+(B71-$B$224)^2+(C71-$C$224)^2+(D71-$D$224)^2+(E71-$E$224)^2+(F71-$F$224)^2+(G71-$G$224)^2</f>
        <v>1.5321630149744903</v>
      </c>
    </row>
    <row r="72" spans="1:22" x14ac:dyDescent="0.25">
      <c r="A72">
        <v>17.63</v>
      </c>
      <c r="B72">
        <v>15.98</v>
      </c>
      <c r="C72">
        <v>0.86729999999999996</v>
      </c>
      <c r="D72">
        <v>6.1909999999999998</v>
      </c>
      <c r="E72">
        <v>3.5609999999999999</v>
      </c>
      <c r="F72">
        <v>4.0759999999999996</v>
      </c>
      <c r="G72">
        <v>6.06</v>
      </c>
      <c r="H72">
        <v>2</v>
      </c>
      <c r="I72" s="57">
        <v>2</v>
      </c>
      <c r="J72" s="57">
        <v>1</v>
      </c>
      <c r="K72">
        <v>1</v>
      </c>
      <c r="L72">
        <v>1.24207</v>
      </c>
      <c r="M72" s="28">
        <f t="shared" ref="M72:M101" si="37">(A72-$A$212)^2+(B72-$B$212)^2+(C72-$C$212)^2+(D72-$D$212)^2+(E72-$E$212)^2+(F72-$F$212)^2+(G72-$G$212)^2</f>
        <v>1.5427467288363301</v>
      </c>
      <c r="N72">
        <v>3</v>
      </c>
      <c r="O72">
        <v>0.94725000000000004</v>
      </c>
      <c r="P72" s="28">
        <f t="shared" ref="P72:P74" si="38">(A72-$A$217)^2+(B72-$B$217)^2+(C72-$C$217)^2+(D72-$D$217)^2+(E72-$E$217)^2+(F72-$F$217)^2+(G72-$G$217)^2</f>
        <v>0.89728161043124888</v>
      </c>
      <c r="Q72">
        <v>1</v>
      </c>
      <c r="R72">
        <v>1.3031900000000001</v>
      </c>
      <c r="S72" s="28">
        <f t="shared" ref="S72:S74" si="39">(A72-$A$219)^2+(B72-$B$219)^2+(C72-$C$219)^2+(D72-$D$219)^2+(E72-$E$219)^2+(F72-$F$219)^2+(G72-$G$219)^2</f>
        <v>1.6983143871359965</v>
      </c>
      <c r="T72">
        <v>3</v>
      </c>
      <c r="U72">
        <v>1.4945900000000001</v>
      </c>
      <c r="V72" s="28">
        <f t="shared" ref="V72:V74" si="40">(A72-$A$226)^2+(B72-$B$226)^2+(C72-$C$226)^2+(D72-$D$226)^2+(E72-$E$226)^2+(F72-$F$226)^2+(G72-$G$226)^2</f>
        <v>2.2337878303954186</v>
      </c>
    </row>
    <row r="73" spans="1:22" x14ac:dyDescent="0.25">
      <c r="A73">
        <v>16.84</v>
      </c>
      <c r="B73">
        <v>15.67</v>
      </c>
      <c r="C73">
        <v>0.86229999999999996</v>
      </c>
      <c r="D73">
        <v>5.9980000000000002</v>
      </c>
      <c r="E73">
        <v>3.484</v>
      </c>
      <c r="F73">
        <v>4.6749999999999998</v>
      </c>
      <c r="G73">
        <v>5.8769999999999998</v>
      </c>
      <c r="H73">
        <v>2</v>
      </c>
      <c r="I73" s="57">
        <v>1</v>
      </c>
      <c r="J73" s="57">
        <v>1</v>
      </c>
      <c r="K73">
        <v>1</v>
      </c>
      <c r="L73">
        <v>2.2848299999999999</v>
      </c>
      <c r="M73" s="28">
        <f t="shared" si="37"/>
        <v>5.2204397288363245</v>
      </c>
      <c r="N73">
        <v>3</v>
      </c>
      <c r="O73">
        <v>1.7791600000000001</v>
      </c>
      <c r="P73" s="28">
        <f t="shared" si="38"/>
        <v>3.165414935431246</v>
      </c>
      <c r="Q73">
        <v>1</v>
      </c>
      <c r="R73">
        <v>0.71413000000000004</v>
      </c>
      <c r="S73" s="28">
        <f t="shared" si="39"/>
        <v>0.50997594713600003</v>
      </c>
      <c r="T73">
        <v>3</v>
      </c>
      <c r="U73">
        <v>1.02149</v>
      </c>
      <c r="V73" s="28">
        <f t="shared" si="40"/>
        <v>1.0434329916857454</v>
      </c>
    </row>
    <row r="74" spans="1:22" x14ac:dyDescent="0.25">
      <c r="A74">
        <v>17.260000000000002</v>
      </c>
      <c r="B74">
        <v>15.73</v>
      </c>
      <c r="C74">
        <v>0.87629999999999997</v>
      </c>
      <c r="D74">
        <v>5.9779999999999998</v>
      </c>
      <c r="E74">
        <v>3.5939999999999999</v>
      </c>
      <c r="F74">
        <v>4.5389999999999997</v>
      </c>
      <c r="G74">
        <v>5.7910000000000004</v>
      </c>
      <c r="H74">
        <v>2</v>
      </c>
      <c r="I74" s="57">
        <v>2</v>
      </c>
      <c r="J74" s="57">
        <v>1</v>
      </c>
      <c r="K74">
        <v>1</v>
      </c>
      <c r="L74">
        <v>1.8653200000000001</v>
      </c>
      <c r="M74" s="28">
        <f t="shared" si="37"/>
        <v>3.4794206468691069</v>
      </c>
      <c r="N74">
        <v>3</v>
      </c>
      <c r="O74">
        <v>1.4723900000000001</v>
      </c>
      <c r="P74" s="28">
        <f t="shared" si="38"/>
        <v>2.1679389254312453</v>
      </c>
      <c r="Q74">
        <v>1</v>
      </c>
      <c r="R74">
        <v>0.90078999999999998</v>
      </c>
      <c r="S74" s="28">
        <f t="shared" si="39"/>
        <v>0.81142487513600181</v>
      </c>
      <c r="T74">
        <v>3</v>
      </c>
      <c r="U74">
        <v>1.1871</v>
      </c>
      <c r="V74" s="28">
        <f t="shared" si="40"/>
        <v>1.4092049529760695</v>
      </c>
    </row>
    <row r="75" spans="1:22" x14ac:dyDescent="0.25">
      <c r="A75">
        <v>19.11</v>
      </c>
      <c r="B75">
        <v>16.260000000000002</v>
      </c>
      <c r="C75">
        <v>0.90810000000000002</v>
      </c>
      <c r="D75">
        <v>6.1539999999999999</v>
      </c>
      <c r="E75">
        <v>3.93</v>
      </c>
      <c r="F75">
        <v>2.9359999999999999</v>
      </c>
      <c r="G75">
        <v>6.0789999999999997</v>
      </c>
      <c r="H75">
        <v>2</v>
      </c>
      <c r="I75" s="57">
        <v>2</v>
      </c>
      <c r="J75" s="57">
        <v>1</v>
      </c>
      <c r="K75">
        <v>1</v>
      </c>
      <c r="L75">
        <v>0.80279</v>
      </c>
      <c r="M75" s="28">
        <f t="shared" si="37"/>
        <v>0.64446905736092541</v>
      </c>
      <c r="N75">
        <v>4</v>
      </c>
      <c r="O75">
        <v>1.3744400000000001</v>
      </c>
      <c r="P75" s="28">
        <f>(A75-$A$218)^2+(B75-$B$218)^2+(C75-$C$218)^2+(D75-$D$218)^2+(E75-$E$218)^2+(F75-$F$218)^2+(G75-$G$218)^2</f>
        <v>1.8890735066454103</v>
      </c>
      <c r="Q75">
        <v>3</v>
      </c>
      <c r="R75">
        <v>0.60089999999999999</v>
      </c>
      <c r="S75" s="28">
        <f>(A75-$A$221)^2+(B75-$B$221)^2+(C75-$C$221)^2+(D75-$D$221)^2+(E75-$E$221)^2+(F75-$F$221)^2+(G75-$G$221)^2</f>
        <v>0.36107756174045097</v>
      </c>
      <c r="T75">
        <v>4</v>
      </c>
      <c r="U75">
        <v>0.36202000000000001</v>
      </c>
      <c r="V75" s="28">
        <f>(A75-$A$227)^2+(B75-$B$227)^2+(C75-$C$227)^2+(D75-$D$227)^2+(E75-$E$227)^2+(F75-$F$227)^2+(G75-$G$227)^2</f>
        <v>0.13105625749311556</v>
      </c>
    </row>
    <row r="76" spans="1:22" x14ac:dyDescent="0.25">
      <c r="A76">
        <v>16.82</v>
      </c>
      <c r="B76">
        <v>15.51</v>
      </c>
      <c r="C76">
        <v>0.87860000000000005</v>
      </c>
      <c r="D76">
        <v>6.0170000000000003</v>
      </c>
      <c r="E76">
        <v>3.4860000000000002</v>
      </c>
      <c r="F76">
        <v>4.0039999999999996</v>
      </c>
      <c r="G76">
        <v>5.8410000000000002</v>
      </c>
      <c r="H76">
        <v>2</v>
      </c>
      <c r="I76" s="57">
        <v>2</v>
      </c>
      <c r="J76" s="57">
        <v>1</v>
      </c>
      <c r="K76">
        <v>1</v>
      </c>
      <c r="L76">
        <v>2.13089</v>
      </c>
      <c r="M76" s="28">
        <f t="shared" si="37"/>
        <v>4.5407102385084528</v>
      </c>
      <c r="N76">
        <v>3</v>
      </c>
      <c r="O76">
        <v>1.3112299999999999</v>
      </c>
      <c r="P76" s="28">
        <f t="shared" ref="P76:P78" si="41">(A76-$A$217)^2+(B76-$B$217)^2+(C76-$C$217)^2+(D76-$D$217)^2+(E76-$E$217)^2+(F76-$F$217)^2+(G76-$G$217)^2</f>
        <v>1.7193356409312457</v>
      </c>
      <c r="Q76">
        <v>1</v>
      </c>
      <c r="R76">
        <v>0.34892000000000001</v>
      </c>
      <c r="S76" s="28">
        <f t="shared" ref="S76:S78" si="42">(A76-$A$219)^2+(B76-$B$219)^2+(C76-$C$219)^2+(D76-$D$219)^2+(E76-$E$219)^2+(F76-$F$219)^2+(G76-$G$219)^2</f>
        <v>0.12174514273599972</v>
      </c>
      <c r="T76">
        <v>3</v>
      </c>
      <c r="U76">
        <v>0.52566000000000002</v>
      </c>
      <c r="V76" s="28">
        <f t="shared" ref="V76:V78" si="43">(A76-$A$226)^2+(B76-$B$226)^2+(C76-$C$226)^2+(D76-$D$226)^2+(E76-$E$226)^2+(F76-$F$226)^2+(G76-$G$226)^2</f>
        <v>0.27632069007284088</v>
      </c>
    </row>
    <row r="77" spans="1:22" x14ac:dyDescent="0.25">
      <c r="A77">
        <v>16.77</v>
      </c>
      <c r="B77">
        <v>15.62</v>
      </c>
      <c r="C77">
        <v>0.86380000000000001</v>
      </c>
      <c r="D77">
        <v>5.9269999999999996</v>
      </c>
      <c r="E77">
        <v>3.4380000000000002</v>
      </c>
      <c r="F77">
        <v>4.92</v>
      </c>
      <c r="G77">
        <v>5.7949999999999999</v>
      </c>
      <c r="H77">
        <v>2</v>
      </c>
      <c r="I77" s="57">
        <v>1</v>
      </c>
      <c r="J77" s="57">
        <v>1</v>
      </c>
      <c r="K77">
        <v>1</v>
      </c>
      <c r="L77">
        <v>2.49716</v>
      </c>
      <c r="M77" s="28">
        <f t="shared" si="37"/>
        <v>6.23578325752485</v>
      </c>
      <c r="N77">
        <v>3</v>
      </c>
      <c r="O77">
        <v>2.0396899999999998</v>
      </c>
      <c r="P77" s="28">
        <f t="shared" si="41"/>
        <v>4.1603417629312478</v>
      </c>
      <c r="Q77">
        <v>1</v>
      </c>
      <c r="R77">
        <v>0.87224000000000002</v>
      </c>
      <c r="S77" s="28">
        <f t="shared" si="42"/>
        <v>0.76079428513599989</v>
      </c>
      <c r="T77">
        <v>3</v>
      </c>
      <c r="U77">
        <v>1.1755100000000001</v>
      </c>
      <c r="V77" s="28">
        <f t="shared" si="43"/>
        <v>1.3818316062018738</v>
      </c>
    </row>
    <row r="78" spans="1:22" x14ac:dyDescent="0.25">
      <c r="A78">
        <v>17.32</v>
      </c>
      <c r="B78">
        <v>15.91</v>
      </c>
      <c r="C78">
        <v>0.8599</v>
      </c>
      <c r="D78">
        <v>6.0640000000000001</v>
      </c>
      <c r="E78">
        <v>3.403</v>
      </c>
      <c r="F78">
        <v>3.8239999999999998</v>
      </c>
      <c r="G78">
        <v>5.9219999999999997</v>
      </c>
      <c r="H78">
        <v>2</v>
      </c>
      <c r="I78" s="57">
        <v>2</v>
      </c>
      <c r="J78" s="57">
        <v>1</v>
      </c>
      <c r="K78">
        <v>1</v>
      </c>
      <c r="L78">
        <v>1.5193099999999999</v>
      </c>
      <c r="M78" s="28">
        <f t="shared" si="37"/>
        <v>2.3082888822789487</v>
      </c>
      <c r="N78">
        <v>3</v>
      </c>
      <c r="O78">
        <v>0.81384000000000001</v>
      </c>
      <c r="P78" s="28">
        <f t="shared" si="41"/>
        <v>0.66233995143124758</v>
      </c>
      <c r="Q78">
        <v>1</v>
      </c>
      <c r="R78">
        <v>1.0004200000000001</v>
      </c>
      <c r="S78" s="28">
        <f t="shared" si="42"/>
        <v>1.0008406783359995</v>
      </c>
      <c r="T78">
        <v>3</v>
      </c>
      <c r="U78">
        <v>1.13083</v>
      </c>
      <c r="V78" s="28">
        <f t="shared" si="43"/>
        <v>1.278772703943809</v>
      </c>
    </row>
    <row r="79" spans="1:22" x14ac:dyDescent="0.25">
      <c r="A79">
        <v>20.71</v>
      </c>
      <c r="B79">
        <v>17.23</v>
      </c>
      <c r="C79">
        <v>0.87629999999999997</v>
      </c>
      <c r="D79">
        <v>6.5789999999999997</v>
      </c>
      <c r="E79">
        <v>3.8140000000000001</v>
      </c>
      <c r="F79">
        <v>4.4509999999999996</v>
      </c>
      <c r="G79">
        <v>6.4509999999999996</v>
      </c>
      <c r="H79">
        <v>2</v>
      </c>
      <c r="I79" s="57">
        <v>2</v>
      </c>
      <c r="J79" s="57">
        <v>1</v>
      </c>
      <c r="K79">
        <v>1</v>
      </c>
      <c r="L79">
        <v>2.4154399999999998</v>
      </c>
      <c r="M79" s="28">
        <f t="shared" si="37"/>
        <v>5.8343309911314334</v>
      </c>
      <c r="N79">
        <v>4</v>
      </c>
      <c r="O79">
        <v>1.40306</v>
      </c>
      <c r="P79" s="28">
        <f t="shared" ref="P79:P80" si="44">(A79-$A$218)^2+(B79-$B$218)^2+(C79-$C$218)^2+(D79-$D$218)^2+(E79-$E$218)^2+(F79-$F$218)^2+(G79-$G$218)^2</f>
        <v>1.9685845309311207</v>
      </c>
      <c r="Q79">
        <v>3</v>
      </c>
      <c r="R79">
        <v>2.0477500000000002</v>
      </c>
      <c r="S79" s="28">
        <f t="shared" ref="S79:S80" si="45">(A79-$A$221)^2+(B79-$B$221)^2+(C79-$C$221)^2+(D79-$D$221)^2+(E79-$E$221)^2+(F79-$F$221)^2+(G79-$G$221)^2</f>
        <v>4.1932808309071259</v>
      </c>
      <c r="T79">
        <v>6</v>
      </c>
      <c r="U79">
        <v>1.4737100000000001</v>
      </c>
      <c r="V79" s="28">
        <f>(A79-$A$229)^2+(B79-$B$229)^2+(C79-$C$229)^2+(D79-$D$229)^2+(E79-$E$229)^2+(F79-$F$229)^2+(G79-$G$229)^2</f>
        <v>2.1718231464888929</v>
      </c>
    </row>
    <row r="80" spans="1:22" x14ac:dyDescent="0.25">
      <c r="A80">
        <v>18.940000000000001</v>
      </c>
      <c r="B80">
        <v>16.489999999999998</v>
      </c>
      <c r="C80">
        <v>0.875</v>
      </c>
      <c r="D80">
        <v>6.4450000000000003</v>
      </c>
      <c r="E80">
        <v>3.6389999999999998</v>
      </c>
      <c r="F80">
        <v>5.0640000000000001</v>
      </c>
      <c r="G80">
        <v>6.3620000000000001</v>
      </c>
      <c r="H80">
        <v>2</v>
      </c>
      <c r="I80" s="57">
        <v>2</v>
      </c>
      <c r="J80" s="57">
        <v>1</v>
      </c>
      <c r="K80">
        <v>1</v>
      </c>
      <c r="L80">
        <v>1.5387999999999999</v>
      </c>
      <c r="M80" s="28">
        <f t="shared" si="37"/>
        <v>2.3678978057215834</v>
      </c>
      <c r="N80">
        <v>4</v>
      </c>
      <c r="O80">
        <v>1.1123400000000001</v>
      </c>
      <c r="P80" s="28">
        <f t="shared" si="44"/>
        <v>1.2373035387882672</v>
      </c>
      <c r="Q80">
        <v>3</v>
      </c>
      <c r="R80">
        <v>1.6494500000000001</v>
      </c>
      <c r="S80" s="28">
        <f t="shared" si="45"/>
        <v>2.720672448823787</v>
      </c>
      <c r="T80">
        <v>6</v>
      </c>
      <c r="U80">
        <v>0.73563000000000001</v>
      </c>
      <c r="V80" s="28">
        <f>(A80-$A$229)^2+(B80-$B$229)^2+(C80-$C$229)^2+(D80-$D$229)^2+(E80-$E$229)^2+(F80-$F$229)^2+(G80-$G$229)^2</f>
        <v>0.54115047915555303</v>
      </c>
    </row>
    <row r="81" spans="1:22" x14ac:dyDescent="0.25">
      <c r="A81">
        <v>17.12</v>
      </c>
      <c r="B81">
        <v>15.55</v>
      </c>
      <c r="C81">
        <v>0.88919999999999999</v>
      </c>
      <c r="D81">
        <v>5.85</v>
      </c>
      <c r="E81">
        <v>3.5659999999999998</v>
      </c>
      <c r="F81">
        <v>2.8580000000000001</v>
      </c>
      <c r="G81">
        <v>5.7460000000000004</v>
      </c>
      <c r="H81">
        <v>2</v>
      </c>
      <c r="I81" s="57">
        <v>2</v>
      </c>
      <c r="J81" s="57">
        <v>1</v>
      </c>
      <c r="K81">
        <v>1</v>
      </c>
      <c r="L81">
        <v>1.9839599999999999</v>
      </c>
      <c r="M81" s="28">
        <f t="shared" si="37"/>
        <v>3.9361108470330399</v>
      </c>
      <c r="N81">
        <v>3</v>
      </c>
      <c r="O81">
        <v>0.81508999999999998</v>
      </c>
      <c r="P81" s="28">
        <f t="shared" ref="P81:P82" si="46">(A81-$A$217)^2+(B81-$B$217)^2+(C81-$C$217)^2+(D81-$D$217)^2+(E81-$E$217)^2+(F81-$F$217)^2+(G81-$G$217)^2</f>
        <v>0.66437367193124586</v>
      </c>
      <c r="Q81">
        <v>1</v>
      </c>
      <c r="R81">
        <v>1.3827199999999999</v>
      </c>
      <c r="S81" s="28">
        <f t="shared" ref="S81:S82" si="47">(A81-$A$219)^2+(B81-$B$219)^2+(C81-$C$219)^2+(D81-$D$219)^2+(E81-$E$219)^2+(F81-$F$219)^2+(G81-$G$219)^2</f>
        <v>1.9119246499359992</v>
      </c>
      <c r="T81">
        <v>3</v>
      </c>
      <c r="U81">
        <v>1.2483</v>
      </c>
      <c r="V81" s="28">
        <f t="shared" ref="V81:V82" si="48">(A81-$A$226)^2+(B81-$B$226)^2+(C81-$C$226)^2+(D81-$D$226)^2+(E81-$E$226)^2+(F81-$F$226)^2+(G81-$G$226)^2</f>
        <v>1.5582482913631623</v>
      </c>
    </row>
    <row r="82" spans="1:22" x14ac:dyDescent="0.25">
      <c r="A82">
        <v>16.53</v>
      </c>
      <c r="B82">
        <v>15.34</v>
      </c>
      <c r="C82">
        <v>0.88229999999999997</v>
      </c>
      <c r="D82">
        <v>5.875</v>
      </c>
      <c r="E82">
        <v>3.4670000000000001</v>
      </c>
      <c r="F82">
        <v>5.532</v>
      </c>
      <c r="G82">
        <v>5.88</v>
      </c>
      <c r="H82">
        <v>2</v>
      </c>
      <c r="I82" s="57">
        <v>1</v>
      </c>
      <c r="J82" s="57">
        <v>1</v>
      </c>
      <c r="K82">
        <v>1</v>
      </c>
      <c r="L82">
        <v>3.1065800000000001</v>
      </c>
      <c r="M82" s="28">
        <f t="shared" si="37"/>
        <v>9.650857728836316</v>
      </c>
      <c r="N82">
        <v>3</v>
      </c>
      <c r="O82">
        <v>2.7244100000000002</v>
      </c>
      <c r="P82" s="28">
        <f t="shared" si="46"/>
        <v>7.4224360854312437</v>
      </c>
      <c r="Q82">
        <v>1</v>
      </c>
      <c r="R82">
        <v>1.4323399999999999</v>
      </c>
      <c r="S82" s="28">
        <f t="shared" si="47"/>
        <v>2.0515928271360004</v>
      </c>
      <c r="T82">
        <v>3</v>
      </c>
      <c r="U82">
        <v>1.6971099999999999</v>
      </c>
      <c r="V82" s="28">
        <f t="shared" si="48"/>
        <v>2.8801730562018757</v>
      </c>
    </row>
    <row r="83" spans="1:22" x14ac:dyDescent="0.25">
      <c r="A83">
        <v>18.72</v>
      </c>
      <c r="B83">
        <v>16.190000000000001</v>
      </c>
      <c r="C83">
        <v>0.89770000000000005</v>
      </c>
      <c r="D83">
        <v>6.0060000000000002</v>
      </c>
      <c r="E83">
        <v>3.8570000000000002</v>
      </c>
      <c r="F83">
        <v>5.3239999999999998</v>
      </c>
      <c r="G83">
        <v>5.8789999999999996</v>
      </c>
      <c r="H83">
        <v>2</v>
      </c>
      <c r="I83" s="57">
        <v>2</v>
      </c>
      <c r="J83" s="57">
        <v>1</v>
      </c>
      <c r="K83">
        <v>1</v>
      </c>
      <c r="L83">
        <v>1.75092</v>
      </c>
      <c r="M83" s="28">
        <f t="shared" si="37"/>
        <v>3.0657343314592835</v>
      </c>
      <c r="N83">
        <v>4</v>
      </c>
      <c r="O83">
        <v>1.5504800000000001</v>
      </c>
      <c r="P83" s="28">
        <f t="shared" ref="P83:P84" si="49">(A83-$A$218)^2+(B83-$B$218)^2+(C83-$C$218)^2+(D83-$D$218)^2+(E83-$E$218)^2+(F83-$F$218)^2+(G83-$G$218)^2</f>
        <v>2.4039970552168404</v>
      </c>
      <c r="Q83">
        <v>3</v>
      </c>
      <c r="R83">
        <v>1.9683900000000001</v>
      </c>
      <c r="S83" s="28">
        <f t="shared" ref="S83:S96" si="50">(A83-$A$221)^2+(B83-$B$221)^2+(C83-$C$221)^2+(D83-$D$221)^2+(E83-$E$221)^2+(F83-$F$221)^2+(G83-$G$221)^2</f>
        <v>3.8745732467404528</v>
      </c>
      <c r="T83">
        <v>6</v>
      </c>
      <c r="U83">
        <v>1.0858699999999999</v>
      </c>
      <c r="V83" s="28">
        <f t="shared" ref="V83:V84" si="51">(A83-$A$229)^2+(B83-$B$229)^2+(C83-$C$229)^2+(D83-$D$229)^2+(E83-$E$229)^2+(F83-$F$229)^2+(G83-$G$229)^2</f>
        <v>1.1791055784888886</v>
      </c>
    </row>
    <row r="84" spans="1:22" x14ac:dyDescent="0.25">
      <c r="A84">
        <v>20.2</v>
      </c>
      <c r="B84">
        <v>16.89</v>
      </c>
      <c r="C84">
        <v>0.88939999999999997</v>
      </c>
      <c r="D84">
        <v>6.2850000000000001</v>
      </c>
      <c r="E84">
        <v>3.8639999999999999</v>
      </c>
      <c r="F84">
        <v>5.173</v>
      </c>
      <c r="G84">
        <v>6.1870000000000003</v>
      </c>
      <c r="H84">
        <v>2</v>
      </c>
      <c r="I84" s="57">
        <v>2</v>
      </c>
      <c r="J84" s="57">
        <v>1</v>
      </c>
      <c r="K84">
        <v>1</v>
      </c>
      <c r="L84">
        <v>2.2449300000000001</v>
      </c>
      <c r="M84" s="28">
        <f t="shared" si="37"/>
        <v>5.0397100896560136</v>
      </c>
      <c r="N84">
        <v>4</v>
      </c>
      <c r="O84">
        <v>1.2452799999999999</v>
      </c>
      <c r="P84" s="28">
        <f t="shared" si="49"/>
        <v>1.5507192016454061</v>
      </c>
      <c r="Q84">
        <v>3</v>
      </c>
      <c r="R84">
        <v>2.0548700000000002</v>
      </c>
      <c r="S84" s="28">
        <f t="shared" si="50"/>
        <v>4.2224844204904555</v>
      </c>
      <c r="T84">
        <v>6</v>
      </c>
      <c r="U84">
        <v>0.67215000000000003</v>
      </c>
      <c r="V84" s="28">
        <f t="shared" si="51"/>
        <v>0.4517873778222225</v>
      </c>
    </row>
    <row r="85" spans="1:22" x14ac:dyDescent="0.25">
      <c r="A85">
        <v>19.57</v>
      </c>
      <c r="B85">
        <v>16.739999999999998</v>
      </c>
      <c r="C85">
        <v>0.87790000000000001</v>
      </c>
      <c r="D85">
        <v>6.3840000000000003</v>
      </c>
      <c r="E85">
        <v>3.7719999999999998</v>
      </c>
      <c r="F85">
        <v>1.472</v>
      </c>
      <c r="G85">
        <v>6.2729999999999997</v>
      </c>
      <c r="H85">
        <v>2</v>
      </c>
      <c r="I85" s="57">
        <v>2</v>
      </c>
      <c r="J85" s="57">
        <v>1</v>
      </c>
      <c r="K85">
        <v>1</v>
      </c>
      <c r="L85">
        <v>2.3526500000000001</v>
      </c>
      <c r="M85" s="28">
        <f t="shared" si="37"/>
        <v>5.5349705150658473</v>
      </c>
      <c r="N85">
        <v>3</v>
      </c>
      <c r="O85">
        <v>2.6835</v>
      </c>
      <c r="P85" s="28">
        <f>(A85-$A$217)^2+(B85-$B$217)^2+(C85-$C$217)^2+(D85-$D$217)^2+(E85-$E$217)^2+(F85-$F$217)^2+(G85-$G$217)^2</f>
        <v>7.2011985814312567</v>
      </c>
      <c r="Q85">
        <v>3</v>
      </c>
      <c r="R85">
        <v>2.0584600000000002</v>
      </c>
      <c r="S85" s="28">
        <f t="shared" si="50"/>
        <v>4.2372645725737819</v>
      </c>
      <c r="T85">
        <v>4</v>
      </c>
      <c r="U85">
        <v>1.4531099999999999</v>
      </c>
      <c r="V85" s="28">
        <f t="shared" ref="V85:V89" si="52">(A85-$A$227)^2+(B85-$B$227)^2+(C85-$C$227)^2+(D85-$D$227)^2+(E85-$E$227)^2+(F85-$F$227)^2+(G85-$G$227)^2</f>
        <v>2.1115375350688708</v>
      </c>
    </row>
    <row r="86" spans="1:22" x14ac:dyDescent="0.25">
      <c r="A86">
        <v>19.510000000000002</v>
      </c>
      <c r="B86">
        <v>16.71</v>
      </c>
      <c r="C86">
        <v>0.878</v>
      </c>
      <c r="D86">
        <v>6.3659999999999997</v>
      </c>
      <c r="E86">
        <v>3.8010000000000002</v>
      </c>
      <c r="F86">
        <v>2.9620000000000002</v>
      </c>
      <c r="G86">
        <v>6.1849999999999996</v>
      </c>
      <c r="H86">
        <v>2</v>
      </c>
      <c r="I86" s="57">
        <v>2</v>
      </c>
      <c r="J86" s="57">
        <v>1</v>
      </c>
      <c r="K86">
        <v>1</v>
      </c>
      <c r="L86">
        <v>1.1172</v>
      </c>
      <c r="M86" s="28">
        <f t="shared" si="37"/>
        <v>1.2481423827707683</v>
      </c>
      <c r="N86">
        <v>4</v>
      </c>
      <c r="O86">
        <v>1.2037899999999999</v>
      </c>
      <c r="P86" s="28">
        <f>(A86-$A$218)^2+(B86-$B$218)^2+(C86-$C$218)^2+(D86-$D$218)^2+(E86-$E$218)^2+(F86-$F$218)^2+(G86-$G$218)^2</f>
        <v>1.4491024173596923</v>
      </c>
      <c r="Q86">
        <v>3</v>
      </c>
      <c r="R86">
        <v>0.67000999999999999</v>
      </c>
      <c r="S86" s="28">
        <f t="shared" si="50"/>
        <v>0.44891345299045249</v>
      </c>
      <c r="T86">
        <v>4</v>
      </c>
      <c r="U86">
        <v>0.70011000000000001</v>
      </c>
      <c r="V86" s="28">
        <f t="shared" si="52"/>
        <v>0.49015706809917753</v>
      </c>
    </row>
    <row r="87" spans="1:22" x14ac:dyDescent="0.25">
      <c r="A87">
        <v>18.27</v>
      </c>
      <c r="B87">
        <v>16.09</v>
      </c>
      <c r="C87">
        <v>0.88700000000000001</v>
      </c>
      <c r="D87">
        <v>6.173</v>
      </c>
      <c r="E87">
        <v>3.6509999999999998</v>
      </c>
      <c r="F87">
        <v>2.4430000000000001</v>
      </c>
      <c r="G87">
        <v>6.1970000000000001</v>
      </c>
      <c r="H87">
        <v>2</v>
      </c>
      <c r="I87" s="57">
        <v>2</v>
      </c>
      <c r="J87" s="57">
        <v>1</v>
      </c>
      <c r="K87">
        <v>1</v>
      </c>
      <c r="L87">
        <v>1.2718799999999999</v>
      </c>
      <c r="M87" s="28">
        <f t="shared" si="37"/>
        <v>1.6176680483445283</v>
      </c>
      <c r="N87">
        <v>3</v>
      </c>
      <c r="O87">
        <v>0.96679999999999999</v>
      </c>
      <c r="P87" s="28">
        <f t="shared" ref="P87:P88" si="53">(A87-$A$217)^2+(B87-$B$217)^2+(C87-$C$217)^2+(D87-$D$217)^2+(E87-$E$217)^2+(F87-$F$217)^2+(G87-$G$217)^2</f>
        <v>0.93469979493125133</v>
      </c>
      <c r="Q87">
        <v>3</v>
      </c>
      <c r="R87">
        <v>1.4085700000000001</v>
      </c>
      <c r="S87" s="28">
        <f t="shared" si="50"/>
        <v>1.9840602988237814</v>
      </c>
      <c r="T87">
        <v>4</v>
      </c>
      <c r="U87">
        <v>0.81050999999999995</v>
      </c>
      <c r="V87" s="28">
        <f t="shared" si="52"/>
        <v>0.65692288022038281</v>
      </c>
    </row>
    <row r="88" spans="1:22" x14ac:dyDescent="0.25">
      <c r="A88">
        <v>18.88</v>
      </c>
      <c r="B88">
        <v>16.260000000000002</v>
      </c>
      <c r="C88">
        <v>0.89690000000000003</v>
      </c>
      <c r="D88">
        <v>6.0839999999999996</v>
      </c>
      <c r="E88">
        <v>3.7639999999999998</v>
      </c>
      <c r="F88">
        <v>1.649</v>
      </c>
      <c r="G88">
        <v>6.109</v>
      </c>
      <c r="H88">
        <v>2</v>
      </c>
      <c r="I88" s="57">
        <v>2</v>
      </c>
      <c r="J88" s="57">
        <v>1</v>
      </c>
      <c r="K88">
        <v>1</v>
      </c>
      <c r="L88">
        <v>1.9662500000000001</v>
      </c>
      <c r="M88" s="28">
        <f t="shared" si="37"/>
        <v>3.8661426593281369</v>
      </c>
      <c r="N88">
        <v>3</v>
      </c>
      <c r="O88">
        <v>1.94695</v>
      </c>
      <c r="P88" s="28">
        <f t="shared" si="53"/>
        <v>3.7906222964312533</v>
      </c>
      <c r="Q88">
        <v>3</v>
      </c>
      <c r="R88">
        <v>1.85287</v>
      </c>
      <c r="S88" s="28">
        <f t="shared" si="50"/>
        <v>3.4331248684071141</v>
      </c>
      <c r="T88">
        <v>4</v>
      </c>
      <c r="U88">
        <v>1.0973200000000001</v>
      </c>
      <c r="V88" s="28">
        <f t="shared" si="52"/>
        <v>1.2041024865840222</v>
      </c>
    </row>
    <row r="89" spans="1:22" x14ac:dyDescent="0.25">
      <c r="A89">
        <v>18.98</v>
      </c>
      <c r="B89">
        <v>16.66</v>
      </c>
      <c r="C89">
        <v>0.85899999999999999</v>
      </c>
      <c r="D89">
        <v>6.5490000000000004</v>
      </c>
      <c r="E89">
        <v>3.67</v>
      </c>
      <c r="F89">
        <v>3.6909999999999998</v>
      </c>
      <c r="G89">
        <v>6.4980000000000002</v>
      </c>
      <c r="H89">
        <v>2</v>
      </c>
      <c r="I89" s="57">
        <v>2</v>
      </c>
      <c r="J89" s="57">
        <v>1</v>
      </c>
      <c r="K89">
        <v>1</v>
      </c>
      <c r="L89">
        <v>0.71514999999999995</v>
      </c>
      <c r="M89" s="28">
        <f t="shared" si="37"/>
        <v>0.51143993031174861</v>
      </c>
      <c r="N89">
        <v>4</v>
      </c>
      <c r="O89">
        <v>0.81825999999999999</v>
      </c>
      <c r="P89" s="28">
        <f t="shared" ref="P89:P92" si="54">(A89-$A$218)^2+(B89-$B$218)^2+(C89-$C$218)^2+(D89-$D$218)^2+(E89-$E$218)^2+(F89-$F$218)^2+(G89-$G$218)^2</f>
        <v>0.6695494959311229</v>
      </c>
      <c r="Q89">
        <v>3</v>
      </c>
      <c r="R89">
        <v>0.58835999999999999</v>
      </c>
      <c r="S89" s="28">
        <f t="shared" si="50"/>
        <v>0.34616369049045154</v>
      </c>
      <c r="T89">
        <v>4</v>
      </c>
      <c r="U89">
        <v>1.11836</v>
      </c>
      <c r="V89" s="28">
        <f t="shared" si="52"/>
        <v>1.2507327711294733</v>
      </c>
    </row>
    <row r="90" spans="1:22" x14ac:dyDescent="0.25">
      <c r="A90">
        <v>21.18</v>
      </c>
      <c r="B90">
        <v>17.21</v>
      </c>
      <c r="C90">
        <v>0.89890000000000003</v>
      </c>
      <c r="D90">
        <v>6.5730000000000004</v>
      </c>
      <c r="E90">
        <v>4.0330000000000004</v>
      </c>
      <c r="F90">
        <v>5.78</v>
      </c>
      <c r="G90">
        <v>6.2309999999999999</v>
      </c>
      <c r="H90">
        <v>2</v>
      </c>
      <c r="I90" s="57">
        <v>2</v>
      </c>
      <c r="J90" s="57">
        <v>1</v>
      </c>
      <c r="K90">
        <v>1</v>
      </c>
      <c r="L90">
        <v>3.4450799999999999</v>
      </c>
      <c r="M90" s="28">
        <f t="shared" si="37"/>
        <v>11.86860202654127</v>
      </c>
      <c r="N90">
        <v>4</v>
      </c>
      <c r="O90">
        <v>2.40741</v>
      </c>
      <c r="P90" s="28">
        <f t="shared" si="54"/>
        <v>5.7956355837882629</v>
      </c>
      <c r="Q90">
        <v>3</v>
      </c>
      <c r="R90">
        <v>3.1964100000000002</v>
      </c>
      <c r="S90" s="28">
        <f t="shared" si="50"/>
        <v>10.217013526740464</v>
      </c>
      <c r="T90">
        <v>6</v>
      </c>
      <c r="U90">
        <v>1.8623099999999999</v>
      </c>
      <c r="V90" s="28">
        <f t="shared" ref="V90:V91" si="55">(A90-$A$229)^2+(B90-$B$229)^2+(C90-$C$229)^2+(D90-$D$229)^2+(E90-$E$229)^2+(F90-$F$229)^2+(G90-$G$229)^2</f>
        <v>3.4682156878222257</v>
      </c>
    </row>
    <row r="91" spans="1:22" x14ac:dyDescent="0.25">
      <c r="A91">
        <v>20.88</v>
      </c>
      <c r="B91">
        <v>17.05</v>
      </c>
      <c r="C91">
        <v>0.90310000000000001</v>
      </c>
      <c r="D91">
        <v>6.45</v>
      </c>
      <c r="E91">
        <v>4.032</v>
      </c>
      <c r="F91">
        <v>5.016</v>
      </c>
      <c r="G91">
        <v>6.3209999999999997</v>
      </c>
      <c r="H91">
        <v>2</v>
      </c>
      <c r="I91" s="57">
        <v>2</v>
      </c>
      <c r="J91" s="57">
        <v>1</v>
      </c>
      <c r="K91">
        <v>1</v>
      </c>
      <c r="L91">
        <v>2.7273200000000002</v>
      </c>
      <c r="M91" s="28">
        <f t="shared" si="37"/>
        <v>7.4382515983445421</v>
      </c>
      <c r="N91">
        <v>4</v>
      </c>
      <c r="O91">
        <v>1.6806399999999999</v>
      </c>
      <c r="P91" s="28">
        <f t="shared" si="54"/>
        <v>2.8245515423596896</v>
      </c>
      <c r="Q91">
        <v>3</v>
      </c>
      <c r="R91">
        <v>2.4257399999999998</v>
      </c>
      <c r="S91" s="28">
        <f t="shared" si="50"/>
        <v>5.8842263742404572</v>
      </c>
      <c r="T91">
        <v>6</v>
      </c>
      <c r="U91">
        <v>1.39178</v>
      </c>
      <c r="V91" s="28">
        <f t="shared" si="55"/>
        <v>1.937053450488889</v>
      </c>
    </row>
    <row r="92" spans="1:22" x14ac:dyDescent="0.25">
      <c r="A92">
        <v>20.100000000000001</v>
      </c>
      <c r="B92">
        <v>16.989999999999998</v>
      </c>
      <c r="C92">
        <v>0.87460000000000004</v>
      </c>
      <c r="D92">
        <v>6.5810000000000004</v>
      </c>
      <c r="E92">
        <v>3.7850000000000001</v>
      </c>
      <c r="F92">
        <v>1.9550000000000001</v>
      </c>
      <c r="G92">
        <v>6.4489999999999998</v>
      </c>
      <c r="H92">
        <v>2</v>
      </c>
      <c r="I92" s="57">
        <v>2</v>
      </c>
      <c r="J92" s="57">
        <v>1</v>
      </c>
      <c r="K92">
        <v>1</v>
      </c>
      <c r="L92">
        <v>2.3207900000000001</v>
      </c>
      <c r="M92" s="28">
        <f t="shared" si="37"/>
        <v>5.3860434778527386</v>
      </c>
      <c r="N92">
        <v>4</v>
      </c>
      <c r="O92">
        <v>2.3369399999999998</v>
      </c>
      <c r="P92" s="28">
        <f t="shared" si="54"/>
        <v>5.4612947816454049</v>
      </c>
      <c r="Q92">
        <v>3</v>
      </c>
      <c r="R92">
        <v>1.9077</v>
      </c>
      <c r="S92" s="28">
        <f t="shared" si="50"/>
        <v>3.6393281971571194</v>
      </c>
      <c r="T92">
        <v>4</v>
      </c>
      <c r="U92">
        <v>1.57664</v>
      </c>
      <c r="V92" s="28">
        <f t="shared" ref="V92:V94" si="56">(A92-$A$227)^2+(B92-$B$227)^2+(C92-$C$227)^2+(D92-$D$227)^2+(E92-$E$227)^2+(F92-$F$227)^2+(G92-$G$227)^2</f>
        <v>2.4857899832506929</v>
      </c>
    </row>
    <row r="93" spans="1:22" x14ac:dyDescent="0.25">
      <c r="A93">
        <v>18.760000000000002</v>
      </c>
      <c r="B93">
        <v>16.2</v>
      </c>
      <c r="C93">
        <v>0.89839999999999998</v>
      </c>
      <c r="D93">
        <v>6.1719999999999997</v>
      </c>
      <c r="E93">
        <v>3.7959999999999998</v>
      </c>
      <c r="F93">
        <v>3.12</v>
      </c>
      <c r="G93">
        <v>6.0529999999999999</v>
      </c>
      <c r="H93">
        <v>2</v>
      </c>
      <c r="I93" s="57">
        <v>2</v>
      </c>
      <c r="J93" s="57">
        <v>1</v>
      </c>
      <c r="K93">
        <v>1</v>
      </c>
      <c r="L93">
        <v>0.50188999999999995</v>
      </c>
      <c r="M93" s="28">
        <f t="shared" si="37"/>
        <v>0.25189066014780953</v>
      </c>
      <c r="N93">
        <v>3</v>
      </c>
      <c r="O93">
        <v>1.09612</v>
      </c>
      <c r="P93" s="28">
        <f t="shared" ref="P93:P94" si="57">(A93-$A$217)^2+(B93-$B$217)^2+(C93-$C$217)^2+(D93-$D$217)^2+(E93-$E$217)^2+(F93-$F$217)^2+(G93-$G$217)^2</f>
        <v>1.2014876739312563</v>
      </c>
      <c r="Q93">
        <v>3</v>
      </c>
      <c r="R93">
        <v>0.59733000000000003</v>
      </c>
      <c r="S93" s="28">
        <f t="shared" si="50"/>
        <v>0.35680138299044928</v>
      </c>
      <c r="T93">
        <v>4</v>
      </c>
      <c r="U93">
        <v>0.49349999999999999</v>
      </c>
      <c r="V93" s="28">
        <f t="shared" si="56"/>
        <v>0.24354573355371936</v>
      </c>
    </row>
    <row r="94" spans="1:22" x14ac:dyDescent="0.25">
      <c r="A94">
        <v>18.809999999999999</v>
      </c>
      <c r="B94">
        <v>16.29</v>
      </c>
      <c r="C94">
        <v>0.89059999999999995</v>
      </c>
      <c r="D94">
        <v>6.2720000000000002</v>
      </c>
      <c r="E94">
        <v>3.6930000000000001</v>
      </c>
      <c r="F94">
        <v>3.2370000000000001</v>
      </c>
      <c r="G94">
        <v>6.0529999999999999</v>
      </c>
      <c r="H94">
        <v>2</v>
      </c>
      <c r="I94" s="57">
        <v>2</v>
      </c>
      <c r="J94" s="57">
        <v>1</v>
      </c>
      <c r="K94">
        <v>1</v>
      </c>
      <c r="L94">
        <v>0.38377</v>
      </c>
      <c r="M94" s="28">
        <f t="shared" si="37"/>
        <v>0.14728109424617061</v>
      </c>
      <c r="N94">
        <v>3</v>
      </c>
      <c r="O94">
        <v>1.17594</v>
      </c>
      <c r="P94" s="28">
        <f t="shared" si="57"/>
        <v>1.3828258109312508</v>
      </c>
      <c r="Q94">
        <v>3</v>
      </c>
      <c r="R94">
        <v>0.45852999999999999</v>
      </c>
      <c r="S94" s="28">
        <f t="shared" si="50"/>
        <v>0.21025040549045138</v>
      </c>
      <c r="T94">
        <v>4</v>
      </c>
      <c r="U94">
        <v>0.54954000000000003</v>
      </c>
      <c r="V94" s="28">
        <f t="shared" si="56"/>
        <v>0.30199221961432576</v>
      </c>
    </row>
    <row r="95" spans="1:22" x14ac:dyDescent="0.25">
      <c r="A95">
        <v>18.59</v>
      </c>
      <c r="B95">
        <v>16.05</v>
      </c>
      <c r="C95">
        <v>0.90659999999999996</v>
      </c>
      <c r="D95">
        <v>6.0369999999999999</v>
      </c>
      <c r="E95">
        <v>3.86</v>
      </c>
      <c r="F95">
        <v>6.0010000000000003</v>
      </c>
      <c r="G95">
        <v>5.8769999999999998</v>
      </c>
      <c r="H95">
        <v>2</v>
      </c>
      <c r="I95" s="57">
        <v>2</v>
      </c>
      <c r="J95" s="57">
        <v>1</v>
      </c>
      <c r="K95">
        <v>1</v>
      </c>
      <c r="L95">
        <v>2.4312100000000001</v>
      </c>
      <c r="M95" s="28">
        <f t="shared" si="37"/>
        <v>5.9107828253937118</v>
      </c>
      <c r="N95">
        <v>4</v>
      </c>
      <c r="O95">
        <v>2.1878000000000002</v>
      </c>
      <c r="P95" s="28">
        <f t="shared" ref="P95:P96" si="58">(A95-$A$218)^2+(B95-$B$218)^2+(C95-$C$218)^2+(D95-$D$218)^2+(E95-$E$218)^2+(F95-$F$218)^2+(G95-$G$218)^2</f>
        <v>4.7864581245025573</v>
      </c>
      <c r="Q95">
        <v>3</v>
      </c>
      <c r="R95">
        <v>2.65883</v>
      </c>
      <c r="S95" s="28">
        <f t="shared" si="50"/>
        <v>7.0693740721571228</v>
      </c>
      <c r="T95">
        <v>6</v>
      </c>
      <c r="U95">
        <v>1.5289200000000001</v>
      </c>
      <c r="V95" s="28">
        <f t="shared" ref="V95:V96" si="59">(A95-$A$229)^2+(B95-$B$229)^2+(C95-$C$229)^2+(D95-$D$229)^2+(E95-$E$229)^2+(F95-$F$229)^2+(G95-$G$229)^2</f>
        <v>2.3375933138222207</v>
      </c>
    </row>
    <row r="96" spans="1:22" x14ac:dyDescent="0.25">
      <c r="A96">
        <v>18.36</v>
      </c>
      <c r="B96">
        <v>16.52</v>
      </c>
      <c r="C96">
        <v>0.84519999999999995</v>
      </c>
      <c r="D96">
        <v>6.6660000000000004</v>
      </c>
      <c r="E96">
        <v>3.4849999999999999</v>
      </c>
      <c r="F96">
        <v>4.9329999999999998</v>
      </c>
      <c r="G96">
        <v>6.4480000000000004</v>
      </c>
      <c r="H96">
        <v>2</v>
      </c>
      <c r="I96" s="57">
        <v>2</v>
      </c>
      <c r="J96" s="57">
        <v>1</v>
      </c>
      <c r="K96">
        <v>1</v>
      </c>
      <c r="L96">
        <v>1.53643</v>
      </c>
      <c r="M96" s="28">
        <f t="shared" si="37"/>
        <v>2.3606299093281393</v>
      </c>
      <c r="N96">
        <v>4</v>
      </c>
      <c r="O96">
        <v>1.4903999999999999</v>
      </c>
      <c r="P96" s="28">
        <f t="shared" si="58"/>
        <v>2.2213026802168399</v>
      </c>
      <c r="Q96">
        <v>3</v>
      </c>
      <c r="R96">
        <v>1.7726</v>
      </c>
      <c r="S96" s="28">
        <f t="shared" si="50"/>
        <v>3.1421007363237856</v>
      </c>
      <c r="T96">
        <v>6</v>
      </c>
      <c r="U96">
        <v>1.3688</v>
      </c>
      <c r="V96" s="28">
        <f t="shared" si="59"/>
        <v>1.8736040951555546</v>
      </c>
    </row>
    <row r="97" spans="1:22" x14ac:dyDescent="0.25">
      <c r="A97">
        <v>16.87</v>
      </c>
      <c r="B97">
        <v>15.65</v>
      </c>
      <c r="C97">
        <v>0.86480000000000001</v>
      </c>
      <c r="D97">
        <v>6.1390000000000002</v>
      </c>
      <c r="E97">
        <v>3.4630000000000001</v>
      </c>
      <c r="F97">
        <v>3.6960000000000002</v>
      </c>
      <c r="G97">
        <v>5.9669999999999996</v>
      </c>
      <c r="H97">
        <v>2</v>
      </c>
      <c r="I97" s="57">
        <v>2</v>
      </c>
      <c r="J97" s="57">
        <v>1</v>
      </c>
      <c r="K97">
        <v>1</v>
      </c>
      <c r="L97">
        <v>1.98478</v>
      </c>
      <c r="M97" s="28">
        <f t="shared" si="37"/>
        <v>3.9393644870330413</v>
      </c>
      <c r="N97">
        <v>3</v>
      </c>
      <c r="O97">
        <v>1.0649299999999999</v>
      </c>
      <c r="P97" s="28">
        <f>(A97-$A$217)^2+(B97-$B$217)^2+(C97-$C$217)^2+(D97-$D$217)^2+(E97-$E$217)^2+(F97-$F$217)^2+(G97-$G$217)^2</f>
        <v>1.134069547931245</v>
      </c>
      <c r="Q97">
        <v>1</v>
      </c>
      <c r="R97">
        <v>0.67415999999999998</v>
      </c>
      <c r="S97" s="28">
        <f>(A97-$A$219)^2+(B97-$B$219)^2+(C97-$C$219)^2+(D97-$D$219)^2+(E97-$E$219)^2+(F97-$F$219)^2+(G97-$G$219)^2</f>
        <v>0.45448579713599968</v>
      </c>
      <c r="T97">
        <v>3</v>
      </c>
      <c r="U97">
        <v>0.70623000000000002</v>
      </c>
      <c r="V97" s="28">
        <f>(A97-$A$226)^2+(B97-$B$226)^2+(C97-$C$226)^2+(D97-$D$226)^2+(E97-$E$226)^2+(F97-$F$226)^2+(G97-$G$226)^2</f>
        <v>0.49875958039542273</v>
      </c>
    </row>
    <row r="98" spans="1:22" x14ac:dyDescent="0.25">
      <c r="A98">
        <v>19.309999999999999</v>
      </c>
      <c r="B98">
        <v>16.59</v>
      </c>
      <c r="C98">
        <v>0.88149999999999995</v>
      </c>
      <c r="D98">
        <v>6.3410000000000002</v>
      </c>
      <c r="E98">
        <v>3.81</v>
      </c>
      <c r="F98">
        <v>3.4769999999999999</v>
      </c>
      <c r="G98">
        <v>6.2380000000000004</v>
      </c>
      <c r="H98">
        <v>2</v>
      </c>
      <c r="I98" s="57">
        <v>2</v>
      </c>
      <c r="J98" s="57">
        <v>1</v>
      </c>
      <c r="K98">
        <v>1</v>
      </c>
      <c r="L98">
        <v>0.7087</v>
      </c>
      <c r="M98" s="28">
        <f t="shared" si="37"/>
        <v>0.50225915572158286</v>
      </c>
      <c r="N98">
        <v>4</v>
      </c>
      <c r="O98">
        <v>0.7218</v>
      </c>
      <c r="P98" s="28">
        <f>(A98-$A$218)^2+(B98-$B$218)^2+(C98-$C$218)^2+(D98-$D$218)^2+(E98-$E$218)^2+(F98-$F$218)^2+(G98-$G$218)^2</f>
        <v>0.52100165664540921</v>
      </c>
      <c r="Q98">
        <v>3</v>
      </c>
      <c r="R98">
        <v>0.24293999999999999</v>
      </c>
      <c r="S98" s="28">
        <f t="shared" ref="S98:S101" si="60">(A98-$A$221)^2+(B98-$B$221)^2+(C98-$C$221)^2+(D98-$D$221)^2+(E98-$E$221)^2+(F98-$F$221)^2+(G98-$G$221)^2</f>
        <v>5.9018909240451639E-2</v>
      </c>
      <c r="T98">
        <v>4</v>
      </c>
      <c r="U98">
        <v>0.87270999999999999</v>
      </c>
      <c r="V98" s="28">
        <f t="shared" ref="V98:V101" si="61">(A98-$A$227)^2+(B98-$B$227)^2+(C98-$C$227)^2+(D98-$D$227)^2+(E98-$E$227)^2+(F98-$F$227)^2+(G98-$G$227)^2</f>
        <v>0.76161868779614339</v>
      </c>
    </row>
    <row r="99" spans="1:22" x14ac:dyDescent="0.25">
      <c r="A99">
        <v>18.98</v>
      </c>
      <c r="B99">
        <v>16.57</v>
      </c>
      <c r="C99">
        <v>0.86870000000000003</v>
      </c>
      <c r="D99">
        <v>6.4489999999999998</v>
      </c>
      <c r="E99">
        <v>3.552</v>
      </c>
      <c r="F99">
        <v>2.1440000000000001</v>
      </c>
      <c r="G99">
        <v>6.4530000000000003</v>
      </c>
      <c r="H99">
        <v>2</v>
      </c>
      <c r="I99" s="57">
        <v>2</v>
      </c>
      <c r="J99" s="57">
        <v>1</v>
      </c>
      <c r="K99">
        <v>1</v>
      </c>
      <c r="L99">
        <v>1.5837000000000001</v>
      </c>
      <c r="M99" s="28">
        <f t="shared" si="37"/>
        <v>2.5081141314592879</v>
      </c>
      <c r="N99">
        <v>3</v>
      </c>
      <c r="O99">
        <v>1.8693900000000001</v>
      </c>
      <c r="P99" s="28">
        <f t="shared" ref="P99:P103" si="62">(A99-$A$217)^2+(B99-$B$217)^2+(C99-$C$217)^2+(D99-$D$217)^2+(E99-$E$217)^2+(F99-$F$217)^2+(G99-$G$217)^2</f>
        <v>3.4946175294312556</v>
      </c>
      <c r="Q99">
        <v>3</v>
      </c>
      <c r="R99">
        <v>1.4000300000000001</v>
      </c>
      <c r="S99" s="28">
        <f t="shared" si="60"/>
        <v>1.9600925925737813</v>
      </c>
      <c r="T99">
        <v>4</v>
      </c>
      <c r="U99">
        <v>0.74744999999999995</v>
      </c>
      <c r="V99" s="28">
        <f t="shared" si="61"/>
        <v>0.55867935931129187</v>
      </c>
    </row>
    <row r="100" spans="1:22" x14ac:dyDescent="0.25">
      <c r="A100">
        <v>18.170000000000002</v>
      </c>
      <c r="B100">
        <v>16.260000000000002</v>
      </c>
      <c r="C100">
        <v>0.86370000000000002</v>
      </c>
      <c r="D100">
        <v>6.2709999999999999</v>
      </c>
      <c r="E100">
        <v>3.512</v>
      </c>
      <c r="F100">
        <v>2.8530000000000002</v>
      </c>
      <c r="G100">
        <v>6.2729999999999997</v>
      </c>
      <c r="H100">
        <v>2</v>
      </c>
      <c r="I100" s="57">
        <v>2</v>
      </c>
      <c r="J100" s="57">
        <v>1</v>
      </c>
      <c r="K100">
        <v>1</v>
      </c>
      <c r="L100">
        <v>0.98019000000000001</v>
      </c>
      <c r="M100" s="28">
        <f t="shared" si="37"/>
        <v>0.96077006588550973</v>
      </c>
      <c r="N100">
        <v>3</v>
      </c>
      <c r="O100">
        <v>0.78034000000000003</v>
      </c>
      <c r="P100" s="28">
        <f t="shared" si="62"/>
        <v>0.60892850443125335</v>
      </c>
      <c r="Q100">
        <v>3</v>
      </c>
      <c r="R100">
        <v>1.21038</v>
      </c>
      <c r="S100" s="28">
        <f t="shared" si="60"/>
        <v>1.4650315717404423</v>
      </c>
      <c r="T100">
        <v>4</v>
      </c>
      <c r="U100">
        <v>0.85302999999999995</v>
      </c>
      <c r="V100" s="28">
        <f t="shared" si="61"/>
        <v>0.72766702597795185</v>
      </c>
    </row>
    <row r="101" spans="1:22" x14ac:dyDescent="0.25">
      <c r="A101">
        <v>18.72</v>
      </c>
      <c r="B101">
        <v>16.34</v>
      </c>
      <c r="C101">
        <v>0.88100000000000001</v>
      </c>
      <c r="D101">
        <v>6.2190000000000003</v>
      </c>
      <c r="E101">
        <v>3.6840000000000002</v>
      </c>
      <c r="F101">
        <v>2.1880000000000002</v>
      </c>
      <c r="G101">
        <v>6.0970000000000004</v>
      </c>
      <c r="H101">
        <v>2</v>
      </c>
      <c r="I101" s="57">
        <v>2</v>
      </c>
      <c r="J101" s="57">
        <v>1</v>
      </c>
      <c r="K101">
        <v>1</v>
      </c>
      <c r="L101">
        <v>1.4171400000000001</v>
      </c>
      <c r="M101" s="28">
        <f t="shared" si="37"/>
        <v>2.0082839434264974</v>
      </c>
      <c r="N101">
        <v>3</v>
      </c>
      <c r="O101">
        <v>1.4776400000000001</v>
      </c>
      <c r="P101" s="28">
        <f t="shared" si="62"/>
        <v>2.1834323849312507</v>
      </c>
      <c r="Q101">
        <v>3</v>
      </c>
      <c r="R101">
        <v>1.3538399999999999</v>
      </c>
      <c r="S101" s="28">
        <f t="shared" si="60"/>
        <v>1.8328725821571146</v>
      </c>
      <c r="T101">
        <v>4</v>
      </c>
      <c r="U101">
        <v>0.59096000000000004</v>
      </c>
      <c r="V101" s="28">
        <f t="shared" si="61"/>
        <v>0.34923411658402048</v>
      </c>
    </row>
    <row r="102" spans="1:22" x14ac:dyDescent="0.25">
      <c r="A102">
        <v>16.41</v>
      </c>
      <c r="B102">
        <v>15.25</v>
      </c>
      <c r="C102">
        <v>0.88660000000000005</v>
      </c>
      <c r="D102">
        <v>5.718</v>
      </c>
      <c r="E102">
        <v>3.5249999999999999</v>
      </c>
      <c r="F102">
        <v>4.2169999999999996</v>
      </c>
      <c r="G102">
        <v>5.6180000000000003</v>
      </c>
      <c r="H102">
        <v>2</v>
      </c>
      <c r="I102" s="57">
        <v>1</v>
      </c>
      <c r="J102" s="57">
        <v>1</v>
      </c>
      <c r="K102">
        <v>3</v>
      </c>
      <c r="L102">
        <v>2.5399500000000002</v>
      </c>
      <c r="M102" s="28">
        <f>(A102-$A$214)^2+(B102-$B$214)^2+(C102-$C$214)^2+(D102-$D$214)^2+(E102-$E$214)^2+(F102-$F$214)^2+(G102-$G$214)^2</f>
        <v>6.4513557441512583</v>
      </c>
      <c r="N102">
        <v>3</v>
      </c>
      <c r="O102">
        <v>1.8687499999999999</v>
      </c>
      <c r="P102" s="28">
        <f t="shared" si="62"/>
        <v>3.4922117709312439</v>
      </c>
      <c r="Q102">
        <v>1</v>
      </c>
      <c r="R102">
        <v>0.31174000000000002</v>
      </c>
      <c r="S102" s="28">
        <f>(A102-$A$219)^2+(B102-$B$219)^2+(C102-$C$219)^2+(D102-$D$219)^2+(E102-$E$219)^2+(F102-$F$219)^2+(G102-$G$219)^2</f>
        <v>9.7184838736000118E-2</v>
      </c>
      <c r="T102">
        <v>3</v>
      </c>
      <c r="U102">
        <v>0.41214000000000001</v>
      </c>
      <c r="V102" s="28">
        <f>(A102-$A$226)^2+(B102-$B$226)^2+(C102-$C$226)^2+(D102-$D$226)^2+(E102-$E$226)^2+(F102-$F$226)^2+(G102-$G$226)^2</f>
        <v>0.16986121910509872</v>
      </c>
    </row>
    <row r="103" spans="1:22" x14ac:dyDescent="0.25">
      <c r="A103">
        <v>17.989999999999998</v>
      </c>
      <c r="B103">
        <v>15.86</v>
      </c>
      <c r="C103">
        <v>0.8992</v>
      </c>
      <c r="D103">
        <v>5.89</v>
      </c>
      <c r="E103">
        <v>3.694</v>
      </c>
      <c r="F103">
        <v>2.0680000000000001</v>
      </c>
      <c r="G103">
        <v>5.8369999999999997</v>
      </c>
      <c r="H103">
        <v>2</v>
      </c>
      <c r="I103" s="57">
        <v>2</v>
      </c>
      <c r="J103" s="57">
        <v>1</v>
      </c>
      <c r="K103">
        <v>1</v>
      </c>
      <c r="L103">
        <v>1.80003</v>
      </c>
      <c r="M103" s="28">
        <f t="shared" ref="M103:M123" si="63">(A103-$A$212)^2+(B103-$B$212)^2+(C103-$C$212)^2+(D103-$D$212)^2+(E103-$E$212)^2+(F103-$F$212)^2+(G103-$G$212)^2</f>
        <v>3.2400983716232163</v>
      </c>
      <c r="N103">
        <v>3</v>
      </c>
      <c r="O103">
        <v>1.1408400000000001</v>
      </c>
      <c r="P103" s="28">
        <f t="shared" si="62"/>
        <v>1.3015053219312502</v>
      </c>
      <c r="Q103">
        <v>3</v>
      </c>
      <c r="R103">
        <v>1.9728399999999999</v>
      </c>
      <c r="S103" s="28">
        <f t="shared" ref="S103:S108" si="64">(A103-$A$221)^2+(B103-$B$221)^2+(C103-$C$221)^2+(D103-$D$221)^2+(E103-$E$221)^2+(F103-$F$221)^2+(G103-$G$221)^2</f>
        <v>3.8920792863237827</v>
      </c>
      <c r="T103">
        <v>4</v>
      </c>
      <c r="U103">
        <v>1.36015</v>
      </c>
      <c r="V103" s="28">
        <f>(A103-$A$227)^2+(B103-$B$227)^2+(C103-$C$227)^2+(D103-$D$227)^2+(E103-$E$227)^2+(F103-$F$227)^2+(G103-$G$227)^2</f>
        <v>1.8500043274931139</v>
      </c>
    </row>
    <row r="104" spans="1:22" x14ac:dyDescent="0.25">
      <c r="A104">
        <v>19.46</v>
      </c>
      <c r="B104">
        <v>16.5</v>
      </c>
      <c r="C104">
        <v>0.89849999999999997</v>
      </c>
      <c r="D104">
        <v>6.1130000000000004</v>
      </c>
      <c r="E104">
        <v>3.8919999999999999</v>
      </c>
      <c r="F104">
        <v>4.3079999999999998</v>
      </c>
      <c r="G104">
        <v>6.0090000000000003</v>
      </c>
      <c r="H104">
        <v>2</v>
      </c>
      <c r="I104" s="57">
        <v>2</v>
      </c>
      <c r="J104" s="57">
        <v>1</v>
      </c>
      <c r="K104">
        <v>1</v>
      </c>
      <c r="L104">
        <v>1.0599499999999999</v>
      </c>
      <c r="M104" s="28">
        <f t="shared" si="63"/>
        <v>1.1234991524428963</v>
      </c>
      <c r="N104">
        <v>4</v>
      </c>
      <c r="O104">
        <v>0.37407000000000001</v>
      </c>
      <c r="P104" s="28">
        <f t="shared" ref="P104:P106" si="65">(A104-$A$218)^2+(B104-$B$218)^2+(C104-$C$218)^2+(D104-$D$218)^2+(E104-$E$218)^2+(F104-$F$218)^2+(G104-$G$218)^2</f>
        <v>0.139931135216837</v>
      </c>
      <c r="Q104">
        <v>3</v>
      </c>
      <c r="R104">
        <v>0.93132999999999999</v>
      </c>
      <c r="S104" s="28">
        <f t="shared" si="64"/>
        <v>0.86738311340712015</v>
      </c>
      <c r="T104">
        <v>6</v>
      </c>
      <c r="U104">
        <v>0.83530000000000004</v>
      </c>
      <c r="V104" s="28">
        <f>(A104-$A$229)^2+(B104-$B$229)^2+(C104-$C$229)^2+(D104-$D$229)^2+(E104-$E$229)^2+(F104-$F$229)^2+(G104-$G$229)^2</f>
        <v>0.69772644248888938</v>
      </c>
    </row>
    <row r="105" spans="1:22" x14ac:dyDescent="0.25">
      <c r="A105">
        <v>19.18</v>
      </c>
      <c r="B105">
        <v>16.63</v>
      </c>
      <c r="C105">
        <v>0.87170000000000003</v>
      </c>
      <c r="D105">
        <v>6.3689999999999998</v>
      </c>
      <c r="E105">
        <v>3.681</v>
      </c>
      <c r="F105">
        <v>3.3570000000000002</v>
      </c>
      <c r="G105">
        <v>6.2290000000000001</v>
      </c>
      <c r="H105">
        <v>2</v>
      </c>
      <c r="I105" s="57">
        <v>2</v>
      </c>
      <c r="J105" s="57">
        <v>1</v>
      </c>
      <c r="K105">
        <v>1</v>
      </c>
      <c r="L105">
        <v>0.65990000000000004</v>
      </c>
      <c r="M105" s="28">
        <f t="shared" si="63"/>
        <v>0.43546267900027125</v>
      </c>
      <c r="N105">
        <v>4</v>
      </c>
      <c r="O105">
        <v>0.88549999999999995</v>
      </c>
      <c r="P105" s="28">
        <f t="shared" si="65"/>
        <v>0.78410268378826475</v>
      </c>
      <c r="Q105">
        <v>3</v>
      </c>
      <c r="R105">
        <v>0.25781999999999999</v>
      </c>
      <c r="S105" s="28">
        <f t="shared" si="64"/>
        <v>6.6472546740450278E-2</v>
      </c>
      <c r="T105">
        <v>4</v>
      </c>
      <c r="U105">
        <v>0.73575000000000002</v>
      </c>
      <c r="V105" s="28">
        <f t="shared" ref="V105:V108" si="66">(A105-$A$227)^2+(B105-$B$227)^2+(C105-$C$227)^2+(D105-$D$227)^2+(E105-$E$227)^2+(F105-$F$227)^2+(G105-$G$227)^2</f>
        <v>0.54132915325068787</v>
      </c>
    </row>
    <row r="106" spans="1:22" x14ac:dyDescent="0.25">
      <c r="A106">
        <v>18.95</v>
      </c>
      <c r="B106">
        <v>16.420000000000002</v>
      </c>
      <c r="C106">
        <v>0.88290000000000002</v>
      </c>
      <c r="D106">
        <v>6.2480000000000002</v>
      </c>
      <c r="E106">
        <v>3.7549999999999999</v>
      </c>
      <c r="F106">
        <v>3.3679999999999999</v>
      </c>
      <c r="G106">
        <v>6.1479999999999997</v>
      </c>
      <c r="H106">
        <v>2</v>
      </c>
      <c r="I106" s="57">
        <v>2</v>
      </c>
      <c r="J106" s="57">
        <v>1</v>
      </c>
      <c r="K106">
        <v>1</v>
      </c>
      <c r="L106">
        <v>0.36318</v>
      </c>
      <c r="M106" s="28">
        <f t="shared" si="63"/>
        <v>0.13189672818059822</v>
      </c>
      <c r="N106">
        <v>4</v>
      </c>
      <c r="O106">
        <v>1.01078</v>
      </c>
      <c r="P106" s="28">
        <f t="shared" si="65"/>
        <v>1.0216728837882669</v>
      </c>
      <c r="Q106">
        <v>3</v>
      </c>
      <c r="R106">
        <v>0.2293</v>
      </c>
      <c r="S106" s="28">
        <f t="shared" si="64"/>
        <v>5.2580718407117297E-2</v>
      </c>
      <c r="T106">
        <v>4</v>
      </c>
      <c r="U106">
        <v>0.64595000000000002</v>
      </c>
      <c r="V106" s="28">
        <f t="shared" si="66"/>
        <v>0.41725298961432494</v>
      </c>
    </row>
    <row r="107" spans="1:22" x14ac:dyDescent="0.25">
      <c r="A107">
        <v>18.829999999999998</v>
      </c>
      <c r="B107">
        <v>16.29</v>
      </c>
      <c r="C107">
        <v>0.89170000000000005</v>
      </c>
      <c r="D107">
        <v>6.0369999999999999</v>
      </c>
      <c r="E107">
        <v>3.786</v>
      </c>
      <c r="F107">
        <v>2.5529999999999999</v>
      </c>
      <c r="G107">
        <v>5.8789999999999996</v>
      </c>
      <c r="H107">
        <v>2</v>
      </c>
      <c r="I107" s="57">
        <v>2</v>
      </c>
      <c r="J107" s="57">
        <v>1</v>
      </c>
      <c r="K107">
        <v>1</v>
      </c>
      <c r="L107">
        <v>1.0881700000000001</v>
      </c>
      <c r="M107" s="28">
        <f t="shared" si="63"/>
        <v>1.1841220396560059</v>
      </c>
      <c r="N107">
        <v>3</v>
      </c>
      <c r="O107">
        <v>1.32378</v>
      </c>
      <c r="P107" s="28">
        <f t="shared" ref="P107:P109" si="67">(A107-$A$217)^2+(B107-$B$217)^2+(C107-$C$217)^2+(D107-$D$217)^2+(E107-$E$217)^2+(F107-$F$217)^2+(G107-$G$217)^2</f>
        <v>1.7523829844312497</v>
      </c>
      <c r="Q107">
        <v>3</v>
      </c>
      <c r="R107">
        <v>1.0364100000000001</v>
      </c>
      <c r="S107" s="28">
        <f t="shared" si="64"/>
        <v>1.0741497550737833</v>
      </c>
      <c r="T107">
        <v>4</v>
      </c>
      <c r="U107">
        <v>0.39774999999999999</v>
      </c>
      <c r="V107" s="28">
        <f t="shared" si="66"/>
        <v>0.15820857749311448</v>
      </c>
    </row>
    <row r="108" spans="1:22" x14ac:dyDescent="0.25">
      <c r="A108">
        <v>18.850000000000001</v>
      </c>
      <c r="B108">
        <v>16.170000000000002</v>
      </c>
      <c r="C108">
        <v>0.90559999999999996</v>
      </c>
      <c r="D108">
        <v>6.1520000000000001</v>
      </c>
      <c r="E108">
        <v>3.806</v>
      </c>
      <c r="F108">
        <v>2.843</v>
      </c>
      <c r="G108">
        <v>6.2</v>
      </c>
      <c r="H108">
        <v>2</v>
      </c>
      <c r="I108" s="57">
        <v>2</v>
      </c>
      <c r="J108" s="57">
        <v>1</v>
      </c>
      <c r="K108">
        <v>1</v>
      </c>
      <c r="L108">
        <v>0.79981000000000002</v>
      </c>
      <c r="M108" s="28">
        <f t="shared" si="63"/>
        <v>0.63969220900026869</v>
      </c>
      <c r="N108">
        <v>3</v>
      </c>
      <c r="O108">
        <v>1.2389600000000001</v>
      </c>
      <c r="P108" s="28">
        <f t="shared" si="67"/>
        <v>1.5350239859312587</v>
      </c>
      <c r="Q108">
        <v>3</v>
      </c>
      <c r="R108">
        <v>0.76270000000000004</v>
      </c>
      <c r="S108" s="28">
        <f t="shared" si="64"/>
        <v>0.58171334299044863</v>
      </c>
      <c r="T108">
        <v>4</v>
      </c>
      <c r="U108">
        <v>0.30459999999999998</v>
      </c>
      <c r="V108" s="28">
        <f t="shared" si="66"/>
        <v>9.2783704462810174E-2</v>
      </c>
    </row>
    <row r="109" spans="1:22" x14ac:dyDescent="0.25">
      <c r="A109">
        <v>17.63</v>
      </c>
      <c r="B109">
        <v>15.86</v>
      </c>
      <c r="C109">
        <v>0.88</v>
      </c>
      <c r="D109">
        <v>6.0330000000000004</v>
      </c>
      <c r="E109">
        <v>3.573</v>
      </c>
      <c r="F109">
        <v>3.7469999999999999</v>
      </c>
      <c r="G109">
        <v>5.9290000000000003</v>
      </c>
      <c r="H109">
        <v>2</v>
      </c>
      <c r="I109" s="57">
        <v>2</v>
      </c>
      <c r="J109" s="57">
        <v>1</v>
      </c>
      <c r="K109">
        <v>1</v>
      </c>
      <c r="L109">
        <v>1.2149399999999999</v>
      </c>
      <c r="M109" s="28">
        <f t="shared" si="63"/>
        <v>1.476075969656002</v>
      </c>
      <c r="N109">
        <v>3</v>
      </c>
      <c r="O109">
        <v>0.59545000000000003</v>
      </c>
      <c r="P109" s="28">
        <f t="shared" si="67"/>
        <v>0.35456099993124968</v>
      </c>
      <c r="Q109">
        <v>1</v>
      </c>
      <c r="R109">
        <v>1.24997</v>
      </c>
      <c r="S109" s="28">
        <f>(A109-$A$219)^2+(B109-$B$219)^2+(C109-$C$219)^2+(D109-$D$219)^2+(E109-$E$219)^2+(F109-$F$219)^2+(G109-$G$219)^2</f>
        <v>1.5624312995359961</v>
      </c>
      <c r="T109">
        <v>3</v>
      </c>
      <c r="U109">
        <v>1.3760699999999999</v>
      </c>
      <c r="V109" s="28">
        <f>(A109-$A$226)^2+(B109-$B$226)^2+(C109-$C$226)^2+(D109-$D$226)^2+(E109-$E$226)^2+(F109-$F$226)^2+(G109-$G$226)^2</f>
        <v>1.8935618474921916</v>
      </c>
    </row>
    <row r="110" spans="1:22" x14ac:dyDescent="0.25">
      <c r="A110">
        <v>19.940000000000001</v>
      </c>
      <c r="B110">
        <v>16.920000000000002</v>
      </c>
      <c r="C110">
        <v>0.87519999999999998</v>
      </c>
      <c r="D110">
        <v>6.6749999999999998</v>
      </c>
      <c r="E110">
        <v>3.7629999999999999</v>
      </c>
      <c r="F110">
        <v>3.2519999999999998</v>
      </c>
      <c r="G110">
        <v>6.55</v>
      </c>
      <c r="H110">
        <v>2</v>
      </c>
      <c r="I110" s="57">
        <v>2</v>
      </c>
      <c r="J110" s="57">
        <v>1</v>
      </c>
      <c r="K110">
        <v>1</v>
      </c>
      <c r="L110">
        <v>1.56473</v>
      </c>
      <c r="M110" s="28">
        <f t="shared" si="63"/>
        <v>2.4483802371970045</v>
      </c>
      <c r="N110">
        <v>4</v>
      </c>
      <c r="O110">
        <v>1.1517599999999999</v>
      </c>
      <c r="P110" s="28">
        <f>(A110-$A$218)^2+(B110-$B$218)^2+(C110-$C$218)^2+(D110-$D$218)^2+(E110-$E$218)^2+(F110-$F$218)^2+(G110-$G$218)^2</f>
        <v>1.3265555373596947</v>
      </c>
      <c r="Q110">
        <v>3</v>
      </c>
      <c r="R110">
        <v>1.1013900000000001</v>
      </c>
      <c r="S110" s="28">
        <f t="shared" ref="S110:S123" si="68">(A110-$A$221)^2+(B110-$B$221)^2+(C110-$C$221)^2+(D110-$D$221)^2+(E110-$E$221)^2+(F110-$F$221)^2+(G110-$G$221)^2</f>
        <v>1.2130555696571244</v>
      </c>
      <c r="T110">
        <v>4</v>
      </c>
      <c r="U110">
        <v>1.37883</v>
      </c>
      <c r="V110" s="28">
        <f t="shared" ref="V110:V114" si="69">(A110-$A$227)^2+(B110-$B$227)^2+(C110-$C$227)^2+(D110-$D$227)^2+(E110-$E$227)^2+(F110-$F$227)^2+(G110-$G$227)^2</f>
        <v>1.9011793396143313</v>
      </c>
    </row>
    <row r="111" spans="1:22" x14ac:dyDescent="0.25">
      <c r="A111">
        <v>18.55</v>
      </c>
      <c r="B111">
        <v>16.22</v>
      </c>
      <c r="C111">
        <v>0.88649999999999995</v>
      </c>
      <c r="D111">
        <v>6.1529999999999996</v>
      </c>
      <c r="E111">
        <v>3.6739999999999999</v>
      </c>
      <c r="F111">
        <v>1.738</v>
      </c>
      <c r="G111">
        <v>5.8940000000000001</v>
      </c>
      <c r="H111">
        <v>2</v>
      </c>
      <c r="I111" s="57">
        <v>2</v>
      </c>
      <c r="J111" s="57">
        <v>1</v>
      </c>
      <c r="K111">
        <v>1</v>
      </c>
      <c r="L111">
        <v>1.88442</v>
      </c>
      <c r="M111" s="28">
        <f t="shared" si="63"/>
        <v>3.5510477130986278</v>
      </c>
      <c r="N111">
        <v>3</v>
      </c>
      <c r="O111">
        <v>1.6781299999999999</v>
      </c>
      <c r="P111" s="28">
        <f t="shared" ref="P111:P112" si="70">(A111-$A$217)^2+(B111-$B$217)^2+(C111-$C$217)^2+(D111-$D$217)^2+(E111-$E$217)^2+(F111-$F$217)^2+(G111-$G$217)^2</f>
        <v>2.8161366024312531</v>
      </c>
      <c r="Q111">
        <v>3</v>
      </c>
      <c r="R111">
        <v>1.8621700000000001</v>
      </c>
      <c r="S111" s="28">
        <f t="shared" si="68"/>
        <v>3.4676710134071125</v>
      </c>
      <c r="T111">
        <v>4</v>
      </c>
      <c r="U111">
        <v>1.1082399999999999</v>
      </c>
      <c r="V111" s="28">
        <f t="shared" si="69"/>
        <v>1.2282015059779592</v>
      </c>
    </row>
    <row r="112" spans="1:22" x14ac:dyDescent="0.25">
      <c r="A112">
        <v>18.45</v>
      </c>
      <c r="B112">
        <v>16.12</v>
      </c>
      <c r="C112">
        <v>0.8921</v>
      </c>
      <c r="D112">
        <v>6.1070000000000002</v>
      </c>
      <c r="E112">
        <v>3.7690000000000001</v>
      </c>
      <c r="F112">
        <v>2.2349999999999999</v>
      </c>
      <c r="G112">
        <v>5.7939999999999996</v>
      </c>
      <c r="H112">
        <v>2</v>
      </c>
      <c r="I112" s="57">
        <v>2</v>
      </c>
      <c r="J112" s="57">
        <v>1</v>
      </c>
      <c r="K112">
        <v>1</v>
      </c>
      <c r="L112">
        <v>1.4370099999999999</v>
      </c>
      <c r="M112" s="28">
        <f t="shared" si="63"/>
        <v>2.0650022770330536</v>
      </c>
      <c r="N112">
        <v>3</v>
      </c>
      <c r="O112">
        <v>1.2097899999999999</v>
      </c>
      <c r="P112" s="28">
        <f t="shared" si="70"/>
        <v>1.4635809384312524</v>
      </c>
      <c r="Q112">
        <v>3</v>
      </c>
      <c r="R112">
        <v>1.5007699999999999</v>
      </c>
      <c r="S112" s="28">
        <f t="shared" si="68"/>
        <v>2.2523157284071145</v>
      </c>
      <c r="T112">
        <v>4</v>
      </c>
      <c r="U112">
        <v>0.83172000000000001</v>
      </c>
      <c r="V112" s="28">
        <f t="shared" si="69"/>
        <v>0.69176508173553641</v>
      </c>
    </row>
    <row r="113" spans="1:22" x14ac:dyDescent="0.25">
      <c r="A113">
        <v>19.38</v>
      </c>
      <c r="B113">
        <v>16.72</v>
      </c>
      <c r="C113">
        <v>0.87160000000000004</v>
      </c>
      <c r="D113">
        <v>6.3029999999999999</v>
      </c>
      <c r="E113">
        <v>3.7909999999999999</v>
      </c>
      <c r="F113">
        <v>3.6779999999999999</v>
      </c>
      <c r="G113">
        <v>5.9649999999999999</v>
      </c>
      <c r="H113">
        <v>2</v>
      </c>
      <c r="I113" s="57">
        <v>2</v>
      </c>
      <c r="J113" s="57">
        <v>1</v>
      </c>
      <c r="K113">
        <v>1</v>
      </c>
      <c r="L113">
        <v>0.80081000000000002</v>
      </c>
      <c r="M113" s="28">
        <f t="shared" si="63"/>
        <v>0.64128971063961504</v>
      </c>
      <c r="N113">
        <v>4</v>
      </c>
      <c r="O113">
        <v>0.55728</v>
      </c>
      <c r="P113" s="28">
        <f>(A113-$A$218)^2+(B113-$B$218)^2+(C113-$C$218)^2+(D113-$D$218)^2+(E113-$E$218)^2+(F113-$F$218)^2+(G113-$G$218)^2</f>
        <v>0.31055716021683483</v>
      </c>
      <c r="Q113">
        <v>3</v>
      </c>
      <c r="R113">
        <v>0.43674000000000002</v>
      </c>
      <c r="S113" s="28">
        <f t="shared" si="68"/>
        <v>0.19073896799045015</v>
      </c>
      <c r="T113">
        <v>4</v>
      </c>
      <c r="U113">
        <v>1.10951</v>
      </c>
      <c r="V113" s="28">
        <f t="shared" si="69"/>
        <v>1.2310096680991733</v>
      </c>
    </row>
    <row r="114" spans="1:22" x14ac:dyDescent="0.25">
      <c r="A114">
        <v>19.13</v>
      </c>
      <c r="B114">
        <v>16.309999999999999</v>
      </c>
      <c r="C114">
        <v>0.90349999999999997</v>
      </c>
      <c r="D114">
        <v>6.1829999999999998</v>
      </c>
      <c r="E114">
        <v>3.9020000000000001</v>
      </c>
      <c r="F114">
        <v>2.109</v>
      </c>
      <c r="G114">
        <v>5.9240000000000004</v>
      </c>
      <c r="H114">
        <v>2</v>
      </c>
      <c r="I114" s="57">
        <v>2</v>
      </c>
      <c r="J114" s="57">
        <v>1</v>
      </c>
      <c r="K114">
        <v>1</v>
      </c>
      <c r="L114">
        <v>1.5665100000000001</v>
      </c>
      <c r="M114" s="28">
        <f t="shared" si="63"/>
        <v>2.4539457262133841</v>
      </c>
      <c r="N114">
        <v>3</v>
      </c>
      <c r="O114">
        <v>1.8222</v>
      </c>
      <c r="P114" s="28">
        <f>(A114-$A$217)^2+(B114-$B$217)^2+(C114-$C$217)^2+(D114-$D$217)^2+(E114-$E$217)^2+(F114-$F$217)^2+(G114-$G$217)^2</f>
        <v>3.3204198474312512</v>
      </c>
      <c r="Q114">
        <v>3</v>
      </c>
      <c r="R114">
        <v>1.3848100000000001</v>
      </c>
      <c r="S114" s="28">
        <f t="shared" si="68"/>
        <v>1.9177117175737832</v>
      </c>
      <c r="T114">
        <v>4</v>
      </c>
      <c r="U114">
        <v>0.69428999999999996</v>
      </c>
      <c r="V114" s="28">
        <f t="shared" si="69"/>
        <v>0.48204185143250933</v>
      </c>
    </row>
    <row r="115" spans="1:22" x14ac:dyDescent="0.25">
      <c r="A115">
        <v>19.14</v>
      </c>
      <c r="B115">
        <v>16.61</v>
      </c>
      <c r="C115">
        <v>0.87219999999999998</v>
      </c>
      <c r="D115">
        <v>6.2590000000000003</v>
      </c>
      <c r="E115">
        <v>3.7370000000000001</v>
      </c>
      <c r="F115">
        <v>6.6820000000000004</v>
      </c>
      <c r="G115">
        <v>6.0529999999999999</v>
      </c>
      <c r="H115">
        <v>2</v>
      </c>
      <c r="I115" s="57">
        <v>2</v>
      </c>
      <c r="J115" s="57">
        <v>1</v>
      </c>
      <c r="K115">
        <v>1</v>
      </c>
      <c r="L115">
        <v>3.1228600000000002</v>
      </c>
      <c r="M115" s="28">
        <f t="shared" si="63"/>
        <v>9.7522782142461768</v>
      </c>
      <c r="N115">
        <v>4</v>
      </c>
      <c r="O115">
        <v>2.5522200000000002</v>
      </c>
      <c r="P115" s="28">
        <f t="shared" ref="P115:P116" si="71">(A115-$A$218)^2+(B115-$B$218)^2+(C115-$C$218)^2+(D115-$D$218)^2+(E115-$E$218)^2+(F115-$F$218)^2+(G115-$G$218)^2</f>
        <v>6.5138238873596963</v>
      </c>
      <c r="Q115">
        <v>3</v>
      </c>
      <c r="R115">
        <v>3.2257799999999999</v>
      </c>
      <c r="S115" s="28">
        <f t="shared" si="68"/>
        <v>10.405678490490459</v>
      </c>
      <c r="T115">
        <v>6</v>
      </c>
      <c r="U115">
        <v>1.66757</v>
      </c>
      <c r="V115" s="28">
        <f t="shared" ref="V115:V116" si="72">(A115-$A$229)^2+(B115-$B$229)^2+(C115-$C$229)^2+(D115-$D$229)^2+(E115-$E$229)^2+(F115-$F$229)^2+(G115-$G$229)^2</f>
        <v>2.7807799218222211</v>
      </c>
    </row>
    <row r="116" spans="1:22" x14ac:dyDescent="0.25">
      <c r="A116">
        <v>20.97</v>
      </c>
      <c r="B116">
        <v>17.25</v>
      </c>
      <c r="C116">
        <v>0.88590000000000002</v>
      </c>
      <c r="D116">
        <v>6.5629999999999997</v>
      </c>
      <c r="E116">
        <v>3.9910000000000001</v>
      </c>
      <c r="F116">
        <v>4.6769999999999996</v>
      </c>
      <c r="G116">
        <v>6.3159999999999998</v>
      </c>
      <c r="H116">
        <v>2</v>
      </c>
      <c r="I116" s="57">
        <v>2</v>
      </c>
      <c r="J116" s="57">
        <v>1</v>
      </c>
      <c r="K116">
        <v>1</v>
      </c>
      <c r="L116">
        <v>2.71549</v>
      </c>
      <c r="M116" s="28">
        <f t="shared" si="63"/>
        <v>7.373901426541261</v>
      </c>
      <c r="N116">
        <v>4</v>
      </c>
      <c r="O116">
        <v>1.6831</v>
      </c>
      <c r="P116" s="28">
        <f t="shared" si="71"/>
        <v>2.8328363052168286</v>
      </c>
      <c r="Q116">
        <v>3</v>
      </c>
      <c r="R116">
        <v>2.35968</v>
      </c>
      <c r="S116" s="28">
        <f t="shared" si="68"/>
        <v>5.5680861225737859</v>
      </c>
      <c r="T116">
        <v>6</v>
      </c>
      <c r="U116">
        <v>1.60192</v>
      </c>
      <c r="V116" s="28">
        <f t="shared" si="72"/>
        <v>2.566147647822222</v>
      </c>
    </row>
    <row r="117" spans="1:22" x14ac:dyDescent="0.25">
      <c r="A117">
        <v>19.059999999999999</v>
      </c>
      <c r="B117">
        <v>16.45</v>
      </c>
      <c r="C117">
        <v>0.88539999999999996</v>
      </c>
      <c r="D117">
        <v>6.4160000000000004</v>
      </c>
      <c r="E117">
        <v>3.7189999999999999</v>
      </c>
      <c r="F117">
        <v>2.2480000000000002</v>
      </c>
      <c r="G117">
        <v>6.1630000000000003</v>
      </c>
      <c r="H117">
        <v>2</v>
      </c>
      <c r="I117" s="57">
        <v>2</v>
      </c>
      <c r="J117" s="57">
        <v>1</v>
      </c>
      <c r="K117">
        <v>1</v>
      </c>
      <c r="L117">
        <v>1.4239299999999999</v>
      </c>
      <c r="M117" s="28">
        <f t="shared" si="63"/>
        <v>2.0275751421150234</v>
      </c>
      <c r="N117">
        <v>3</v>
      </c>
      <c r="O117">
        <v>1.76125</v>
      </c>
      <c r="P117" s="28">
        <f>(A117-$A$217)^2+(B117-$B$217)^2+(C117-$C$217)^2+(D117-$D$217)^2+(E117-$E$217)^2+(F117-$F$217)^2+(G117-$G$217)^2</f>
        <v>3.1019964689312505</v>
      </c>
      <c r="Q117">
        <v>3</v>
      </c>
      <c r="R117">
        <v>1.2265600000000001</v>
      </c>
      <c r="S117" s="28">
        <f t="shared" si="68"/>
        <v>1.5044521871571164</v>
      </c>
      <c r="T117">
        <v>4</v>
      </c>
      <c r="U117">
        <v>0.52149999999999996</v>
      </c>
      <c r="V117" s="28">
        <f>(A117-$A$227)^2+(B117-$B$227)^2+(C117-$C$227)^2+(D117-$D$227)^2+(E117-$E$227)^2+(F117-$F$227)^2+(G117-$G$227)^2</f>
        <v>0.27196692143250617</v>
      </c>
    </row>
    <row r="118" spans="1:22" x14ac:dyDescent="0.25">
      <c r="A118">
        <v>18.96</v>
      </c>
      <c r="B118">
        <v>16.2</v>
      </c>
      <c r="C118">
        <v>0.90769999999999995</v>
      </c>
      <c r="D118">
        <v>6.0510000000000002</v>
      </c>
      <c r="E118">
        <v>3.8969999999999998</v>
      </c>
      <c r="F118">
        <v>4.3339999999999996</v>
      </c>
      <c r="G118">
        <v>5.75</v>
      </c>
      <c r="H118">
        <v>2</v>
      </c>
      <c r="I118" s="57">
        <v>2</v>
      </c>
      <c r="J118" s="57">
        <v>1</v>
      </c>
      <c r="K118">
        <v>1</v>
      </c>
      <c r="L118">
        <v>0.86917999999999995</v>
      </c>
      <c r="M118" s="28">
        <f t="shared" si="63"/>
        <v>0.75548151178715417</v>
      </c>
      <c r="N118">
        <v>4</v>
      </c>
      <c r="O118">
        <v>0.90893000000000002</v>
      </c>
      <c r="P118" s="28">
        <f t="shared" ref="P118:P122" si="73">(A118-$A$218)^2+(B118-$B$218)^2+(C118-$C$218)^2+(D118-$D$218)^2+(E118-$E$218)^2+(F118-$F$218)^2+(G118-$G$218)^2</f>
        <v>0.82615205521683877</v>
      </c>
      <c r="Q118">
        <v>3</v>
      </c>
      <c r="R118">
        <v>1.0381199999999999</v>
      </c>
      <c r="S118" s="28">
        <f t="shared" si="68"/>
        <v>1.0776897467404516</v>
      </c>
      <c r="T118">
        <v>6</v>
      </c>
      <c r="U118">
        <v>1.1731199999999999</v>
      </c>
      <c r="V118" s="28">
        <f>(A118-$A$229)^2+(B118-$B$229)^2+(C118-$C$229)^2+(D118-$D$229)^2+(E118-$E$229)^2+(F118-$F$229)^2+(G118-$G$229)^2</f>
        <v>1.3762069118222224</v>
      </c>
    </row>
    <row r="119" spans="1:22" x14ac:dyDescent="0.25">
      <c r="A119">
        <v>19.149999999999999</v>
      </c>
      <c r="B119">
        <v>16.45</v>
      </c>
      <c r="C119">
        <v>0.88900000000000001</v>
      </c>
      <c r="D119">
        <v>6.2450000000000001</v>
      </c>
      <c r="E119">
        <v>3.8149999999999999</v>
      </c>
      <c r="F119">
        <v>3.0840000000000001</v>
      </c>
      <c r="G119">
        <v>6.1849999999999996</v>
      </c>
      <c r="H119">
        <v>2</v>
      </c>
      <c r="I119" s="57">
        <v>2</v>
      </c>
      <c r="J119" s="57">
        <v>1</v>
      </c>
      <c r="K119">
        <v>1</v>
      </c>
      <c r="L119">
        <v>0.70752999999999999</v>
      </c>
      <c r="M119" s="28">
        <f t="shared" si="63"/>
        <v>0.50059820900026952</v>
      </c>
      <c r="N119">
        <v>4</v>
      </c>
      <c r="O119">
        <v>1.16252</v>
      </c>
      <c r="P119" s="28">
        <f t="shared" si="73"/>
        <v>1.3514512816454103</v>
      </c>
      <c r="Q119">
        <v>3</v>
      </c>
      <c r="R119">
        <v>0.38435999999999998</v>
      </c>
      <c r="S119" s="28">
        <f t="shared" si="68"/>
        <v>0.14773494049045086</v>
      </c>
      <c r="T119">
        <v>4</v>
      </c>
      <c r="U119">
        <v>0.42559000000000002</v>
      </c>
      <c r="V119" s="28">
        <f t="shared" ref="V119:V121" si="74">(A119-$A$227)^2+(B119-$B$227)^2+(C119-$C$227)^2+(D119-$D$227)^2+(E119-$E$227)^2+(F119-$F$227)^2+(G119-$G$227)^2</f>
        <v>0.18112661961432566</v>
      </c>
    </row>
    <row r="120" spans="1:22" x14ac:dyDescent="0.25">
      <c r="A120">
        <v>18.89</v>
      </c>
      <c r="B120">
        <v>16.23</v>
      </c>
      <c r="C120">
        <v>0.90080000000000005</v>
      </c>
      <c r="D120">
        <v>6.2270000000000003</v>
      </c>
      <c r="E120">
        <v>3.7690000000000001</v>
      </c>
      <c r="F120">
        <v>3.6389999999999998</v>
      </c>
      <c r="G120">
        <v>5.9660000000000002</v>
      </c>
      <c r="H120">
        <v>2</v>
      </c>
      <c r="I120" s="57">
        <v>2</v>
      </c>
      <c r="J120" s="57">
        <v>1</v>
      </c>
      <c r="K120">
        <v>1</v>
      </c>
      <c r="L120">
        <v>0.21639</v>
      </c>
      <c r="M120" s="28">
        <f t="shared" si="63"/>
        <v>4.6822880475679299E-2</v>
      </c>
      <c r="N120">
        <v>4</v>
      </c>
      <c r="O120">
        <v>0.95320000000000005</v>
      </c>
      <c r="P120" s="28">
        <f t="shared" si="73"/>
        <v>0.90858562021683853</v>
      </c>
      <c r="Q120">
        <v>3</v>
      </c>
      <c r="R120">
        <v>0.43034</v>
      </c>
      <c r="S120" s="28">
        <f t="shared" si="68"/>
        <v>0.18519226632378422</v>
      </c>
      <c r="T120">
        <v>4</v>
      </c>
      <c r="U120">
        <v>0.94455999999999996</v>
      </c>
      <c r="V120" s="28">
        <f t="shared" si="74"/>
        <v>0.89219129476584147</v>
      </c>
    </row>
    <row r="121" spans="1:22" x14ac:dyDescent="0.25">
      <c r="A121">
        <v>20.03</v>
      </c>
      <c r="B121">
        <v>16.899999999999999</v>
      </c>
      <c r="C121">
        <v>0.88109999999999999</v>
      </c>
      <c r="D121">
        <v>6.4930000000000003</v>
      </c>
      <c r="E121">
        <v>3.8570000000000002</v>
      </c>
      <c r="F121">
        <v>3.0630000000000002</v>
      </c>
      <c r="G121">
        <v>6.32</v>
      </c>
      <c r="H121">
        <v>2</v>
      </c>
      <c r="I121" s="57">
        <v>2</v>
      </c>
      <c r="J121" s="57">
        <v>1</v>
      </c>
      <c r="K121">
        <v>1</v>
      </c>
      <c r="L121">
        <v>1.5905899999999999</v>
      </c>
      <c r="M121" s="28">
        <f t="shared" si="63"/>
        <v>2.529989972115033</v>
      </c>
      <c r="N121">
        <v>4</v>
      </c>
      <c r="O121">
        <v>1.2571000000000001</v>
      </c>
      <c r="P121" s="28">
        <f t="shared" si="73"/>
        <v>1.5803126995025492</v>
      </c>
      <c r="Q121">
        <v>3</v>
      </c>
      <c r="R121">
        <v>1.1002799999999999</v>
      </c>
      <c r="S121" s="28">
        <f t="shared" si="68"/>
        <v>1.2106214159071211</v>
      </c>
      <c r="T121">
        <v>4</v>
      </c>
      <c r="U121">
        <v>1.2830900000000001</v>
      </c>
      <c r="V121" s="28">
        <f t="shared" si="74"/>
        <v>1.6463103302203914</v>
      </c>
    </row>
    <row r="122" spans="1:22" x14ac:dyDescent="0.25">
      <c r="A122">
        <v>20.239999999999998</v>
      </c>
      <c r="B122">
        <v>16.91</v>
      </c>
      <c r="C122">
        <v>0.88970000000000005</v>
      </c>
      <c r="D122">
        <v>6.3150000000000004</v>
      </c>
      <c r="E122">
        <v>3.9620000000000002</v>
      </c>
      <c r="F122">
        <v>5.9009999999999998</v>
      </c>
      <c r="G122">
        <v>6.1879999999999997</v>
      </c>
      <c r="H122">
        <v>2</v>
      </c>
      <c r="I122" s="57">
        <v>2</v>
      </c>
      <c r="J122" s="57">
        <v>1</v>
      </c>
      <c r="K122">
        <v>1</v>
      </c>
      <c r="L122">
        <v>2.8357899999999998</v>
      </c>
      <c r="M122" s="28">
        <f t="shared" si="63"/>
        <v>8.0417291445740435</v>
      </c>
      <c r="N122">
        <v>4</v>
      </c>
      <c r="O122">
        <v>1.90601</v>
      </c>
      <c r="P122" s="28">
        <f t="shared" si="73"/>
        <v>3.6328650837882615</v>
      </c>
      <c r="Q122">
        <v>3</v>
      </c>
      <c r="R122">
        <v>2.7162799999999998</v>
      </c>
      <c r="S122" s="28">
        <f t="shared" si="68"/>
        <v>7.3781827300737879</v>
      </c>
      <c r="T122">
        <v>6</v>
      </c>
      <c r="U122">
        <v>1.09108</v>
      </c>
      <c r="V122" s="28">
        <f>(A122-$A$229)^2+(B122-$B$229)^2+(C122-$C$229)^2+(D122-$D$229)^2+(E122-$E$229)^2+(F122-$F$229)^2+(G122-$G$229)^2</f>
        <v>1.1904504051555538</v>
      </c>
    </row>
    <row r="123" spans="1:22" x14ac:dyDescent="0.25">
      <c r="A123">
        <v>18.14</v>
      </c>
      <c r="B123">
        <v>16.12</v>
      </c>
      <c r="C123">
        <v>0.87719999999999998</v>
      </c>
      <c r="D123">
        <v>6.0590000000000002</v>
      </c>
      <c r="E123">
        <v>3.5630000000000002</v>
      </c>
      <c r="F123">
        <v>3.6190000000000002</v>
      </c>
      <c r="G123">
        <v>6.0110000000000001</v>
      </c>
      <c r="H123">
        <v>2</v>
      </c>
      <c r="I123" s="57">
        <v>2</v>
      </c>
      <c r="J123" s="57">
        <v>1</v>
      </c>
      <c r="K123">
        <v>1</v>
      </c>
      <c r="L123">
        <v>0.64905000000000002</v>
      </c>
      <c r="M123" s="28">
        <f t="shared" si="63"/>
        <v>0.42126868965600162</v>
      </c>
      <c r="N123">
        <v>3</v>
      </c>
      <c r="O123">
        <v>0.65715999999999997</v>
      </c>
      <c r="P123" s="28">
        <f t="shared" ref="P123:P125" si="75">(A123-$A$217)^2+(B123-$B$217)^2+(C123-$C$217)^2+(D123-$D$217)^2+(E123-$E$217)^2+(F123-$F$217)^2+(G123-$G$217)^2</f>
        <v>0.43186230193125236</v>
      </c>
      <c r="Q123">
        <v>3</v>
      </c>
      <c r="R123">
        <v>1.12738</v>
      </c>
      <c r="S123" s="28">
        <f t="shared" si="68"/>
        <v>1.2709956779904457</v>
      </c>
      <c r="T123">
        <v>4</v>
      </c>
      <c r="U123">
        <v>1.27199</v>
      </c>
      <c r="V123" s="28">
        <f>(A123-$A$227)^2+(B123-$B$227)^2+(C123-$C$227)^2+(D123-$D$227)^2+(E123-$E$227)^2+(F123-$F$227)^2+(G123-$G$227)^2</f>
        <v>1.6179649396143199</v>
      </c>
    </row>
    <row r="124" spans="1:22" x14ac:dyDescent="0.25">
      <c r="A124">
        <v>16.170000000000002</v>
      </c>
      <c r="B124">
        <v>15.38</v>
      </c>
      <c r="C124">
        <v>0.85880000000000001</v>
      </c>
      <c r="D124">
        <v>5.7619999999999996</v>
      </c>
      <c r="E124">
        <v>3.387</v>
      </c>
      <c r="F124">
        <v>4.2859999999999996</v>
      </c>
      <c r="G124">
        <v>5.7030000000000003</v>
      </c>
      <c r="H124">
        <v>2</v>
      </c>
      <c r="I124" s="57">
        <v>1</v>
      </c>
      <c r="J124" s="57">
        <v>1</v>
      </c>
      <c r="K124">
        <v>3</v>
      </c>
      <c r="L124">
        <v>2.48054</v>
      </c>
      <c r="M124" s="28">
        <f>(A124-$A$214)^2+(B124-$B$214)^2+(C124-$C$214)^2+(D124-$D$214)^2+(E124-$E$214)^2+(F124-$F$214)^2+(G124-$G$214)^2</f>
        <v>6.1530712408179307</v>
      </c>
      <c r="N124">
        <v>3</v>
      </c>
      <c r="O124">
        <v>2.0415399999999999</v>
      </c>
      <c r="P124" s="28">
        <f t="shared" si="75"/>
        <v>4.1678737879312369</v>
      </c>
      <c r="Q124">
        <v>1</v>
      </c>
      <c r="R124">
        <v>0.45884999999999998</v>
      </c>
      <c r="S124" s="28">
        <f>(A124-$A$219)^2+(B124-$B$219)^2+(C124-$C$219)^2+(D124-$D$219)^2+(E124-$E$219)^2+(F124-$F$219)^2+(G124-$G$219)^2</f>
        <v>0.21054356513599959</v>
      </c>
      <c r="T124">
        <v>3</v>
      </c>
      <c r="U124">
        <v>0.51683999999999997</v>
      </c>
      <c r="V124" s="28">
        <f>(A124-$A$226)^2+(B124-$B$226)^2+(C124-$C$226)^2+(D124-$D$226)^2+(E124-$E$226)^2+(F124-$F$226)^2+(G124-$G$226)^2</f>
        <v>0.26712305781477713</v>
      </c>
    </row>
    <row r="125" spans="1:22" x14ac:dyDescent="0.25">
      <c r="A125">
        <v>18.43</v>
      </c>
      <c r="B125">
        <v>15.97</v>
      </c>
      <c r="C125">
        <v>0.90769999999999995</v>
      </c>
      <c r="D125">
        <v>5.98</v>
      </c>
      <c r="E125">
        <v>3.7709999999999999</v>
      </c>
      <c r="F125">
        <v>2.984</v>
      </c>
      <c r="G125">
        <v>5.9050000000000002</v>
      </c>
      <c r="H125">
        <v>2</v>
      </c>
      <c r="I125" s="57">
        <v>2</v>
      </c>
      <c r="J125" s="57">
        <v>1</v>
      </c>
      <c r="K125">
        <v>1</v>
      </c>
      <c r="L125">
        <v>0.81081999999999999</v>
      </c>
      <c r="M125" s="28">
        <f>(A125-$A$212)^2+(B125-$B$212)^2+(C125-$C$212)^2+(D125-$D$212)^2+(E125-$E$212)^2+(F125-$F$212)^2+(G125-$G$212)^2</f>
        <v>0.65742744621337967</v>
      </c>
      <c r="N125">
        <v>3</v>
      </c>
      <c r="O125">
        <v>0.73458000000000001</v>
      </c>
      <c r="P125" s="28">
        <f t="shared" si="75"/>
        <v>0.53960689443125232</v>
      </c>
      <c r="Q125">
        <v>3</v>
      </c>
      <c r="R125">
        <v>1.0626899999999999</v>
      </c>
      <c r="S125" s="28">
        <f>(A125-$A$221)^2+(B125-$B$221)^2+(C125-$C$221)^2+(D125-$D$221)^2+(E125-$E$221)^2+(F125-$F$221)^2+(G125-$G$221)^2</f>
        <v>1.1293016217404481</v>
      </c>
      <c r="T125">
        <v>4</v>
      </c>
      <c r="U125">
        <v>0.79813999999999996</v>
      </c>
      <c r="V125" s="28">
        <f>(A125-$A$227)^2+(B125-$B$227)^2+(C125-$C$227)^2+(D125-$D$227)^2+(E125-$E$227)^2+(F125-$F$227)^2+(G125-$G$227)^2</f>
        <v>0.63703534719008248</v>
      </c>
    </row>
    <row r="126" spans="1:22" x14ac:dyDescent="0.25">
      <c r="A126">
        <v>15.99</v>
      </c>
      <c r="B126">
        <v>14.89</v>
      </c>
      <c r="C126">
        <v>0.90639999999999998</v>
      </c>
      <c r="D126">
        <v>5.3630000000000004</v>
      </c>
      <c r="E126">
        <v>3.5819999999999999</v>
      </c>
      <c r="F126">
        <v>3.3359999999999999</v>
      </c>
      <c r="G126">
        <v>5.1440000000000001</v>
      </c>
      <c r="H126">
        <v>2</v>
      </c>
      <c r="I126" s="57">
        <v>1</v>
      </c>
      <c r="J126" s="57">
        <v>1</v>
      </c>
      <c r="K126">
        <v>3</v>
      </c>
      <c r="L126">
        <v>1.61002</v>
      </c>
      <c r="M126" s="28">
        <f>(A126-$A$214)^2+(B126-$B$214)^2+(C126-$C$214)^2+(D126-$D$214)^2+(E126-$E$214)^2+(F126-$F$214)^2+(G126-$G$214)^2</f>
        <v>2.59216248304014</v>
      </c>
      <c r="N126">
        <v>2</v>
      </c>
      <c r="O126">
        <v>1.8567899999999999</v>
      </c>
      <c r="P126" s="28">
        <f t="shared" ref="P126" si="76">(A126-$A$216)^2+(B126-$B$216)^2+(C126-$C$216)^2+(D126-$D$216)^2+(E126-$E$216)^2+(F126-$F$216)^2+(G126-$G$216)^2</f>
        <v>3.447661455219436</v>
      </c>
      <c r="Q126">
        <v>1</v>
      </c>
      <c r="R126">
        <v>1.3422700000000001</v>
      </c>
      <c r="S126" s="28">
        <f>(A126-$A$219)^2+(B126-$B$219)^2+(C126-$C$219)^2+(D126-$D$219)^2+(E126-$E$219)^2+(F126-$F$219)^2+(G126-$G$219)^2</f>
        <v>1.8016785363359991</v>
      </c>
      <c r="T126">
        <v>3</v>
      </c>
      <c r="U126">
        <v>1.0899000000000001</v>
      </c>
      <c r="V126" s="28">
        <f>(A126-$A$226)^2+(B126-$B$226)^2+(C126-$C$226)^2+(D126-$D$226)^2+(E126-$E$226)^2+(F126-$F$226)^2+(G126-$G$226)^2</f>
        <v>1.1878729894276763</v>
      </c>
    </row>
    <row r="127" spans="1:22" x14ac:dyDescent="0.25">
      <c r="A127">
        <v>18.75</v>
      </c>
      <c r="B127">
        <v>16.18</v>
      </c>
      <c r="C127">
        <v>0.89990000000000003</v>
      </c>
      <c r="D127">
        <v>6.1109999999999998</v>
      </c>
      <c r="E127">
        <v>3.8690000000000002</v>
      </c>
      <c r="F127">
        <v>4.1879999999999997</v>
      </c>
      <c r="G127">
        <v>5.992</v>
      </c>
      <c r="H127">
        <v>2</v>
      </c>
      <c r="I127" s="57">
        <v>2</v>
      </c>
      <c r="J127" s="57">
        <v>1</v>
      </c>
      <c r="K127">
        <v>1</v>
      </c>
      <c r="L127">
        <v>0.62675000000000003</v>
      </c>
      <c r="M127" s="28">
        <f t="shared" ref="M127:M133" si="77">(A127-$A$212)^2+(B127-$B$212)^2+(C127-$C$212)^2+(D127-$D$212)^2+(E127-$E$212)^2+(F127-$F$212)^2+(G127-$G$212)^2</f>
        <v>0.39282027572157968</v>
      </c>
      <c r="N127">
        <v>4</v>
      </c>
      <c r="O127">
        <v>0.95157000000000003</v>
      </c>
      <c r="P127" s="28">
        <f t="shared" ref="P127:P128" si="78">(A127-$A$218)^2+(B127-$B$218)^2+(C127-$C$218)^2+(D127-$D$218)^2+(E127-$E$218)^2+(F127-$F$218)^2+(G127-$G$218)^2</f>
        <v>0.90548981950255492</v>
      </c>
      <c r="Q127">
        <v>3</v>
      </c>
      <c r="R127">
        <v>0.90908</v>
      </c>
      <c r="S127" s="28">
        <f t="shared" ref="S127:S130" si="79">(A127-$A$221)^2+(B127-$B$221)^2+(C127-$C$221)^2+(D127-$D$221)^2+(E127-$E$221)^2+(F127-$F$221)^2+(G127-$G$221)^2</f>
        <v>0.8264318975737851</v>
      </c>
      <c r="T127">
        <v>6</v>
      </c>
      <c r="U127">
        <v>1.3328500000000001</v>
      </c>
      <c r="V127" s="28">
        <f t="shared" ref="V127:V128" si="80">(A127-$A$229)^2+(B127-$B$229)^2+(C127-$C$229)^2+(D127-$D$229)^2+(E127-$E$229)^2+(F127-$F$229)^2+(G127-$G$229)^2</f>
        <v>1.7764980344888892</v>
      </c>
    </row>
    <row r="128" spans="1:22" x14ac:dyDescent="0.25">
      <c r="A128">
        <v>18.649999999999999</v>
      </c>
      <c r="B128">
        <v>16.41</v>
      </c>
      <c r="C128">
        <v>0.86980000000000002</v>
      </c>
      <c r="D128">
        <v>6.2850000000000001</v>
      </c>
      <c r="E128">
        <v>3.5939999999999999</v>
      </c>
      <c r="F128">
        <v>4.391</v>
      </c>
      <c r="G128">
        <v>6.1020000000000003</v>
      </c>
      <c r="H128">
        <v>2</v>
      </c>
      <c r="I128" s="57">
        <v>2</v>
      </c>
      <c r="J128" s="57">
        <v>1</v>
      </c>
      <c r="K128">
        <v>1</v>
      </c>
      <c r="L128">
        <v>0.81345999999999996</v>
      </c>
      <c r="M128" s="28">
        <f t="shared" si="77"/>
        <v>0.66171899522977762</v>
      </c>
      <c r="N128">
        <v>4</v>
      </c>
      <c r="O128">
        <v>0.95767999999999998</v>
      </c>
      <c r="P128" s="28">
        <f t="shared" si="78"/>
        <v>0.91714572735969757</v>
      </c>
      <c r="Q128">
        <v>3</v>
      </c>
      <c r="R128">
        <v>1.07413</v>
      </c>
      <c r="S128" s="28">
        <f t="shared" si="79"/>
        <v>1.1537445954904519</v>
      </c>
      <c r="T128">
        <v>6</v>
      </c>
      <c r="U128">
        <v>1.2102999999999999</v>
      </c>
      <c r="V128" s="28">
        <f t="shared" si="80"/>
        <v>1.4648284098222237</v>
      </c>
    </row>
    <row r="129" spans="1:22" x14ac:dyDescent="0.25">
      <c r="A129">
        <v>17.98</v>
      </c>
      <c r="B129">
        <v>15.85</v>
      </c>
      <c r="C129">
        <v>0.89929999999999999</v>
      </c>
      <c r="D129">
        <v>5.9790000000000001</v>
      </c>
      <c r="E129">
        <v>3.6869999999999998</v>
      </c>
      <c r="F129">
        <v>2.2570000000000001</v>
      </c>
      <c r="G129">
        <v>5.9189999999999996</v>
      </c>
      <c r="H129">
        <v>2</v>
      </c>
      <c r="I129" s="57">
        <v>2</v>
      </c>
      <c r="J129" s="57">
        <v>1</v>
      </c>
      <c r="K129">
        <v>1</v>
      </c>
      <c r="L129">
        <v>1.6247199999999999</v>
      </c>
      <c r="M129" s="28">
        <f t="shared" si="77"/>
        <v>2.6397056796560001</v>
      </c>
      <c r="N129">
        <v>3</v>
      </c>
      <c r="O129">
        <v>0.94340000000000002</v>
      </c>
      <c r="P129" s="28">
        <f>(A129-$A$217)^2+(B129-$B$217)^2+(C129-$C$217)^2+(D129-$D$217)^2+(E129-$E$217)^2+(F129-$F$217)^2+(G129-$G$217)^2</f>
        <v>0.89000183043125092</v>
      </c>
      <c r="Q129">
        <v>3</v>
      </c>
      <c r="R129">
        <v>1.82697</v>
      </c>
      <c r="S129" s="28">
        <f t="shared" si="79"/>
        <v>3.3378354684071123</v>
      </c>
      <c r="T129">
        <v>4</v>
      </c>
      <c r="U129">
        <v>1.25437</v>
      </c>
      <c r="V129" s="28">
        <f t="shared" ref="V129:V130" si="81">(A129-$A$227)^2+(B129-$B$227)^2+(C129-$C$227)^2+(D129-$D$227)^2+(E129-$E$227)^2+(F129-$F$227)^2+(G129-$G$227)^2</f>
        <v>1.5734472114325035</v>
      </c>
    </row>
    <row r="130" spans="1:22" x14ac:dyDescent="0.25">
      <c r="A130">
        <v>20.16</v>
      </c>
      <c r="B130">
        <v>17.03</v>
      </c>
      <c r="C130">
        <v>0.87350000000000005</v>
      </c>
      <c r="D130">
        <v>6.5129999999999999</v>
      </c>
      <c r="E130">
        <v>3.7730000000000001</v>
      </c>
      <c r="F130">
        <v>1.91</v>
      </c>
      <c r="G130">
        <v>6.1849999999999996</v>
      </c>
      <c r="H130">
        <v>2</v>
      </c>
      <c r="I130" s="57">
        <v>2</v>
      </c>
      <c r="J130" s="57">
        <v>1</v>
      </c>
      <c r="K130">
        <v>1</v>
      </c>
      <c r="L130">
        <v>2.3627600000000002</v>
      </c>
      <c r="M130" s="28">
        <f t="shared" si="77"/>
        <v>5.5826544639183124</v>
      </c>
      <c r="N130">
        <v>4</v>
      </c>
      <c r="O130">
        <v>2.3809</v>
      </c>
      <c r="P130" s="28">
        <f>(A130-$A$218)^2+(B130-$B$218)^2+(C130-$C$218)^2+(D130-$D$218)^2+(E130-$E$218)^2+(F130-$F$218)^2+(G130-$G$218)^2</f>
        <v>5.6686610280739753</v>
      </c>
      <c r="Q130">
        <v>3</v>
      </c>
      <c r="R130">
        <v>1.94922</v>
      </c>
      <c r="S130" s="28">
        <f t="shared" si="79"/>
        <v>3.7994497175737862</v>
      </c>
      <c r="T130">
        <v>4</v>
      </c>
      <c r="U130">
        <v>1.61304</v>
      </c>
      <c r="V130" s="28">
        <f t="shared" si="81"/>
        <v>2.6019023059779678</v>
      </c>
    </row>
    <row r="131" spans="1:22" x14ac:dyDescent="0.25">
      <c r="A131">
        <v>17.55</v>
      </c>
      <c r="B131">
        <v>15.66</v>
      </c>
      <c r="C131">
        <v>0.89910000000000001</v>
      </c>
      <c r="D131">
        <v>5.7910000000000004</v>
      </c>
      <c r="E131">
        <v>3.69</v>
      </c>
      <c r="F131">
        <v>5.3659999999999997</v>
      </c>
      <c r="G131">
        <v>5.6609999999999996</v>
      </c>
      <c r="H131">
        <v>2</v>
      </c>
      <c r="I131" s="57">
        <v>2</v>
      </c>
      <c r="J131" s="57">
        <v>1</v>
      </c>
      <c r="K131">
        <v>1</v>
      </c>
      <c r="L131">
        <v>2.28593</v>
      </c>
      <c r="M131" s="28">
        <f t="shared" si="77"/>
        <v>5.2254985590002576</v>
      </c>
      <c r="N131">
        <v>3</v>
      </c>
      <c r="O131">
        <v>2.2515999999999998</v>
      </c>
      <c r="P131" s="28">
        <f t="shared" ref="P131:P133" si="82">(A131-$A$217)^2+(B131-$B$217)^2+(C131-$C$217)^2+(D131-$D$217)^2+(E131-$E$217)^2+(F131-$F$217)^2+(G131-$G$217)^2</f>
        <v>5.0697017334312484</v>
      </c>
      <c r="Q131">
        <v>1</v>
      </c>
      <c r="R131">
        <v>1.63853</v>
      </c>
      <c r="S131" s="28">
        <f>(A131-$A$219)^2+(B131-$B$219)^2+(C131-$C$219)^2+(D131-$D$219)^2+(E131-$E$219)^2+(F131-$F$219)^2+(G131-$G$219)^2</f>
        <v>2.6847863887360006</v>
      </c>
      <c r="T131">
        <v>3</v>
      </c>
      <c r="U131">
        <v>1.9432</v>
      </c>
      <c r="V131" s="28">
        <f>(A131-$A$226)^2+(B131-$B$226)^2+(C131-$C$226)^2+(D131-$D$226)^2+(E131-$E$226)^2+(F131-$F$226)^2+(G131-$G$226)^2</f>
        <v>3.7760268239438091</v>
      </c>
    </row>
    <row r="132" spans="1:22" x14ac:dyDescent="0.25">
      <c r="A132">
        <v>18.3</v>
      </c>
      <c r="B132">
        <v>15.89</v>
      </c>
      <c r="C132">
        <v>0.91080000000000005</v>
      </c>
      <c r="D132">
        <v>5.9790000000000001</v>
      </c>
      <c r="E132">
        <v>3.7549999999999999</v>
      </c>
      <c r="F132">
        <v>2.8370000000000002</v>
      </c>
      <c r="G132">
        <v>5.9619999999999997</v>
      </c>
      <c r="H132">
        <v>2</v>
      </c>
      <c r="I132" s="57">
        <v>2</v>
      </c>
      <c r="J132" s="57">
        <v>1</v>
      </c>
      <c r="K132">
        <v>1</v>
      </c>
      <c r="L132">
        <v>0.99846999999999997</v>
      </c>
      <c r="M132" s="28">
        <f t="shared" si="77"/>
        <v>0.99694710998386982</v>
      </c>
      <c r="N132">
        <v>3</v>
      </c>
      <c r="O132">
        <v>0.66466000000000003</v>
      </c>
      <c r="P132" s="28">
        <f t="shared" si="82"/>
        <v>0.44176735793125299</v>
      </c>
      <c r="Q132">
        <v>3</v>
      </c>
      <c r="R132">
        <v>1.24922</v>
      </c>
      <c r="S132" s="28">
        <f t="shared" ref="S132:S133" si="83">(A132-$A$221)^2+(B132-$B$221)^2+(C132-$C$221)^2+(D132-$D$221)^2+(E132-$E$221)^2+(F132-$F$221)^2+(G132-$G$221)^2</f>
        <v>1.5605612246571132</v>
      </c>
      <c r="T132">
        <v>4</v>
      </c>
      <c r="U132">
        <v>0.88749999999999996</v>
      </c>
      <c r="V132" s="28">
        <f t="shared" ref="V132:V133" si="84">(A132-$A$227)^2+(B132-$B$227)^2+(C132-$C$227)^2+(D132-$D$227)^2+(E132-$E$227)^2+(F132-$F$227)^2+(G132-$G$227)^2</f>
        <v>0.78764923415977806</v>
      </c>
    </row>
    <row r="133" spans="1:22" x14ac:dyDescent="0.25">
      <c r="A133">
        <v>18.940000000000001</v>
      </c>
      <c r="B133">
        <v>16.32</v>
      </c>
      <c r="C133">
        <v>0.89419999999999999</v>
      </c>
      <c r="D133">
        <v>6.1440000000000001</v>
      </c>
      <c r="E133">
        <v>3.8250000000000002</v>
      </c>
      <c r="F133">
        <v>2.9079999999999999</v>
      </c>
      <c r="G133">
        <v>5.9489999999999998</v>
      </c>
      <c r="H133">
        <v>2</v>
      </c>
      <c r="I133" s="57">
        <v>2</v>
      </c>
      <c r="J133" s="57">
        <v>1</v>
      </c>
      <c r="K133">
        <v>1</v>
      </c>
      <c r="L133">
        <v>0.74863000000000002</v>
      </c>
      <c r="M133" s="28">
        <f t="shared" si="77"/>
        <v>0.56044983063961429</v>
      </c>
      <c r="N133">
        <v>3</v>
      </c>
      <c r="O133">
        <v>1.3204100000000001</v>
      </c>
      <c r="P133" s="28">
        <f t="shared" si="82"/>
        <v>1.7434938969312572</v>
      </c>
      <c r="Q133">
        <v>3</v>
      </c>
      <c r="R133">
        <v>0.64966999999999997</v>
      </c>
      <c r="S133" s="28">
        <f t="shared" si="83"/>
        <v>0.42207614049044923</v>
      </c>
      <c r="T133">
        <v>4</v>
      </c>
      <c r="U133">
        <v>0.29194999999999999</v>
      </c>
      <c r="V133" s="28">
        <f t="shared" si="84"/>
        <v>8.5234024462811087E-2</v>
      </c>
    </row>
    <row r="134" spans="1:22" x14ac:dyDescent="0.25">
      <c r="A134">
        <v>15.38</v>
      </c>
      <c r="B134">
        <v>14.9</v>
      </c>
      <c r="C134">
        <v>0.87060000000000004</v>
      </c>
      <c r="D134">
        <v>5.8840000000000003</v>
      </c>
      <c r="E134">
        <v>3.2679999999999998</v>
      </c>
      <c r="F134">
        <v>4.4619999999999997</v>
      </c>
      <c r="G134">
        <v>5.7949999999999999</v>
      </c>
      <c r="H134">
        <v>2</v>
      </c>
      <c r="I134" s="57">
        <v>1</v>
      </c>
      <c r="J134" s="57">
        <v>1</v>
      </c>
      <c r="K134">
        <v>3</v>
      </c>
      <c r="L134">
        <v>2.1169600000000002</v>
      </c>
      <c r="M134" s="28">
        <f>(A134-$A$214)^2+(B134-$B$214)^2+(C134-$C$214)^2+(D134-$D$214)^2+(E134-$E$214)^2+(F134-$F$214)^2+(G134-$G$214)^2</f>
        <v>4.4815147108179127</v>
      </c>
      <c r="N134">
        <v>2</v>
      </c>
      <c r="O134">
        <v>2.3032599999999999</v>
      </c>
      <c r="P134" s="28">
        <f t="shared" ref="P134" si="85">(A134-$A$216)^2+(B134-$B$216)^2+(C134-$C$216)^2+(D134-$D$216)^2+(E134-$E$216)^2+(F134-$F$216)^2+(G134-$G$216)^2</f>
        <v>5.3050136755179409</v>
      </c>
      <c r="Q134">
        <v>1</v>
      </c>
      <c r="R134">
        <v>1.34659</v>
      </c>
      <c r="S134" s="28">
        <f t="shared" ref="S134:S136" si="86">(A134-$A$219)^2+(B134-$B$219)^2+(C134-$C$219)^2+(D134-$D$219)^2+(E134-$E$219)^2+(F134-$F$219)^2+(G134-$G$219)^2</f>
        <v>1.8132965267359991</v>
      </c>
      <c r="T134">
        <v>3</v>
      </c>
      <c r="U134">
        <v>1.28714</v>
      </c>
      <c r="V134" s="28">
        <f t="shared" ref="V134:V141" si="87">(A134-$A$226)^2+(B134-$B$226)^2+(C134-$C$226)^2+(D134-$D$226)^2+(E134-$E$226)^2+(F134-$F$226)^2+(G134-$G$226)^2</f>
        <v>1.6567419997502606</v>
      </c>
    </row>
    <row r="135" spans="1:22" x14ac:dyDescent="0.25">
      <c r="A135">
        <v>16.16</v>
      </c>
      <c r="B135">
        <v>15.33</v>
      </c>
      <c r="C135">
        <v>0.86439999999999995</v>
      </c>
      <c r="D135">
        <v>5.8449999999999998</v>
      </c>
      <c r="E135">
        <v>3.395</v>
      </c>
      <c r="F135">
        <v>4.266</v>
      </c>
      <c r="G135">
        <v>5.7949999999999999</v>
      </c>
      <c r="H135">
        <v>2</v>
      </c>
      <c r="I135" s="57">
        <v>1</v>
      </c>
      <c r="J135" s="57">
        <v>1</v>
      </c>
      <c r="K135">
        <v>3</v>
      </c>
      <c r="L135">
        <v>2.4722499999999998</v>
      </c>
      <c r="M135" s="28">
        <f>(A135-$A$214)^2+(B135-$B$214)^2+(C135-$C$214)^2+(D135-$D$214)^2+(E135-$E$214)^2+(F135-$F$214)^2+(G135-$G$214)^2</f>
        <v>6.1120356052623688</v>
      </c>
      <c r="N135">
        <v>3</v>
      </c>
      <c r="O135">
        <v>2.0325299999999999</v>
      </c>
      <c r="P135" s="28">
        <f>(A135-$A$217)^2+(B135-$B$217)^2+(C135-$C$217)^2+(D135-$D$217)^2+(E135-$E$217)^2+(F135-$F$217)^2+(G135-$G$217)^2</f>
        <v>4.1311875339312438</v>
      </c>
      <c r="Q135">
        <v>1</v>
      </c>
      <c r="R135">
        <v>0.45186999999999999</v>
      </c>
      <c r="S135" s="28">
        <f t="shared" si="86"/>
        <v>0.20418519233600058</v>
      </c>
      <c r="T135">
        <v>3</v>
      </c>
      <c r="U135">
        <v>0.50077000000000005</v>
      </c>
      <c r="V135" s="28">
        <f t="shared" si="87"/>
        <v>0.25077515716961668</v>
      </c>
    </row>
    <row r="136" spans="1:22" x14ac:dyDescent="0.25">
      <c r="A136">
        <v>15.56</v>
      </c>
      <c r="B136">
        <v>14.89</v>
      </c>
      <c r="C136">
        <v>0.88229999999999997</v>
      </c>
      <c r="D136">
        <v>5.7759999999999998</v>
      </c>
      <c r="E136">
        <v>3.4079999999999999</v>
      </c>
      <c r="F136">
        <v>4.9720000000000004</v>
      </c>
      <c r="G136">
        <v>5.8470000000000004</v>
      </c>
      <c r="H136">
        <v>2</v>
      </c>
      <c r="I136" s="57">
        <v>1</v>
      </c>
      <c r="J136" s="57">
        <v>1</v>
      </c>
      <c r="K136">
        <v>3</v>
      </c>
      <c r="L136">
        <v>2.6272899999999999</v>
      </c>
      <c r="M136" s="28">
        <f>(A136-$A$214)^2+(B136-$B$214)^2+(C136-$C$214)^2+(D136-$D$214)^2+(E136-$E$214)^2+(F136-$F$214)^2+(G136-$G$214)^2</f>
        <v>6.9026434741512501</v>
      </c>
      <c r="N136">
        <v>2</v>
      </c>
      <c r="O136">
        <v>2.8054199999999998</v>
      </c>
      <c r="P136" s="28">
        <f t="shared" ref="P136:P137" si="88">(A136-$A$216)^2+(B136-$B$216)^2+(C136-$C$216)^2+(D136-$D$216)^2+(E136-$E$216)^2+(F136-$F$216)^2+(G136-$G$216)^2</f>
        <v>7.8703632526821234</v>
      </c>
      <c r="Q136">
        <v>1</v>
      </c>
      <c r="R136">
        <v>1.4255800000000001</v>
      </c>
      <c r="S136" s="28">
        <f t="shared" si="86"/>
        <v>2.0322787071360007</v>
      </c>
      <c r="T136">
        <v>3</v>
      </c>
      <c r="U136">
        <v>1.48241</v>
      </c>
      <c r="V136" s="28">
        <f t="shared" si="87"/>
        <v>2.1975484432986496</v>
      </c>
    </row>
    <row r="137" spans="1:22" x14ac:dyDescent="0.25">
      <c r="A137">
        <v>15.38</v>
      </c>
      <c r="B137">
        <v>14.66</v>
      </c>
      <c r="C137">
        <v>0.89900000000000002</v>
      </c>
      <c r="D137">
        <v>5.4770000000000003</v>
      </c>
      <c r="E137">
        <v>3.4649999999999999</v>
      </c>
      <c r="F137">
        <v>3.6</v>
      </c>
      <c r="G137">
        <v>5.4390000000000001</v>
      </c>
      <c r="H137">
        <v>2</v>
      </c>
      <c r="I137" s="57">
        <v>1</v>
      </c>
      <c r="J137" s="57">
        <v>1</v>
      </c>
      <c r="K137">
        <v>3</v>
      </c>
      <c r="L137">
        <v>1.2582800000000001</v>
      </c>
      <c r="M137" s="28">
        <f>(A137-$A$214)^2+(B137-$B$214)^2+(C137-$C$214)^2+(D137-$D$214)^2+(E137-$E$214)^2+(F137-$F$214)^2+(G137-$G$214)^2</f>
        <v>1.5832746119290215</v>
      </c>
      <c r="N137">
        <v>2</v>
      </c>
      <c r="O137">
        <v>1.4770399999999999</v>
      </c>
      <c r="P137" s="28">
        <f t="shared" si="88"/>
        <v>2.1816340098462983</v>
      </c>
      <c r="Q137">
        <v>2</v>
      </c>
      <c r="R137">
        <v>1.43089</v>
      </c>
      <c r="S137" s="28">
        <f>(A137-$A$220)^2+(B137-$B$220)^2+(C137-$C$220)^2+(D137-$D$220)^2+(E137-$E$220)^2+(F137-$F$220)^2+(G137-$G$220)^2</f>
        <v>2.0474532183967726</v>
      </c>
      <c r="T137">
        <v>3</v>
      </c>
      <c r="U137">
        <v>1.32952</v>
      </c>
      <c r="V137" s="28">
        <f t="shared" si="87"/>
        <v>1.7676185700728384</v>
      </c>
    </row>
    <row r="138" spans="1:22" x14ac:dyDescent="0.25">
      <c r="A138">
        <v>17.36</v>
      </c>
      <c r="B138">
        <v>15.76</v>
      </c>
      <c r="C138">
        <v>0.87849999999999995</v>
      </c>
      <c r="D138">
        <v>6.1449999999999996</v>
      </c>
      <c r="E138">
        <v>3.5739999999999998</v>
      </c>
      <c r="F138">
        <v>3.5259999999999998</v>
      </c>
      <c r="G138">
        <v>5.9710000000000001</v>
      </c>
      <c r="H138">
        <v>2</v>
      </c>
      <c r="I138" s="57">
        <v>2</v>
      </c>
      <c r="J138" s="57">
        <v>1</v>
      </c>
      <c r="K138">
        <v>1</v>
      </c>
      <c r="L138">
        <v>1.47803</v>
      </c>
      <c r="M138" s="28">
        <f>(A138-$A$212)^2+(B138-$B$212)^2+(C138-$C$212)^2+(D138-$D$212)^2+(E138-$E$212)^2+(F138-$F$212)^2+(G138-$G$212)^2</f>
        <v>2.1845805950658366</v>
      </c>
      <c r="N138">
        <v>3</v>
      </c>
      <c r="O138">
        <v>0.55357000000000001</v>
      </c>
      <c r="P138" s="28">
        <f>(A138-$A$217)^2+(B138-$B$217)^2+(C138-$C$217)^2+(D138-$D$217)^2+(E138-$E$217)^2+(F138-$F$217)^2+(G138-$G$217)^2</f>
        <v>0.30643612243124901</v>
      </c>
      <c r="Q138">
        <v>1</v>
      </c>
      <c r="R138">
        <v>1.1171599999999999</v>
      </c>
      <c r="S138" s="28">
        <f>(A138-$A$219)^2+(B138-$B$219)^2+(C138-$C$219)^2+(D138-$D$219)^2+(E138-$E$219)^2+(F138-$F$219)^2+(G138-$G$219)^2</f>
        <v>1.2480422015359971</v>
      </c>
      <c r="T138">
        <v>3</v>
      </c>
      <c r="U138">
        <v>1.1727399999999999</v>
      </c>
      <c r="V138" s="28">
        <f t="shared" si="87"/>
        <v>1.3753241168470323</v>
      </c>
    </row>
    <row r="139" spans="1:22" x14ac:dyDescent="0.25">
      <c r="A139">
        <v>15.57</v>
      </c>
      <c r="B139">
        <v>15.15</v>
      </c>
      <c r="C139">
        <v>0.85270000000000001</v>
      </c>
      <c r="D139">
        <v>5.92</v>
      </c>
      <c r="E139">
        <v>3.2309999999999999</v>
      </c>
      <c r="F139">
        <v>2.64</v>
      </c>
      <c r="G139">
        <v>5.8789999999999996</v>
      </c>
      <c r="H139">
        <v>2</v>
      </c>
      <c r="I139" s="57">
        <v>1</v>
      </c>
      <c r="J139" s="57">
        <v>1</v>
      </c>
      <c r="K139">
        <v>3</v>
      </c>
      <c r="L139">
        <v>1.3878600000000001</v>
      </c>
      <c r="M139" s="28">
        <f>(A139-$A$214)^2+(B139-$B$214)^2+(C139-$C$214)^2+(D139-$D$214)^2+(E139-$E$214)^2+(F139-$F$214)^2+(G139-$G$214)^2</f>
        <v>1.9261432352623604</v>
      </c>
      <c r="N139">
        <v>2</v>
      </c>
      <c r="O139">
        <v>1.6406700000000001</v>
      </c>
      <c r="P139" s="28">
        <f t="shared" ref="P139:P140" si="89">(A139-$A$216)^2+(B139-$B$216)^2+(C139-$C$216)^2+(D139-$D$216)^2+(E139-$E$216)^2+(F139-$F$216)^2+(G139-$G$216)^2</f>
        <v>2.6918128365627165</v>
      </c>
      <c r="Q139">
        <v>2</v>
      </c>
      <c r="R139">
        <v>1.3868799999999999</v>
      </c>
      <c r="S139" s="28">
        <f t="shared" ref="S139:S140" si="90">(A139-$A$220)^2+(B139-$B$220)^2+(C139-$C$220)^2+(D139-$D$220)^2+(E139-$E$220)^2+(F139-$F$220)^2+(G139-$G$220)^2</f>
        <v>1.9234497644752027</v>
      </c>
      <c r="T139">
        <v>3</v>
      </c>
      <c r="U139">
        <v>1.51284</v>
      </c>
      <c r="V139" s="28">
        <f t="shared" si="87"/>
        <v>2.2886848316857438</v>
      </c>
    </row>
    <row r="140" spans="1:22" x14ac:dyDescent="0.25">
      <c r="A140">
        <v>15.6</v>
      </c>
      <c r="B140">
        <v>15.11</v>
      </c>
      <c r="C140">
        <v>0.85799999999999998</v>
      </c>
      <c r="D140">
        <v>5.8319999999999999</v>
      </c>
      <c r="E140">
        <v>3.286</v>
      </c>
      <c r="F140">
        <v>2.7250000000000001</v>
      </c>
      <c r="G140">
        <v>5.7519999999999998</v>
      </c>
      <c r="H140">
        <v>2</v>
      </c>
      <c r="I140" s="57">
        <v>1</v>
      </c>
      <c r="J140" s="57">
        <v>1</v>
      </c>
      <c r="K140">
        <v>3</v>
      </c>
      <c r="L140">
        <v>1.31105</v>
      </c>
      <c r="M140" s="28">
        <f>(A140-$A$214)^2+(B140-$B$214)^2+(C140-$C$214)^2+(D140-$D$214)^2+(E140-$E$214)^2+(F140-$F$214)^2+(G140-$G$214)^2</f>
        <v>1.7188488341512478</v>
      </c>
      <c r="N140">
        <v>2</v>
      </c>
      <c r="O140">
        <v>1.57419</v>
      </c>
      <c r="P140" s="28">
        <f t="shared" si="89"/>
        <v>2.4780835650701767</v>
      </c>
      <c r="Q140">
        <v>2</v>
      </c>
      <c r="R140">
        <v>1.32195</v>
      </c>
      <c r="S140" s="28">
        <f t="shared" si="90"/>
        <v>1.7475643007497106</v>
      </c>
      <c r="T140">
        <v>3</v>
      </c>
      <c r="U140">
        <v>1.4139699999999999</v>
      </c>
      <c r="V140" s="28">
        <f t="shared" si="87"/>
        <v>1.9993045507180029</v>
      </c>
    </row>
    <row r="141" spans="1:22" x14ac:dyDescent="0.25">
      <c r="A141">
        <v>16.23</v>
      </c>
      <c r="B141">
        <v>15.18</v>
      </c>
      <c r="C141">
        <v>0.88500000000000001</v>
      </c>
      <c r="D141">
        <v>5.8719999999999999</v>
      </c>
      <c r="E141">
        <v>3.472</v>
      </c>
      <c r="F141">
        <v>3.7690000000000001</v>
      </c>
      <c r="G141">
        <v>5.9219999999999997</v>
      </c>
      <c r="H141">
        <v>2</v>
      </c>
      <c r="I141" s="57">
        <v>1</v>
      </c>
      <c r="J141" s="57">
        <v>1</v>
      </c>
      <c r="K141">
        <v>3</v>
      </c>
      <c r="L141">
        <v>2.2223199999999999</v>
      </c>
      <c r="M141" s="28">
        <f>(A141-$A$214)^2+(B141-$B$214)^2+(C141-$C$214)^2+(D141-$D$214)^2+(E141-$E$214)^2+(F141-$F$214)^2+(G141-$G$214)^2</f>
        <v>4.9387220341512554</v>
      </c>
      <c r="N141">
        <v>3</v>
      </c>
      <c r="O141">
        <v>1.7884800000000001</v>
      </c>
      <c r="P141" s="28">
        <f>(A141-$A$217)^2+(B141-$B$217)^2+(C141-$C$217)^2+(D141-$D$217)^2+(E141-$E$217)^2+(F141-$F$217)^2+(G141-$G$217)^2</f>
        <v>3.1986710749312439</v>
      </c>
      <c r="Q141">
        <v>1</v>
      </c>
      <c r="R141">
        <v>0.55681000000000003</v>
      </c>
      <c r="S141" s="28">
        <f>(A141-$A$219)^2+(B141-$B$219)^2+(C141-$C$219)^2+(D141-$D$219)^2+(E141-$E$219)^2+(F141-$F$219)^2+(G141-$G$219)^2</f>
        <v>0.31003965953599916</v>
      </c>
      <c r="T141">
        <v>3</v>
      </c>
      <c r="U141">
        <v>0.33391999999999999</v>
      </c>
      <c r="V141" s="28">
        <f t="shared" si="87"/>
        <v>0.11150326684703452</v>
      </c>
    </row>
    <row r="142" spans="1:22" x14ac:dyDescent="0.25">
      <c r="A142">
        <v>13.07</v>
      </c>
      <c r="B142">
        <v>13.92</v>
      </c>
      <c r="C142">
        <v>0.84799999999999998</v>
      </c>
      <c r="D142">
        <v>5.4720000000000004</v>
      </c>
      <c r="E142">
        <v>2.9940000000000002</v>
      </c>
      <c r="F142">
        <v>5.3040000000000003</v>
      </c>
      <c r="G142">
        <v>5.3949999999999996</v>
      </c>
      <c r="H142">
        <v>3</v>
      </c>
      <c r="I142" s="57">
        <v>3</v>
      </c>
      <c r="J142" s="57">
        <v>1</v>
      </c>
      <c r="K142">
        <v>2</v>
      </c>
      <c r="L142">
        <v>1.44994</v>
      </c>
      <c r="M142" s="28">
        <f t="shared" ref="M142:M180" si="91">(A142-$A$213)^2+(B142-$B$213)^2+(C142-$C$213)^2+(D142-$D$213)^2+(E142-$E$213)^2+(F142-$F$213)^2+(G142-$G$213)^2</f>
        <v>2.1023299380266445</v>
      </c>
      <c r="N142">
        <v>1</v>
      </c>
      <c r="O142">
        <v>1.4556100000000001</v>
      </c>
      <c r="P142" s="28">
        <f t="shared" ref="P142:P180" si="92">(A142-$A$215)^2+(B142-$B$215)^2+(C142-$C$215)^2+(D142-$D$215)^2+(E142-$E$215)^2+(F142-$F$215)^2+(G142-$G$215)^2</f>
        <v>2.1188060891039973</v>
      </c>
      <c r="Q142">
        <v>5</v>
      </c>
      <c r="R142">
        <v>1.3591500000000001</v>
      </c>
      <c r="S142" s="28">
        <f t="shared" ref="S142:S145" si="93">(A142-$A$223)^2+(B142-$B$223)^2+(C142-$C$223)^2+(D142-$D$223)^2+(E142-$E$223)^2+(F142-$F$223)^2+(G142-$G$223)^2</f>
        <v>1.8472995746938796</v>
      </c>
      <c r="T142">
        <v>5</v>
      </c>
      <c r="U142">
        <v>1.4136899999999999</v>
      </c>
      <c r="V142" s="28">
        <f t="shared" ref="V142:V145" si="94">(A142-$A$228)^2+(B142-$B$228)^2+(C142-$C$228)^2+(D142-$D$228)^2+(E142-$E$228)^2+(F142-$F$228)^2+(G142-$G$228)^2</f>
        <v>1.9985260522448987</v>
      </c>
    </row>
    <row r="143" spans="1:22" x14ac:dyDescent="0.25">
      <c r="A143">
        <v>13.32</v>
      </c>
      <c r="B143">
        <v>13.94</v>
      </c>
      <c r="C143">
        <v>0.86129999999999995</v>
      </c>
      <c r="D143">
        <v>5.5410000000000004</v>
      </c>
      <c r="E143">
        <v>3.073</v>
      </c>
      <c r="F143">
        <v>7.0350000000000001</v>
      </c>
      <c r="G143">
        <v>5.44</v>
      </c>
      <c r="H143">
        <v>3</v>
      </c>
      <c r="I143" s="57">
        <v>3</v>
      </c>
      <c r="J143" s="57">
        <v>1</v>
      </c>
      <c r="K143">
        <v>2</v>
      </c>
      <c r="L143">
        <v>2.7780800000000001</v>
      </c>
      <c r="M143" s="28">
        <f t="shared" si="91"/>
        <v>7.7177184586759955</v>
      </c>
      <c r="N143">
        <v>1</v>
      </c>
      <c r="O143">
        <v>2.7557200000000002</v>
      </c>
      <c r="P143" s="28">
        <f t="shared" si="92"/>
        <v>7.5939970759040003</v>
      </c>
      <c r="Q143">
        <v>5</v>
      </c>
      <c r="R143">
        <v>2.0696500000000002</v>
      </c>
      <c r="S143" s="28">
        <f t="shared" si="93"/>
        <v>4.2834325399319759</v>
      </c>
      <c r="T143">
        <v>5</v>
      </c>
      <c r="U143">
        <v>1.3966499999999999</v>
      </c>
      <c r="V143" s="28">
        <f t="shared" si="94"/>
        <v>1.9506415460544257</v>
      </c>
    </row>
    <row r="144" spans="1:22" x14ac:dyDescent="0.25">
      <c r="A144">
        <v>13.34</v>
      </c>
      <c r="B144">
        <v>13.95</v>
      </c>
      <c r="C144">
        <v>0.86199999999999999</v>
      </c>
      <c r="D144">
        <v>5.3890000000000002</v>
      </c>
      <c r="E144">
        <v>3.0739999999999998</v>
      </c>
      <c r="F144">
        <v>5.9950000000000001</v>
      </c>
      <c r="G144">
        <v>5.3070000000000004</v>
      </c>
      <c r="H144">
        <v>3</v>
      </c>
      <c r="I144" s="57">
        <v>3</v>
      </c>
      <c r="J144" s="57">
        <v>1</v>
      </c>
      <c r="K144">
        <v>2</v>
      </c>
      <c r="L144">
        <v>1.9969399999999999</v>
      </c>
      <c r="M144" s="28">
        <f t="shared" si="91"/>
        <v>3.9877578964682012</v>
      </c>
      <c r="N144">
        <v>1</v>
      </c>
      <c r="O144">
        <v>1.98973</v>
      </c>
      <c r="P144" s="28">
        <f t="shared" si="92"/>
        <v>3.9590396997706629</v>
      </c>
      <c r="Q144">
        <v>5</v>
      </c>
      <c r="R144">
        <v>1.57002</v>
      </c>
      <c r="S144" s="28">
        <f t="shared" si="93"/>
        <v>2.4649725937414972</v>
      </c>
      <c r="T144">
        <v>5</v>
      </c>
      <c r="U144">
        <v>1.2261599999999999</v>
      </c>
      <c r="V144" s="28">
        <f t="shared" si="94"/>
        <v>1.5034656903401373</v>
      </c>
    </row>
    <row r="145" spans="1:22" x14ac:dyDescent="0.25">
      <c r="A145">
        <v>12.22</v>
      </c>
      <c r="B145">
        <v>13.32</v>
      </c>
      <c r="C145">
        <v>0.86519999999999997</v>
      </c>
      <c r="D145">
        <v>5.2240000000000002</v>
      </c>
      <c r="E145">
        <v>2.9670000000000001</v>
      </c>
      <c r="F145">
        <v>5.4690000000000003</v>
      </c>
      <c r="G145">
        <v>5.2210000000000001</v>
      </c>
      <c r="H145">
        <v>3</v>
      </c>
      <c r="I145" s="57">
        <v>3</v>
      </c>
      <c r="J145" s="57">
        <v>1</v>
      </c>
      <c r="K145">
        <v>2</v>
      </c>
      <c r="L145">
        <v>0.77266999999999997</v>
      </c>
      <c r="M145" s="28">
        <f t="shared" si="91"/>
        <v>0.59701402529937686</v>
      </c>
      <c r="N145">
        <v>1</v>
      </c>
      <c r="O145">
        <v>0.74131999999999998</v>
      </c>
      <c r="P145" s="28">
        <f t="shared" si="92"/>
        <v>0.54955512697066844</v>
      </c>
      <c r="Q145">
        <v>5</v>
      </c>
      <c r="R145">
        <v>0.34012999999999999</v>
      </c>
      <c r="S145" s="28">
        <f t="shared" si="93"/>
        <v>0.11568830612244929</v>
      </c>
      <c r="T145">
        <v>5</v>
      </c>
      <c r="U145">
        <v>0.88578000000000001</v>
      </c>
      <c r="V145" s="28">
        <f t="shared" si="94"/>
        <v>0.78459965986394364</v>
      </c>
    </row>
    <row r="146" spans="1:22" x14ac:dyDescent="0.25">
      <c r="A146">
        <v>11.82</v>
      </c>
      <c r="B146">
        <v>13.4</v>
      </c>
      <c r="C146">
        <v>0.82740000000000002</v>
      </c>
      <c r="D146">
        <v>5.3140000000000001</v>
      </c>
      <c r="E146">
        <v>2.7770000000000001</v>
      </c>
      <c r="F146">
        <v>4.4710000000000001</v>
      </c>
      <c r="G146">
        <v>5.1779999999999999</v>
      </c>
      <c r="H146">
        <v>3</v>
      </c>
      <c r="I146" s="57">
        <v>3</v>
      </c>
      <c r="J146" s="57">
        <v>1</v>
      </c>
      <c r="K146">
        <v>2</v>
      </c>
      <c r="L146">
        <v>0.38066</v>
      </c>
      <c r="M146" s="28">
        <f t="shared" si="91"/>
        <v>0.14489989646820656</v>
      </c>
      <c r="N146">
        <v>1</v>
      </c>
      <c r="O146">
        <v>0.40698000000000001</v>
      </c>
      <c r="P146" s="28">
        <f t="shared" si="92"/>
        <v>0.16563041817066526</v>
      </c>
      <c r="Q146">
        <v>4</v>
      </c>
      <c r="R146">
        <v>1.1862999999999999</v>
      </c>
      <c r="S146" s="28">
        <f>(A146-$A$222)^2+(B146-$B$222)^2+(C146-$C$222)^2+(D146-$D$222)^2+(E146-$E$222)^2+(F146-$F$222)^2+(G146-$G$222)^2</f>
        <v>1.4073008494008266</v>
      </c>
      <c r="T146">
        <v>1</v>
      </c>
      <c r="U146">
        <v>0.38602999999999998</v>
      </c>
      <c r="V146" s="28">
        <f>(A146-$A$224)^2+(B146-$B$224)^2+(C146-$C$224)^2+(D146-$D$224)^2+(E146-$E$224)^2+(F146-$F$224)^2+(G146-$G$224)^2</f>
        <v>0.14901931640306157</v>
      </c>
    </row>
    <row r="147" spans="1:22" x14ac:dyDescent="0.25">
      <c r="A147">
        <v>11.21</v>
      </c>
      <c r="B147">
        <v>13.13</v>
      </c>
      <c r="C147">
        <v>0.81669999999999998</v>
      </c>
      <c r="D147">
        <v>5.2789999999999999</v>
      </c>
      <c r="E147">
        <v>2.6869999999999998</v>
      </c>
      <c r="F147">
        <v>6.1689999999999996</v>
      </c>
      <c r="G147">
        <v>5.2750000000000004</v>
      </c>
      <c r="H147">
        <v>3</v>
      </c>
      <c r="I147" s="57">
        <v>3</v>
      </c>
      <c r="J147" s="57">
        <v>1</v>
      </c>
      <c r="K147">
        <v>2</v>
      </c>
      <c r="L147">
        <v>1.62764</v>
      </c>
      <c r="M147" s="28">
        <f t="shared" si="91"/>
        <v>2.6491981973772991</v>
      </c>
      <c r="N147">
        <v>1</v>
      </c>
      <c r="O147">
        <v>1.57572</v>
      </c>
      <c r="P147" s="28">
        <f t="shared" si="92"/>
        <v>2.4828852476373342</v>
      </c>
      <c r="Q147">
        <v>5</v>
      </c>
      <c r="R147">
        <v>0.96741999999999995</v>
      </c>
      <c r="S147" s="28">
        <f>(A147-$A$223)^2+(B147-$B$223)^2+(C147-$C$223)^2+(D147-$D$223)^2+(E147-$E$223)^2+(F147-$F$223)^2+(G147-$G$223)^2</f>
        <v>0.93590981802720952</v>
      </c>
      <c r="T147">
        <v>5</v>
      </c>
      <c r="U147">
        <v>1.1993</v>
      </c>
      <c r="V147" s="28">
        <f>(A147-$A$228)^2+(B147-$B$228)^2+(C147-$C$228)^2+(D147-$D$228)^2+(E147-$E$228)^2+(F147-$F$228)^2+(G147-$G$228)^2</f>
        <v>1.4383241955782264</v>
      </c>
    </row>
    <row r="148" spans="1:22" x14ac:dyDescent="0.25">
      <c r="A148">
        <v>11.43</v>
      </c>
      <c r="B148">
        <v>13.13</v>
      </c>
      <c r="C148">
        <v>0.83350000000000002</v>
      </c>
      <c r="D148">
        <v>5.1760000000000002</v>
      </c>
      <c r="E148">
        <v>2.7189999999999999</v>
      </c>
      <c r="F148">
        <v>2.2210000000000001</v>
      </c>
      <c r="G148">
        <v>5.1319999999999997</v>
      </c>
      <c r="H148">
        <v>3</v>
      </c>
      <c r="I148" s="57">
        <v>3</v>
      </c>
      <c r="J148" s="57">
        <v>1</v>
      </c>
      <c r="K148">
        <v>2</v>
      </c>
      <c r="L148">
        <v>2.6039500000000002</v>
      </c>
      <c r="M148" s="28">
        <f t="shared" si="91"/>
        <v>6.7805422867279477</v>
      </c>
      <c r="N148">
        <v>1</v>
      </c>
      <c r="O148">
        <v>2.6413700000000002</v>
      </c>
      <c r="P148" s="28">
        <f t="shared" si="92"/>
        <v>6.9768204337706639</v>
      </c>
      <c r="Q148">
        <v>4</v>
      </c>
      <c r="R148">
        <v>1.33432</v>
      </c>
      <c r="S148" s="28">
        <f t="shared" ref="S148:S150" si="95">(A148-$A$222)^2+(B148-$B$222)^2+(C148-$C$222)^2+(D148-$D$222)^2+(E148-$E$222)^2+(F148-$F$222)^2+(G148-$G$222)^2</f>
        <v>1.7804053403099196</v>
      </c>
      <c r="T148">
        <v>1</v>
      </c>
      <c r="U148">
        <v>1.9955000000000001</v>
      </c>
      <c r="V148" s="28">
        <f t="shared" ref="V148:V152" si="96">(A148-$A$224)^2+(B148-$B$224)^2+(C148-$C$224)^2+(D148-$D$224)^2+(E148-$E$224)^2+(F148-$F$224)^2+(G148-$G$224)^2</f>
        <v>3.9820024021173506</v>
      </c>
    </row>
    <row r="149" spans="1:22" x14ac:dyDescent="0.25">
      <c r="A149">
        <v>12.49</v>
      </c>
      <c r="B149">
        <v>13.46</v>
      </c>
      <c r="C149">
        <v>0.86580000000000001</v>
      </c>
      <c r="D149">
        <v>5.2670000000000003</v>
      </c>
      <c r="E149">
        <v>2.9670000000000001</v>
      </c>
      <c r="F149">
        <v>4.4210000000000003</v>
      </c>
      <c r="G149">
        <v>5.0019999999999998</v>
      </c>
      <c r="H149">
        <v>3</v>
      </c>
      <c r="I149" s="57">
        <v>3</v>
      </c>
      <c r="J149" s="57">
        <v>1</v>
      </c>
      <c r="K149">
        <v>2</v>
      </c>
      <c r="L149">
        <v>0.66574999999999995</v>
      </c>
      <c r="M149" s="28">
        <f t="shared" si="91"/>
        <v>0.44322466062404914</v>
      </c>
      <c r="N149">
        <v>1</v>
      </c>
      <c r="O149">
        <v>0.71211000000000002</v>
      </c>
      <c r="P149" s="28">
        <f t="shared" si="92"/>
        <v>0.50709918457066494</v>
      </c>
      <c r="Q149">
        <v>4</v>
      </c>
      <c r="R149">
        <v>1.1617299999999999</v>
      </c>
      <c r="S149" s="28">
        <f t="shared" si="95"/>
        <v>1.3496196784917349</v>
      </c>
      <c r="T149">
        <v>1</v>
      </c>
      <c r="U149">
        <v>0.76078000000000001</v>
      </c>
      <c r="V149" s="28">
        <f t="shared" si="96"/>
        <v>0.57878901497448887</v>
      </c>
    </row>
    <row r="150" spans="1:22" x14ac:dyDescent="0.25">
      <c r="A150">
        <v>12.7</v>
      </c>
      <c r="B150">
        <v>13.71</v>
      </c>
      <c r="C150">
        <v>0.84909999999999997</v>
      </c>
      <c r="D150">
        <v>5.3860000000000001</v>
      </c>
      <c r="E150">
        <v>2.911</v>
      </c>
      <c r="F150">
        <v>3.26</v>
      </c>
      <c r="G150">
        <v>5.3159999999999998</v>
      </c>
      <c r="H150">
        <v>3</v>
      </c>
      <c r="I150" s="57">
        <v>3</v>
      </c>
      <c r="J150" s="57">
        <v>1</v>
      </c>
      <c r="K150">
        <v>2</v>
      </c>
      <c r="L150">
        <v>1.7485599999999999</v>
      </c>
      <c r="M150" s="28">
        <f t="shared" si="91"/>
        <v>3.057466089844826</v>
      </c>
      <c r="N150">
        <v>1</v>
      </c>
      <c r="O150">
        <v>1.79816</v>
      </c>
      <c r="P150" s="28">
        <f t="shared" si="92"/>
        <v>3.2333671447039953</v>
      </c>
      <c r="Q150">
        <v>4</v>
      </c>
      <c r="R150">
        <v>0.81477999999999995</v>
      </c>
      <c r="S150" s="28">
        <f t="shared" si="95"/>
        <v>0.66385839667354929</v>
      </c>
      <c r="T150">
        <v>1</v>
      </c>
      <c r="U150">
        <v>1.38235</v>
      </c>
      <c r="V150" s="28">
        <f t="shared" si="96"/>
        <v>1.9108794364030623</v>
      </c>
    </row>
    <row r="151" spans="1:22" x14ac:dyDescent="0.25">
      <c r="A151">
        <v>10.79</v>
      </c>
      <c r="B151">
        <v>12.93</v>
      </c>
      <c r="C151">
        <v>0.81069999999999998</v>
      </c>
      <c r="D151">
        <v>5.3170000000000002</v>
      </c>
      <c r="E151">
        <v>2.6480000000000001</v>
      </c>
      <c r="F151">
        <v>5.4619999999999997</v>
      </c>
      <c r="G151">
        <v>5.194</v>
      </c>
      <c r="H151">
        <v>3</v>
      </c>
      <c r="I151" s="57">
        <v>3</v>
      </c>
      <c r="J151" s="57">
        <v>1</v>
      </c>
      <c r="K151">
        <v>2</v>
      </c>
      <c r="L151">
        <v>1.4361200000000001</v>
      </c>
      <c r="M151" s="28">
        <f t="shared" si="91"/>
        <v>2.0624434571175647</v>
      </c>
      <c r="N151">
        <v>1</v>
      </c>
      <c r="O151">
        <v>1.3912199999999999</v>
      </c>
      <c r="P151" s="28">
        <f t="shared" si="92"/>
        <v>1.9354887116373387</v>
      </c>
      <c r="Q151">
        <v>5</v>
      </c>
      <c r="R151">
        <v>1.29247</v>
      </c>
      <c r="S151" s="28">
        <f t="shared" ref="S151:S154" si="97">(A151-$A$223)^2+(B151-$B$223)^2+(C151-$C$223)^2+(D151-$D$223)^2+(E151-$E$223)^2+(F151-$F$223)^2+(G151-$G$223)^2</f>
        <v>1.6704876275510228</v>
      </c>
      <c r="T151">
        <v>1</v>
      </c>
      <c r="U151">
        <v>1.70468</v>
      </c>
      <c r="V151" s="28">
        <f t="shared" si="96"/>
        <v>2.9059506549744918</v>
      </c>
    </row>
    <row r="152" spans="1:22" x14ac:dyDescent="0.25">
      <c r="A152">
        <v>11.83</v>
      </c>
      <c r="B152">
        <v>13.23</v>
      </c>
      <c r="C152">
        <v>0.84960000000000002</v>
      </c>
      <c r="D152">
        <v>5.2629999999999999</v>
      </c>
      <c r="E152">
        <v>2.84</v>
      </c>
      <c r="F152">
        <v>5.1950000000000003</v>
      </c>
      <c r="G152">
        <v>5.3070000000000004</v>
      </c>
      <c r="H152">
        <v>3</v>
      </c>
      <c r="I152" s="57">
        <v>3</v>
      </c>
      <c r="J152" s="57">
        <v>1</v>
      </c>
      <c r="K152">
        <v>2</v>
      </c>
      <c r="L152">
        <v>0.50939999999999996</v>
      </c>
      <c r="M152" s="28">
        <f t="shared" si="91"/>
        <v>0.25948710997470248</v>
      </c>
      <c r="N152">
        <v>1</v>
      </c>
      <c r="O152">
        <v>0.46143000000000001</v>
      </c>
      <c r="P152" s="28">
        <f t="shared" si="92"/>
        <v>0.2129216827040018</v>
      </c>
      <c r="Q152">
        <v>5</v>
      </c>
      <c r="R152">
        <v>0.5413</v>
      </c>
      <c r="S152" s="28">
        <f t="shared" si="97"/>
        <v>0.29300876136054416</v>
      </c>
      <c r="T152">
        <v>1</v>
      </c>
      <c r="U152">
        <v>1.05341</v>
      </c>
      <c r="V152" s="28">
        <f t="shared" si="96"/>
        <v>1.1096666221173472</v>
      </c>
    </row>
    <row r="153" spans="1:22" x14ac:dyDescent="0.25">
      <c r="A153">
        <v>12.01</v>
      </c>
      <c r="B153">
        <v>13.52</v>
      </c>
      <c r="C153">
        <v>0.82489999999999997</v>
      </c>
      <c r="D153">
        <v>5.4050000000000002</v>
      </c>
      <c r="E153">
        <v>2.7759999999999998</v>
      </c>
      <c r="F153">
        <v>6.992</v>
      </c>
      <c r="G153">
        <v>5.27</v>
      </c>
      <c r="H153">
        <v>3</v>
      </c>
      <c r="I153" s="57">
        <v>3</v>
      </c>
      <c r="J153" s="57">
        <v>1</v>
      </c>
      <c r="K153">
        <v>2</v>
      </c>
      <c r="L153">
        <v>2.2625500000000001</v>
      </c>
      <c r="M153" s="28">
        <f t="shared" si="91"/>
        <v>5.1191318477669077</v>
      </c>
      <c r="N153">
        <v>1</v>
      </c>
      <c r="O153">
        <v>2.21963</v>
      </c>
      <c r="P153" s="28">
        <f t="shared" si="92"/>
        <v>4.9267672881706686</v>
      </c>
      <c r="Q153">
        <v>5</v>
      </c>
      <c r="R153">
        <v>1.3605499999999999</v>
      </c>
      <c r="S153" s="28">
        <f t="shared" si="97"/>
        <v>1.8510914199319741</v>
      </c>
      <c r="T153">
        <v>5</v>
      </c>
      <c r="U153">
        <v>0.77993000000000001</v>
      </c>
      <c r="V153" s="28">
        <f>(A153-$A$228)^2+(B153-$B$228)^2+(C153-$C$228)^2+(D153-$D$228)^2+(E153-$E$228)^2+(F153-$F$228)^2+(G153-$G$228)^2</f>
        <v>0.60829210224489838</v>
      </c>
    </row>
    <row r="154" spans="1:22" x14ac:dyDescent="0.25">
      <c r="A154">
        <v>12.26</v>
      </c>
      <c r="B154">
        <v>13.6</v>
      </c>
      <c r="C154">
        <v>0.83330000000000004</v>
      </c>
      <c r="D154">
        <v>5.4080000000000004</v>
      </c>
      <c r="E154">
        <v>2.8330000000000002</v>
      </c>
      <c r="F154">
        <v>4.7560000000000002</v>
      </c>
      <c r="G154">
        <v>5.36</v>
      </c>
      <c r="H154">
        <v>3</v>
      </c>
      <c r="I154" s="57">
        <v>3</v>
      </c>
      <c r="J154" s="57">
        <v>1</v>
      </c>
      <c r="K154">
        <v>2</v>
      </c>
      <c r="L154">
        <v>0.54839000000000004</v>
      </c>
      <c r="M154" s="28">
        <f t="shared" si="91"/>
        <v>0.30072724828638708</v>
      </c>
      <c r="N154">
        <v>1</v>
      </c>
      <c r="O154">
        <v>0.56503000000000003</v>
      </c>
      <c r="P154" s="28">
        <f t="shared" si="92"/>
        <v>0.31925510790399803</v>
      </c>
      <c r="Q154">
        <v>5</v>
      </c>
      <c r="R154">
        <v>1.04782</v>
      </c>
      <c r="S154" s="28">
        <f t="shared" si="97"/>
        <v>1.0979316542176876</v>
      </c>
      <c r="T154">
        <v>1</v>
      </c>
      <c r="U154">
        <v>0.88958000000000004</v>
      </c>
      <c r="V154" s="28">
        <f t="shared" ref="V154:V156" si="98">(A154-$A$224)^2+(B154-$B$224)^2+(C154-$C$224)^2+(D154-$D$224)^2+(E154-$E$224)^2+(F154-$F$224)^2+(G154-$G$224)^2</f>
        <v>0.79135083640306125</v>
      </c>
    </row>
    <row r="155" spans="1:22" x14ac:dyDescent="0.25">
      <c r="A155">
        <v>11.18</v>
      </c>
      <c r="B155">
        <v>13.04</v>
      </c>
      <c r="C155">
        <v>0.8266</v>
      </c>
      <c r="D155">
        <v>5.22</v>
      </c>
      <c r="E155">
        <v>2.6930000000000001</v>
      </c>
      <c r="F155">
        <v>3.3319999999999999</v>
      </c>
      <c r="G155">
        <v>5.0010000000000003</v>
      </c>
      <c r="H155">
        <v>3</v>
      </c>
      <c r="I155" s="57">
        <v>3</v>
      </c>
      <c r="J155" s="57">
        <v>1</v>
      </c>
      <c r="K155">
        <v>2</v>
      </c>
      <c r="L155">
        <v>1.65821</v>
      </c>
      <c r="M155" s="28">
        <f t="shared" si="91"/>
        <v>2.7496567359487294</v>
      </c>
      <c r="N155">
        <v>1</v>
      </c>
      <c r="O155">
        <v>1.6838599999999999</v>
      </c>
      <c r="P155" s="28">
        <f t="shared" si="92"/>
        <v>2.8353839947040003</v>
      </c>
      <c r="Q155">
        <v>4</v>
      </c>
      <c r="R155">
        <v>0.97258</v>
      </c>
      <c r="S155" s="28">
        <f t="shared" ref="S155:S156" si="99">(A155-$A$222)^2+(B155-$B$222)^2+(C155-$C$222)^2+(D155-$D$222)^2+(E155-$E$222)^2+(F155-$F$222)^2+(G155-$G$222)^2</f>
        <v>0.94591994212810393</v>
      </c>
      <c r="T155">
        <v>1</v>
      </c>
      <c r="U155">
        <v>1.0886100000000001</v>
      </c>
      <c r="V155" s="28">
        <f t="shared" si="98"/>
        <v>1.1850653292602069</v>
      </c>
    </row>
    <row r="156" spans="1:22" x14ac:dyDescent="0.25">
      <c r="A156">
        <v>11.36</v>
      </c>
      <c r="B156">
        <v>13.05</v>
      </c>
      <c r="C156">
        <v>0.83819999999999995</v>
      </c>
      <c r="D156">
        <v>5.1749999999999998</v>
      </c>
      <c r="E156">
        <v>2.7549999999999999</v>
      </c>
      <c r="F156">
        <v>4.048</v>
      </c>
      <c r="G156">
        <v>5.2629999999999999</v>
      </c>
      <c r="H156">
        <v>3</v>
      </c>
      <c r="I156" s="57">
        <v>3</v>
      </c>
      <c r="J156" s="57">
        <v>1</v>
      </c>
      <c r="K156">
        <v>2</v>
      </c>
      <c r="L156">
        <v>0.98485</v>
      </c>
      <c r="M156" s="28">
        <f t="shared" si="91"/>
        <v>0.96992177854613204</v>
      </c>
      <c r="N156">
        <v>1</v>
      </c>
      <c r="O156">
        <v>0.99919999999999998</v>
      </c>
      <c r="P156" s="28">
        <f t="shared" si="92"/>
        <v>0.99840941497066804</v>
      </c>
      <c r="Q156">
        <v>4</v>
      </c>
      <c r="R156">
        <v>1.0893999999999999</v>
      </c>
      <c r="S156" s="28">
        <f t="shared" si="99"/>
        <v>1.186785491219011</v>
      </c>
      <c r="T156">
        <v>1</v>
      </c>
      <c r="U156">
        <v>0.55696999999999997</v>
      </c>
      <c r="V156" s="28">
        <f t="shared" si="98"/>
        <v>0.31021083354592044</v>
      </c>
    </row>
    <row r="157" spans="1:22" x14ac:dyDescent="0.25">
      <c r="A157">
        <v>11.19</v>
      </c>
      <c r="B157">
        <v>13.05</v>
      </c>
      <c r="C157">
        <v>0.82530000000000003</v>
      </c>
      <c r="D157">
        <v>5.25</v>
      </c>
      <c r="E157">
        <v>2.6749999999999998</v>
      </c>
      <c r="F157">
        <v>5.8129999999999997</v>
      </c>
      <c r="G157">
        <v>5.2190000000000003</v>
      </c>
      <c r="H157">
        <v>3</v>
      </c>
      <c r="I157" s="57">
        <v>3</v>
      </c>
      <c r="J157" s="57">
        <v>1</v>
      </c>
      <c r="K157">
        <v>2</v>
      </c>
      <c r="L157">
        <v>1.34795</v>
      </c>
      <c r="M157" s="28">
        <f t="shared" si="91"/>
        <v>1.8169639599747047</v>
      </c>
      <c r="N157">
        <v>1</v>
      </c>
      <c r="O157">
        <v>1.29636</v>
      </c>
      <c r="P157" s="28">
        <f t="shared" si="92"/>
        <v>1.6805535665706701</v>
      </c>
      <c r="Q157">
        <v>5</v>
      </c>
      <c r="R157">
        <v>0.87324000000000002</v>
      </c>
      <c r="S157" s="28">
        <f>(A157-$A$223)^2+(B157-$B$223)^2+(C157-$C$223)^2+(D157-$D$223)^2+(E157-$E$223)^2+(F157-$F$223)^2+(G157-$G$223)^2</f>
        <v>0.76255586374149698</v>
      </c>
      <c r="T157">
        <v>5</v>
      </c>
      <c r="U157">
        <v>1.3319000000000001</v>
      </c>
      <c r="V157" s="28">
        <f>(A157-$A$228)^2+(B157-$B$228)^2+(C157-$C$228)^2+(D157-$D$228)^2+(E157-$E$228)^2+(F157-$F$228)^2+(G157-$G$228)^2</f>
        <v>1.7739546317687052</v>
      </c>
    </row>
    <row r="158" spans="1:22" x14ac:dyDescent="0.25">
      <c r="A158">
        <v>11.34</v>
      </c>
      <c r="B158">
        <v>12.87</v>
      </c>
      <c r="C158">
        <v>0.85960000000000003</v>
      </c>
      <c r="D158">
        <v>5.0529999999999999</v>
      </c>
      <c r="E158">
        <v>2.8490000000000002</v>
      </c>
      <c r="F158">
        <v>3.347</v>
      </c>
      <c r="G158">
        <v>5.0030000000000001</v>
      </c>
      <c r="H158">
        <v>3</v>
      </c>
      <c r="I158" s="57">
        <v>3</v>
      </c>
      <c r="J158" s="57">
        <v>1</v>
      </c>
      <c r="K158">
        <v>2</v>
      </c>
      <c r="L158">
        <v>1.6089199999999999</v>
      </c>
      <c r="M158" s="28">
        <f t="shared" si="91"/>
        <v>2.5886143697149633</v>
      </c>
      <c r="N158">
        <v>1</v>
      </c>
      <c r="O158">
        <v>1.6370800000000001</v>
      </c>
      <c r="P158" s="28">
        <f t="shared" si="92"/>
        <v>2.6800259093706678</v>
      </c>
      <c r="Q158">
        <v>4</v>
      </c>
      <c r="R158">
        <v>0.88673999999999997</v>
      </c>
      <c r="S158" s="28">
        <f>(A158-$A$222)^2+(B158-$B$222)^2+(C158-$C$222)^2+(D158-$D$222)^2+(E158-$E$222)^2+(F158-$F$222)^2+(G158-$G$222)^2</f>
        <v>0.78630334212810371</v>
      </c>
      <c r="T158">
        <v>1</v>
      </c>
      <c r="U158">
        <v>1.03471</v>
      </c>
      <c r="V158" s="28">
        <f t="shared" ref="V158:V165" si="100">(A158-$A$224)^2+(B158-$B$224)^2+(C158-$C$224)^2+(D158-$D$224)^2+(E158-$E$224)^2+(F158-$F$224)^2+(G158-$G$224)^2</f>
        <v>1.0706289792602064</v>
      </c>
    </row>
    <row r="159" spans="1:22" x14ac:dyDescent="0.25">
      <c r="A159">
        <v>12.13</v>
      </c>
      <c r="B159">
        <v>13.73</v>
      </c>
      <c r="C159">
        <v>0.80810000000000004</v>
      </c>
      <c r="D159">
        <v>5.3940000000000001</v>
      </c>
      <c r="E159">
        <v>2.7450000000000001</v>
      </c>
      <c r="F159">
        <v>4.8250000000000002</v>
      </c>
      <c r="G159">
        <v>5.22</v>
      </c>
      <c r="H159">
        <v>3</v>
      </c>
      <c r="I159" s="57">
        <v>3</v>
      </c>
      <c r="J159" s="57">
        <v>1</v>
      </c>
      <c r="K159">
        <v>2</v>
      </c>
      <c r="L159">
        <v>0.54918999999999996</v>
      </c>
      <c r="M159" s="28">
        <f t="shared" si="91"/>
        <v>0.30160613400067249</v>
      </c>
      <c r="N159">
        <v>1</v>
      </c>
      <c r="O159">
        <v>0.55725999999999998</v>
      </c>
      <c r="P159" s="28">
        <f t="shared" si="92"/>
        <v>0.31054384870399737</v>
      </c>
      <c r="Q159">
        <v>5</v>
      </c>
      <c r="R159">
        <v>0.99195999999999995</v>
      </c>
      <c r="S159" s="28">
        <f>(A159-$A$223)^2+(B159-$B$223)^2+(C159-$C$223)^2+(D159-$D$223)^2+(E159-$E$223)^2+(F159-$F$223)^2+(G159-$G$223)^2</f>
        <v>0.98399073993197406</v>
      </c>
      <c r="T159">
        <v>1</v>
      </c>
      <c r="U159">
        <v>0.91879999999999995</v>
      </c>
      <c r="V159" s="28">
        <f t="shared" si="100"/>
        <v>0.84418863640306185</v>
      </c>
    </row>
    <row r="160" spans="1:22" x14ac:dyDescent="0.25">
      <c r="A160">
        <v>11.75</v>
      </c>
      <c r="B160">
        <v>13.52</v>
      </c>
      <c r="C160">
        <v>0.80820000000000003</v>
      </c>
      <c r="D160">
        <v>5.444</v>
      </c>
      <c r="E160">
        <v>2.6779999999999999</v>
      </c>
      <c r="F160">
        <v>4.3780000000000001</v>
      </c>
      <c r="G160">
        <v>5.31</v>
      </c>
      <c r="H160">
        <v>3</v>
      </c>
      <c r="I160" s="57">
        <v>3</v>
      </c>
      <c r="J160" s="57">
        <v>1</v>
      </c>
      <c r="K160">
        <v>2</v>
      </c>
      <c r="L160">
        <v>0.62202000000000002</v>
      </c>
      <c r="M160" s="28">
        <f t="shared" si="91"/>
        <v>0.38690662270197212</v>
      </c>
      <c r="N160">
        <v>1</v>
      </c>
      <c r="O160">
        <v>0.64134000000000002</v>
      </c>
      <c r="P160" s="28">
        <f t="shared" si="92"/>
        <v>0.41131828163733081</v>
      </c>
      <c r="Q160">
        <v>4</v>
      </c>
      <c r="R160">
        <v>1.1941200000000001</v>
      </c>
      <c r="S160" s="28">
        <f>(A160-$A$222)^2+(B160-$B$222)^2+(C160-$C$222)^2+(D160-$D$222)^2+(E160-$E$222)^2+(F160-$F$222)^2+(G160-$G$222)^2</f>
        <v>1.4259192639462801</v>
      </c>
      <c r="T160">
        <v>1</v>
      </c>
      <c r="U160">
        <v>0.52578999999999998</v>
      </c>
      <c r="V160" s="28">
        <f t="shared" si="100"/>
        <v>0.2764543335459192</v>
      </c>
    </row>
    <row r="161" spans="1:22" x14ac:dyDescent="0.25">
      <c r="A161">
        <v>11.49</v>
      </c>
      <c r="B161">
        <v>13.22</v>
      </c>
      <c r="C161">
        <v>0.82630000000000003</v>
      </c>
      <c r="D161">
        <v>5.3040000000000003</v>
      </c>
      <c r="E161">
        <v>2.6949999999999998</v>
      </c>
      <c r="F161">
        <v>5.3879999999999999</v>
      </c>
      <c r="G161">
        <v>5.31</v>
      </c>
      <c r="H161">
        <v>3</v>
      </c>
      <c r="I161" s="57">
        <v>3</v>
      </c>
      <c r="J161" s="57">
        <v>1</v>
      </c>
      <c r="K161">
        <v>2</v>
      </c>
      <c r="L161">
        <v>0.84245999999999999</v>
      </c>
      <c r="M161" s="28">
        <f t="shared" si="91"/>
        <v>0.70974697815652066</v>
      </c>
      <c r="N161">
        <v>1</v>
      </c>
      <c r="O161">
        <v>0.79208999999999996</v>
      </c>
      <c r="P161" s="28">
        <f t="shared" si="92"/>
        <v>0.62741215590400135</v>
      </c>
      <c r="Q161">
        <v>5</v>
      </c>
      <c r="R161">
        <v>0.63685000000000003</v>
      </c>
      <c r="S161" s="28">
        <f>(A161-$A$223)^2+(B161-$B$223)^2+(C161-$C$223)^2+(D161-$D$223)^2+(E161-$E$223)^2+(F161-$F$223)^2+(G161-$G$223)^2</f>
        <v>0.40557873040816328</v>
      </c>
      <c r="T161">
        <v>1</v>
      </c>
      <c r="U161">
        <v>1.2996700000000001</v>
      </c>
      <c r="V161" s="28">
        <f t="shared" si="100"/>
        <v>1.6891332935459178</v>
      </c>
    </row>
    <row r="162" spans="1:22" x14ac:dyDescent="0.25">
      <c r="A162">
        <v>12.54</v>
      </c>
      <c r="B162">
        <v>13.67</v>
      </c>
      <c r="C162">
        <v>0.84250000000000003</v>
      </c>
      <c r="D162">
        <v>5.4509999999999996</v>
      </c>
      <c r="E162">
        <v>2.879</v>
      </c>
      <c r="F162">
        <v>3.0819999999999999</v>
      </c>
      <c r="G162">
        <v>5.4909999999999997</v>
      </c>
      <c r="H162">
        <v>3</v>
      </c>
      <c r="I162" s="57">
        <v>3</v>
      </c>
      <c r="J162" s="57">
        <v>1</v>
      </c>
      <c r="K162">
        <v>2</v>
      </c>
      <c r="L162">
        <v>1.8744499999999999</v>
      </c>
      <c r="M162" s="28">
        <f t="shared" si="91"/>
        <v>3.5135675568578133</v>
      </c>
      <c r="N162">
        <v>1</v>
      </c>
      <c r="O162">
        <v>1.92195</v>
      </c>
      <c r="P162" s="28">
        <f t="shared" si="92"/>
        <v>3.6938912177706609</v>
      </c>
      <c r="Q162">
        <v>4</v>
      </c>
      <c r="R162">
        <v>0.83157000000000003</v>
      </c>
      <c r="S162" s="28">
        <f t="shared" ref="S162:S163" si="101">(A162-$A$222)^2+(B162-$B$222)^2+(C162-$C$222)^2+(D162-$D$222)^2+(E162-$E$222)^2+(F162-$F$222)^2+(G162-$G$222)^2</f>
        <v>0.69150128576445735</v>
      </c>
      <c r="T162">
        <v>1</v>
      </c>
      <c r="U162">
        <v>1.4538800000000001</v>
      </c>
      <c r="V162" s="28">
        <f t="shared" si="100"/>
        <v>2.1137709449744908</v>
      </c>
    </row>
    <row r="163" spans="1:22" x14ac:dyDescent="0.25">
      <c r="A163">
        <v>12.02</v>
      </c>
      <c r="B163">
        <v>13.33</v>
      </c>
      <c r="C163">
        <v>0.85029999999999994</v>
      </c>
      <c r="D163">
        <v>5.35</v>
      </c>
      <c r="E163">
        <v>2.81</v>
      </c>
      <c r="F163">
        <v>4.2709999999999999</v>
      </c>
      <c r="G163">
        <v>5.3079999999999998</v>
      </c>
      <c r="H163">
        <v>3</v>
      </c>
      <c r="I163" s="57">
        <v>3</v>
      </c>
      <c r="J163" s="57">
        <v>1</v>
      </c>
      <c r="K163">
        <v>2</v>
      </c>
      <c r="L163">
        <v>0.55830999999999997</v>
      </c>
      <c r="M163" s="28">
        <f t="shared" si="91"/>
        <v>0.31170957036431085</v>
      </c>
      <c r="N163">
        <v>1</v>
      </c>
      <c r="O163">
        <v>0.59792999999999996</v>
      </c>
      <c r="P163" s="28">
        <f t="shared" si="92"/>
        <v>0.35752600657066602</v>
      </c>
      <c r="Q163">
        <v>4</v>
      </c>
      <c r="R163">
        <v>0.99128000000000005</v>
      </c>
      <c r="S163" s="28">
        <f t="shared" si="101"/>
        <v>0.98262730576446178</v>
      </c>
      <c r="T163">
        <v>1</v>
      </c>
      <c r="U163">
        <v>0.36225000000000002</v>
      </c>
      <c r="V163" s="28">
        <f t="shared" si="100"/>
        <v>0.13122816497449016</v>
      </c>
    </row>
    <row r="164" spans="1:22" x14ac:dyDescent="0.25">
      <c r="A164">
        <v>12.05</v>
      </c>
      <c r="B164">
        <v>13.41</v>
      </c>
      <c r="C164">
        <v>0.84160000000000001</v>
      </c>
      <c r="D164">
        <v>5.2670000000000003</v>
      </c>
      <c r="E164">
        <v>2.847</v>
      </c>
      <c r="F164">
        <v>4.9880000000000004</v>
      </c>
      <c r="G164">
        <v>5.0460000000000003</v>
      </c>
      <c r="H164">
        <v>3</v>
      </c>
      <c r="I164" s="57">
        <v>3</v>
      </c>
      <c r="J164" s="57">
        <v>1</v>
      </c>
      <c r="K164">
        <v>2</v>
      </c>
      <c r="L164">
        <v>0.28587000000000001</v>
      </c>
      <c r="M164" s="28">
        <f t="shared" si="91"/>
        <v>8.17194242604143E-2</v>
      </c>
      <c r="N164">
        <v>1</v>
      </c>
      <c r="O164">
        <v>0.26621</v>
      </c>
      <c r="P164" s="28">
        <f t="shared" si="92"/>
        <v>7.0869728037332672E-2</v>
      </c>
      <c r="Q164">
        <v>5</v>
      </c>
      <c r="R164">
        <v>0.70355000000000001</v>
      </c>
      <c r="S164" s="28">
        <f>(A164-$A$223)^2+(B164-$B$223)^2+(C164-$C$223)^2+(D164-$D$223)^2+(E164-$E$223)^2+(F164-$F$223)^2+(G164-$G$223)^2</f>
        <v>0.49498055183673406</v>
      </c>
      <c r="T164">
        <v>1</v>
      </c>
      <c r="U164">
        <v>0.87131999999999998</v>
      </c>
      <c r="V164" s="28">
        <f t="shared" si="100"/>
        <v>0.7591980435459178</v>
      </c>
    </row>
    <row r="165" spans="1:22" x14ac:dyDescent="0.25">
      <c r="A165">
        <v>12.55</v>
      </c>
      <c r="B165">
        <v>13.57</v>
      </c>
      <c r="C165">
        <v>0.85580000000000001</v>
      </c>
      <c r="D165">
        <v>5.3330000000000002</v>
      </c>
      <c r="E165">
        <v>2.968</v>
      </c>
      <c r="F165">
        <v>4.4189999999999996</v>
      </c>
      <c r="G165">
        <v>5.1760000000000002</v>
      </c>
      <c r="H165">
        <v>3</v>
      </c>
      <c r="I165" s="57">
        <v>3</v>
      </c>
      <c r="J165" s="57">
        <v>1</v>
      </c>
      <c r="K165">
        <v>2</v>
      </c>
      <c r="L165">
        <v>0.75736999999999999</v>
      </c>
      <c r="M165" s="28">
        <f t="shared" si="91"/>
        <v>0.57361527101366006</v>
      </c>
      <c r="N165">
        <v>1</v>
      </c>
      <c r="O165">
        <v>0.79996999999999996</v>
      </c>
      <c r="P165" s="28">
        <f t="shared" si="92"/>
        <v>0.63995143790399878</v>
      </c>
      <c r="Q165">
        <v>4</v>
      </c>
      <c r="R165">
        <v>1.2174100000000001</v>
      </c>
      <c r="S165" s="28">
        <f>(A165-$A$222)^2+(B165-$B$222)^2+(C165-$C$222)^2+(D165-$D$222)^2+(E165-$E$222)^2+(F165-$F$222)^2+(G165-$G$222)^2</f>
        <v>1.4820928148553689</v>
      </c>
      <c r="T165">
        <v>1</v>
      </c>
      <c r="U165">
        <v>0.86080000000000001</v>
      </c>
      <c r="V165" s="28">
        <f t="shared" si="100"/>
        <v>0.74097587211734695</v>
      </c>
    </row>
    <row r="166" spans="1:22" x14ac:dyDescent="0.25">
      <c r="A166">
        <v>11.14</v>
      </c>
      <c r="B166">
        <v>12.79</v>
      </c>
      <c r="C166">
        <v>0.85580000000000001</v>
      </c>
      <c r="D166">
        <v>5.0110000000000001</v>
      </c>
      <c r="E166">
        <v>2.794</v>
      </c>
      <c r="F166">
        <v>6.3879999999999999</v>
      </c>
      <c r="G166">
        <v>5.0490000000000004</v>
      </c>
      <c r="H166">
        <v>3</v>
      </c>
      <c r="I166" s="57">
        <v>3</v>
      </c>
      <c r="J166" s="57">
        <v>1</v>
      </c>
      <c r="K166">
        <v>2</v>
      </c>
      <c r="L166">
        <v>1.90299</v>
      </c>
      <c r="M166" s="28">
        <f t="shared" si="91"/>
        <v>3.6213790112734072</v>
      </c>
      <c r="N166">
        <v>1</v>
      </c>
      <c r="O166">
        <v>1.8523700000000001</v>
      </c>
      <c r="P166" s="28">
        <f t="shared" si="92"/>
        <v>3.4312566645706721</v>
      </c>
      <c r="Q166">
        <v>5</v>
      </c>
      <c r="R166">
        <v>1.24251</v>
      </c>
      <c r="S166" s="28">
        <f>(A166-$A$223)^2+(B166-$B$223)^2+(C166-$C$223)^2+(D166-$D$223)^2+(E166-$E$223)^2+(F166-$F$223)^2+(G166-$G$223)^2</f>
        <v>1.5438343804081616</v>
      </c>
      <c r="T166">
        <v>5</v>
      </c>
      <c r="U166">
        <v>1.3732599999999999</v>
      </c>
      <c r="V166" s="28">
        <f>(A166-$A$228)^2+(B166-$B$228)^2+(C166-$C$228)^2+(D166-$D$228)^2+(E166-$E$228)^2+(F166-$F$228)^2+(G166-$G$228)^2</f>
        <v>1.8858376484353707</v>
      </c>
    </row>
    <row r="167" spans="1:22" x14ac:dyDescent="0.25">
      <c r="A167">
        <v>12.1</v>
      </c>
      <c r="B167">
        <v>13.15</v>
      </c>
      <c r="C167">
        <v>0.87929999999999997</v>
      </c>
      <c r="D167">
        <v>5.1050000000000004</v>
      </c>
      <c r="E167">
        <v>2.9409999999999998</v>
      </c>
      <c r="F167">
        <v>2.2010000000000001</v>
      </c>
      <c r="G167">
        <v>5.056</v>
      </c>
      <c r="H167">
        <v>3</v>
      </c>
      <c r="I167" s="57">
        <v>3</v>
      </c>
      <c r="J167" s="57">
        <v>1</v>
      </c>
      <c r="K167">
        <v>2</v>
      </c>
      <c r="L167">
        <v>2.5696300000000001</v>
      </c>
      <c r="M167" s="28">
        <f t="shared" si="91"/>
        <v>6.6029846560785943</v>
      </c>
      <c r="N167">
        <v>1</v>
      </c>
      <c r="O167">
        <v>2.6149800000000001</v>
      </c>
      <c r="P167" s="28">
        <f t="shared" si="92"/>
        <v>6.83810653723733</v>
      </c>
      <c r="Q167">
        <v>4</v>
      </c>
      <c r="R167">
        <v>1.1613899999999999</v>
      </c>
      <c r="S167" s="28">
        <f>(A167-$A$222)^2+(B167-$B$222)^2+(C167-$C$222)^2+(D167-$D$222)^2+(E167-$E$222)^2+(F167-$F$222)^2+(G167-$G$222)^2</f>
        <v>1.3488212875826446</v>
      </c>
      <c r="T167">
        <v>1</v>
      </c>
      <c r="U167">
        <v>1.99268</v>
      </c>
      <c r="V167" s="28">
        <f t="shared" ref="V167:V171" si="102">(A167-$A$224)^2+(B167-$B$224)^2+(C167-$C$224)^2+(D167-$D$224)^2+(E167-$E$224)^2+(F167-$F$224)^2+(G167-$G$224)^2</f>
        <v>3.9707808578316346</v>
      </c>
    </row>
    <row r="168" spans="1:22" x14ac:dyDescent="0.25">
      <c r="A168">
        <v>12.44</v>
      </c>
      <c r="B168">
        <v>13.59</v>
      </c>
      <c r="C168">
        <v>0.84619999999999995</v>
      </c>
      <c r="D168">
        <v>5.319</v>
      </c>
      <c r="E168">
        <v>2.8969999999999998</v>
      </c>
      <c r="F168">
        <v>4.9240000000000004</v>
      </c>
      <c r="G168">
        <v>5.27</v>
      </c>
      <c r="H168">
        <v>3</v>
      </c>
      <c r="I168" s="57">
        <v>3</v>
      </c>
      <c r="J168" s="57">
        <v>1</v>
      </c>
      <c r="K168">
        <v>2</v>
      </c>
      <c r="L168">
        <v>0.62778</v>
      </c>
      <c r="M168" s="28">
        <f t="shared" si="91"/>
        <v>0.39410914218249005</v>
      </c>
      <c r="N168">
        <v>1</v>
      </c>
      <c r="O168">
        <v>0.63912999999999998</v>
      </c>
      <c r="P168" s="28">
        <f t="shared" si="92"/>
        <v>0.40849086297066423</v>
      </c>
      <c r="Q168">
        <v>5</v>
      </c>
      <c r="R168">
        <v>0.94062000000000001</v>
      </c>
      <c r="S168" s="28">
        <f>(A168-$A$223)^2+(B168-$B$223)^2+(C168-$C$223)^2+(D168-$D$223)^2+(E168-$E$223)^2+(F168-$F$223)^2+(G168-$G$223)^2</f>
        <v>0.8847598775510197</v>
      </c>
      <c r="T168">
        <v>1</v>
      </c>
      <c r="U168">
        <v>1.0627200000000001</v>
      </c>
      <c r="V168" s="28">
        <f t="shared" si="102"/>
        <v>1.1293817264030597</v>
      </c>
    </row>
    <row r="169" spans="1:22" x14ac:dyDescent="0.25">
      <c r="A169">
        <v>12.15</v>
      </c>
      <c r="B169">
        <v>13.45</v>
      </c>
      <c r="C169">
        <v>0.84430000000000005</v>
      </c>
      <c r="D169">
        <v>5.4169999999999998</v>
      </c>
      <c r="E169">
        <v>2.8370000000000002</v>
      </c>
      <c r="F169">
        <v>3.6379999999999999</v>
      </c>
      <c r="G169">
        <v>5.3380000000000001</v>
      </c>
      <c r="H169">
        <v>3</v>
      </c>
      <c r="I169" s="57">
        <v>3</v>
      </c>
      <c r="J169" s="57">
        <v>1</v>
      </c>
      <c r="K169">
        <v>2</v>
      </c>
      <c r="L169">
        <v>1.19259</v>
      </c>
      <c r="M169" s="28">
        <f t="shared" si="91"/>
        <v>1.4222659937409328</v>
      </c>
      <c r="N169">
        <v>1</v>
      </c>
      <c r="O169">
        <v>1.23786</v>
      </c>
      <c r="P169" s="28">
        <f t="shared" si="92"/>
        <v>1.5323085639039977</v>
      </c>
      <c r="Q169">
        <v>4</v>
      </c>
      <c r="R169">
        <v>0.51432</v>
      </c>
      <c r="S169" s="28">
        <f t="shared" ref="S169:S171" si="103">(A169-$A$222)^2+(B169-$B$222)^2+(C169-$C$222)^2+(D169-$D$222)^2+(E169-$E$222)^2+(F169-$F$222)^2+(G169-$G$222)^2</f>
        <v>0.264522105764461</v>
      </c>
      <c r="T169">
        <v>1</v>
      </c>
      <c r="U169">
        <v>0.73823000000000005</v>
      </c>
      <c r="V169" s="28">
        <f t="shared" si="102"/>
        <v>0.54498264354591996</v>
      </c>
    </row>
    <row r="170" spans="1:22" x14ac:dyDescent="0.25">
      <c r="A170">
        <v>11.35</v>
      </c>
      <c r="B170">
        <v>13.12</v>
      </c>
      <c r="C170">
        <v>0.82909999999999995</v>
      </c>
      <c r="D170">
        <v>5.1760000000000002</v>
      </c>
      <c r="E170">
        <v>2.6680000000000001</v>
      </c>
      <c r="F170">
        <v>4.3369999999999997</v>
      </c>
      <c r="G170">
        <v>5.1319999999999997</v>
      </c>
      <c r="H170">
        <v>3</v>
      </c>
      <c r="I170" s="57">
        <v>3</v>
      </c>
      <c r="J170" s="57">
        <v>1</v>
      </c>
      <c r="K170">
        <v>2</v>
      </c>
      <c r="L170">
        <v>0.79210999999999998</v>
      </c>
      <c r="M170" s="28">
        <f t="shared" si="91"/>
        <v>0.62743707685782035</v>
      </c>
      <c r="N170">
        <v>1</v>
      </c>
      <c r="O170">
        <v>0.79483000000000004</v>
      </c>
      <c r="P170" s="28">
        <f t="shared" si="92"/>
        <v>0.6317594380373347</v>
      </c>
      <c r="Q170">
        <v>4</v>
      </c>
      <c r="R170">
        <v>1.28199</v>
      </c>
      <c r="S170" s="28">
        <f t="shared" si="103"/>
        <v>1.6435086694008292</v>
      </c>
      <c r="T170">
        <v>1</v>
      </c>
      <c r="U170">
        <v>0.55323999999999995</v>
      </c>
      <c r="V170" s="28">
        <f t="shared" si="102"/>
        <v>0.30607100783163388</v>
      </c>
    </row>
    <row r="171" spans="1:22" x14ac:dyDescent="0.25">
      <c r="A171">
        <v>11.24</v>
      </c>
      <c r="B171">
        <v>13</v>
      </c>
      <c r="C171">
        <v>0.83589999999999998</v>
      </c>
      <c r="D171">
        <v>5.09</v>
      </c>
      <c r="E171">
        <v>2.7149999999999999</v>
      </c>
      <c r="F171">
        <v>3.5209999999999999</v>
      </c>
      <c r="G171">
        <v>5.0880000000000001</v>
      </c>
      <c r="H171">
        <v>3</v>
      </c>
      <c r="I171" s="57">
        <v>3</v>
      </c>
      <c r="J171" s="57">
        <v>1</v>
      </c>
      <c r="K171">
        <v>2</v>
      </c>
      <c r="L171">
        <v>1.47627</v>
      </c>
      <c r="M171" s="28">
        <f t="shared" si="91"/>
        <v>2.1793791178967812</v>
      </c>
      <c r="N171">
        <v>1</v>
      </c>
      <c r="O171">
        <v>1.4999100000000001</v>
      </c>
      <c r="P171" s="28">
        <f t="shared" si="92"/>
        <v>2.2497387441706671</v>
      </c>
      <c r="Q171">
        <v>4</v>
      </c>
      <c r="R171">
        <v>0.95321999999999996</v>
      </c>
      <c r="S171" s="28">
        <f t="shared" si="103"/>
        <v>0.90863715849173865</v>
      </c>
      <c r="T171">
        <v>1</v>
      </c>
      <c r="U171">
        <v>0.92188999999999999</v>
      </c>
      <c r="V171" s="28">
        <f t="shared" si="102"/>
        <v>0.84989035926020606</v>
      </c>
    </row>
    <row r="172" spans="1:22" x14ac:dyDescent="0.25">
      <c r="A172">
        <v>11.02</v>
      </c>
      <c r="B172">
        <v>13</v>
      </c>
      <c r="C172">
        <v>0.81889999999999996</v>
      </c>
      <c r="D172">
        <v>5.3250000000000002</v>
      </c>
      <c r="E172">
        <v>2.7010000000000001</v>
      </c>
      <c r="F172">
        <v>6.7350000000000003</v>
      </c>
      <c r="G172">
        <v>5.1630000000000003</v>
      </c>
      <c r="H172">
        <v>3</v>
      </c>
      <c r="I172" s="57">
        <v>3</v>
      </c>
      <c r="J172" s="57">
        <v>1</v>
      </c>
      <c r="K172">
        <v>2</v>
      </c>
      <c r="L172">
        <v>2.2168600000000001</v>
      </c>
      <c r="M172" s="28">
        <f t="shared" si="91"/>
        <v>4.9144643958188636</v>
      </c>
      <c r="N172">
        <v>1</v>
      </c>
      <c r="O172">
        <v>2.16527</v>
      </c>
      <c r="P172" s="28">
        <f t="shared" si="92"/>
        <v>4.6883750455040065</v>
      </c>
      <c r="Q172">
        <v>5</v>
      </c>
      <c r="R172">
        <v>1.47847</v>
      </c>
      <c r="S172" s="28">
        <f t="shared" ref="S172:S173" si="104">(A172-$A$223)^2+(B172-$B$223)^2+(C172-$C$223)^2+(D172-$D$223)^2+(E172-$E$223)^2+(F172-$F$223)^2+(G172-$G$223)^2</f>
        <v>2.1858772104081652</v>
      </c>
      <c r="T172">
        <v>5</v>
      </c>
      <c r="U172">
        <v>1.44676</v>
      </c>
      <c r="V172" s="28">
        <f t="shared" ref="V172:V173" si="105">(A172-$A$228)^2+(B172-$B$228)^2+(C172-$C$228)^2+(D172-$D$228)^2+(E172-$E$228)^2+(F172-$F$228)^2+(G172-$G$228)^2</f>
        <v>2.093125749863944</v>
      </c>
    </row>
    <row r="173" spans="1:22" x14ac:dyDescent="0.25">
      <c r="A173">
        <v>11.55</v>
      </c>
      <c r="B173">
        <v>13.1</v>
      </c>
      <c r="C173">
        <v>0.84550000000000003</v>
      </c>
      <c r="D173">
        <v>5.1669999999999998</v>
      </c>
      <c r="E173">
        <v>2.8450000000000002</v>
      </c>
      <c r="F173">
        <v>6.7149999999999999</v>
      </c>
      <c r="G173">
        <v>4.9560000000000004</v>
      </c>
      <c r="H173">
        <v>3</v>
      </c>
      <c r="I173" s="57">
        <v>3</v>
      </c>
      <c r="J173" s="57">
        <v>1</v>
      </c>
      <c r="K173">
        <v>2</v>
      </c>
      <c r="L173">
        <v>2.01187</v>
      </c>
      <c r="M173" s="28">
        <f t="shared" si="91"/>
        <v>4.0476032399747028</v>
      </c>
      <c r="N173">
        <v>1</v>
      </c>
      <c r="O173">
        <v>1.96356</v>
      </c>
      <c r="P173" s="28">
        <f t="shared" si="92"/>
        <v>3.8555740257706694</v>
      </c>
      <c r="Q173">
        <v>5</v>
      </c>
      <c r="R173">
        <v>1.16018</v>
      </c>
      <c r="S173" s="28">
        <f t="shared" si="104"/>
        <v>1.3460214675510191</v>
      </c>
      <c r="T173">
        <v>5</v>
      </c>
      <c r="U173">
        <v>0.94154000000000004</v>
      </c>
      <c r="V173" s="28">
        <f t="shared" si="105"/>
        <v>0.88648987367346699</v>
      </c>
    </row>
    <row r="174" spans="1:22" x14ac:dyDescent="0.25">
      <c r="A174">
        <v>11.27</v>
      </c>
      <c r="B174">
        <v>12.97</v>
      </c>
      <c r="C174">
        <v>0.84189999999999998</v>
      </c>
      <c r="D174">
        <v>5.0880000000000001</v>
      </c>
      <c r="E174">
        <v>2.7629999999999999</v>
      </c>
      <c r="F174">
        <v>4.3090000000000002</v>
      </c>
      <c r="G174">
        <v>5</v>
      </c>
      <c r="H174">
        <v>3</v>
      </c>
      <c r="I174" s="57">
        <v>3</v>
      </c>
      <c r="J174" s="57">
        <v>1</v>
      </c>
      <c r="K174">
        <v>2</v>
      </c>
      <c r="L174">
        <v>0.90458000000000005</v>
      </c>
      <c r="M174" s="28">
        <f t="shared" si="91"/>
        <v>0.81827229711756044</v>
      </c>
      <c r="N174">
        <v>1</v>
      </c>
      <c r="O174">
        <v>0.90647999999999995</v>
      </c>
      <c r="P174" s="28">
        <f t="shared" si="92"/>
        <v>0.82169873350400113</v>
      </c>
      <c r="Q174">
        <v>4</v>
      </c>
      <c r="R174">
        <v>1.32524</v>
      </c>
      <c r="S174" s="28">
        <f>(A174-$A$222)^2+(B174-$B$222)^2+(C174-$C$222)^2+(D174-$D$222)^2+(E174-$E$222)^2+(F174-$F$222)^2+(G174-$G$222)^2</f>
        <v>1.7562543766735579</v>
      </c>
      <c r="T174">
        <v>1</v>
      </c>
      <c r="U174">
        <v>0.65271999999999997</v>
      </c>
      <c r="V174" s="28">
        <f>(A174-$A$224)^2+(B174-$B$224)^2+(C174-$C$224)^2+(D174-$D$224)^2+(E174-$E$224)^2+(F174-$F$224)^2+(G174-$G$224)^2</f>
        <v>0.42604611640306173</v>
      </c>
    </row>
    <row r="175" spans="1:22" x14ac:dyDescent="0.25">
      <c r="A175">
        <v>11.4</v>
      </c>
      <c r="B175">
        <v>13.08</v>
      </c>
      <c r="C175">
        <v>0.83750000000000002</v>
      </c>
      <c r="D175">
        <v>5.1360000000000001</v>
      </c>
      <c r="E175">
        <v>2.7629999999999999</v>
      </c>
      <c r="F175">
        <v>5.5880000000000001</v>
      </c>
      <c r="G175">
        <v>5.0890000000000004</v>
      </c>
      <c r="H175">
        <v>3</v>
      </c>
      <c r="I175" s="57">
        <v>3</v>
      </c>
      <c r="J175" s="57">
        <v>1</v>
      </c>
      <c r="K175">
        <v>2</v>
      </c>
      <c r="L175">
        <v>1.03128</v>
      </c>
      <c r="M175" s="28">
        <f t="shared" si="91"/>
        <v>1.0635296217928849</v>
      </c>
      <c r="N175">
        <v>1</v>
      </c>
      <c r="O175">
        <v>0.98014999999999997</v>
      </c>
      <c r="P175" s="28">
        <f t="shared" si="92"/>
        <v>0.96068945777066883</v>
      </c>
      <c r="Q175">
        <v>5</v>
      </c>
      <c r="R175">
        <v>0.64871000000000001</v>
      </c>
      <c r="S175" s="28">
        <f t="shared" ref="S175:S180" si="106">(A175-$A$223)^2+(B175-$B$223)^2+(C175-$C$223)^2+(D175-$D$223)^2+(E175-$E$223)^2+(F175-$F$223)^2+(G175-$G$223)^2</f>
        <v>0.42082595326530503</v>
      </c>
      <c r="T175">
        <v>5</v>
      </c>
      <c r="U175">
        <v>1.2551600000000001</v>
      </c>
      <c r="V175" s="28">
        <f>(A175-$A$228)^2+(B175-$B$228)^2+(C175-$C$228)^2+(D175-$D$228)^2+(E175-$E$228)^2+(F175-$F$228)^2+(G175-$G$228)^2</f>
        <v>1.5754295022448939</v>
      </c>
    </row>
    <row r="176" spans="1:22" x14ac:dyDescent="0.25">
      <c r="A176">
        <v>10.83</v>
      </c>
      <c r="B176">
        <v>12.96</v>
      </c>
      <c r="C176">
        <v>0.80989999999999995</v>
      </c>
      <c r="D176">
        <v>5.2779999999999996</v>
      </c>
      <c r="E176">
        <v>2.641</v>
      </c>
      <c r="F176">
        <v>5.1820000000000004</v>
      </c>
      <c r="G176">
        <v>5.1849999999999996</v>
      </c>
      <c r="H176">
        <v>3</v>
      </c>
      <c r="I176" s="57">
        <v>3</v>
      </c>
      <c r="J176" s="57">
        <v>1</v>
      </c>
      <c r="K176">
        <v>2</v>
      </c>
      <c r="L176">
        <v>1.2773300000000001</v>
      </c>
      <c r="M176" s="28">
        <f t="shared" si="91"/>
        <v>1.6315630295850945</v>
      </c>
      <c r="N176">
        <v>1</v>
      </c>
      <c r="O176">
        <v>1.23769</v>
      </c>
      <c r="P176" s="28">
        <f t="shared" si="92"/>
        <v>1.5318662215040024</v>
      </c>
      <c r="Q176">
        <v>5</v>
      </c>
      <c r="R176">
        <v>1.3229</v>
      </c>
      <c r="S176" s="28">
        <f t="shared" si="106"/>
        <v>1.7500644675510191</v>
      </c>
      <c r="T176">
        <v>1</v>
      </c>
      <c r="U176">
        <v>1.46837</v>
      </c>
      <c r="V176" s="28">
        <f t="shared" ref="V176:V179" si="107">(A176-$A$224)^2+(B176-$B$224)^2+(C176-$C$224)^2+(D176-$D$224)^2+(E176-$E$224)^2+(F176-$F$224)^2+(G176-$G$224)^2</f>
        <v>2.1561239949744904</v>
      </c>
    </row>
    <row r="177" spans="1:22" x14ac:dyDescent="0.25">
      <c r="A177">
        <v>10.8</v>
      </c>
      <c r="B177">
        <v>12.57</v>
      </c>
      <c r="C177">
        <v>0.85899999999999999</v>
      </c>
      <c r="D177">
        <v>4.9809999999999999</v>
      </c>
      <c r="E177">
        <v>2.8210000000000002</v>
      </c>
      <c r="F177">
        <v>4.7729999999999997</v>
      </c>
      <c r="G177">
        <v>5.0629999999999997</v>
      </c>
      <c r="H177">
        <v>3</v>
      </c>
      <c r="I177" s="57">
        <v>3</v>
      </c>
      <c r="J177" s="57">
        <v>1</v>
      </c>
      <c r="K177">
        <v>2</v>
      </c>
      <c r="L177">
        <v>1.38486</v>
      </c>
      <c r="M177" s="28">
        <f t="shared" si="91"/>
        <v>1.9178290185461337</v>
      </c>
      <c r="N177">
        <v>1</v>
      </c>
      <c r="O177">
        <v>1.36033</v>
      </c>
      <c r="P177" s="28">
        <f t="shared" si="92"/>
        <v>1.8504906784373365</v>
      </c>
      <c r="Q177">
        <v>5</v>
      </c>
      <c r="R177">
        <v>1.6770499999999999</v>
      </c>
      <c r="S177" s="28">
        <f t="shared" si="106"/>
        <v>2.812481793741493</v>
      </c>
      <c r="T177">
        <v>1</v>
      </c>
      <c r="U177">
        <v>1.3812199999999999</v>
      </c>
      <c r="V177" s="28">
        <f t="shared" si="107"/>
        <v>1.907763844974488</v>
      </c>
    </row>
    <row r="178" spans="1:22" x14ac:dyDescent="0.25">
      <c r="A178">
        <v>11.26</v>
      </c>
      <c r="B178">
        <v>13.01</v>
      </c>
      <c r="C178">
        <v>0.83550000000000002</v>
      </c>
      <c r="D178">
        <v>5.1859999999999999</v>
      </c>
      <c r="E178">
        <v>2.71</v>
      </c>
      <c r="F178">
        <v>5.335</v>
      </c>
      <c r="G178">
        <v>5.0919999999999996</v>
      </c>
      <c r="H178">
        <v>3</v>
      </c>
      <c r="I178" s="57">
        <v>3</v>
      </c>
      <c r="J178" s="57">
        <v>1</v>
      </c>
      <c r="K178">
        <v>2</v>
      </c>
      <c r="L178">
        <v>0.96226999999999996</v>
      </c>
      <c r="M178" s="28">
        <f t="shared" si="91"/>
        <v>0.92595513607860058</v>
      </c>
      <c r="N178">
        <v>1</v>
      </c>
      <c r="O178">
        <v>0.91478999999999999</v>
      </c>
      <c r="P178" s="28">
        <f t="shared" si="92"/>
        <v>0.83684335910400309</v>
      </c>
      <c r="Q178">
        <v>5</v>
      </c>
      <c r="R178">
        <v>0.86782999999999999</v>
      </c>
      <c r="S178" s="28">
        <f t="shared" si="106"/>
        <v>0.75312427707482965</v>
      </c>
      <c r="T178">
        <v>1</v>
      </c>
      <c r="U178">
        <v>1.32315</v>
      </c>
      <c r="V178" s="28">
        <f t="shared" si="107"/>
        <v>1.7507322449744895</v>
      </c>
    </row>
    <row r="179" spans="1:22" x14ac:dyDescent="0.25">
      <c r="A179">
        <v>10.74</v>
      </c>
      <c r="B179">
        <v>12.73</v>
      </c>
      <c r="C179">
        <v>0.83289999999999997</v>
      </c>
      <c r="D179">
        <v>5.1449999999999996</v>
      </c>
      <c r="E179">
        <v>2.6419999999999999</v>
      </c>
      <c r="F179">
        <v>4.702</v>
      </c>
      <c r="G179">
        <v>4.9630000000000001</v>
      </c>
      <c r="H179">
        <v>3</v>
      </c>
      <c r="I179" s="57">
        <v>3</v>
      </c>
      <c r="J179" s="57">
        <v>1</v>
      </c>
      <c r="K179">
        <v>2</v>
      </c>
      <c r="L179">
        <v>1.3696299999999999</v>
      </c>
      <c r="M179" s="28">
        <f t="shared" si="91"/>
        <v>1.875896878935744</v>
      </c>
      <c r="N179">
        <v>1</v>
      </c>
      <c r="O179">
        <v>1.34674</v>
      </c>
      <c r="P179" s="28">
        <f t="shared" si="92"/>
        <v>1.8137158028373359</v>
      </c>
      <c r="Q179">
        <v>5</v>
      </c>
      <c r="R179">
        <v>1.70347</v>
      </c>
      <c r="S179" s="28">
        <f t="shared" si="106"/>
        <v>2.9017970008843514</v>
      </c>
      <c r="T179">
        <v>1</v>
      </c>
      <c r="U179">
        <v>1.3321700000000001</v>
      </c>
      <c r="V179" s="28">
        <f t="shared" si="107"/>
        <v>1.7746721592602037</v>
      </c>
    </row>
    <row r="180" spans="1:22" x14ac:dyDescent="0.25">
      <c r="A180">
        <v>11.48</v>
      </c>
      <c r="B180">
        <v>13.05</v>
      </c>
      <c r="C180">
        <v>0.84730000000000005</v>
      </c>
      <c r="D180">
        <v>5.18</v>
      </c>
      <c r="E180">
        <v>2.758</v>
      </c>
      <c r="F180">
        <v>5.8760000000000003</v>
      </c>
      <c r="G180">
        <v>5.0019999999999998</v>
      </c>
      <c r="H180">
        <v>3</v>
      </c>
      <c r="I180" s="57">
        <v>3</v>
      </c>
      <c r="J180" s="57">
        <v>1</v>
      </c>
      <c r="K180">
        <v>2</v>
      </c>
      <c r="L180">
        <v>1.24675</v>
      </c>
      <c r="M180" s="28">
        <f t="shared" si="91"/>
        <v>1.5543774378967816</v>
      </c>
      <c r="N180">
        <v>1</v>
      </c>
      <c r="O180">
        <v>1.1961200000000001</v>
      </c>
      <c r="P180" s="28">
        <f t="shared" si="92"/>
        <v>1.4307070252373364</v>
      </c>
      <c r="Q180">
        <v>5</v>
      </c>
      <c r="R180">
        <v>0.62305999999999995</v>
      </c>
      <c r="S180" s="28">
        <f t="shared" si="106"/>
        <v>0.38820864469387634</v>
      </c>
      <c r="T180">
        <v>5</v>
      </c>
      <c r="U180">
        <v>1.0550600000000001</v>
      </c>
      <c r="V180" s="28">
        <f>(A180-$A$228)^2+(B180-$B$228)^2+(C180-$C$228)^2+(D180-$D$228)^2+(E180-$E$228)^2+(F180-$F$228)^2+(G180-$G$228)^2</f>
        <v>1.1131423174829891</v>
      </c>
    </row>
    <row r="181" spans="1:22" x14ac:dyDescent="0.25">
      <c r="A181">
        <v>12.21</v>
      </c>
      <c r="B181">
        <v>13.47</v>
      </c>
      <c r="C181">
        <v>0.84530000000000005</v>
      </c>
      <c r="D181">
        <v>5.3570000000000002</v>
      </c>
      <c r="E181">
        <v>2.8929999999999998</v>
      </c>
      <c r="F181">
        <v>1.661</v>
      </c>
      <c r="G181">
        <v>5.1779999999999999</v>
      </c>
      <c r="H181">
        <v>3</v>
      </c>
      <c r="I181" s="57">
        <v>3</v>
      </c>
      <c r="J181" s="57">
        <v>1</v>
      </c>
      <c r="K181">
        <v>3</v>
      </c>
      <c r="L181">
        <v>2.8452299999999999</v>
      </c>
      <c r="M181" s="28">
        <f>(A181-$A$214)^2+(B181-$B$214)^2+(C181-$C$214)^2+(D181-$D$214)^2+(E181-$E$214)^2+(F181-$F$214)^2+(G181-$G$214)^2</f>
        <v>8.0953434185956432</v>
      </c>
      <c r="N181">
        <v>2</v>
      </c>
      <c r="O181">
        <v>2.58501</v>
      </c>
      <c r="P181" s="28">
        <f t="shared" ref="P181" si="108">(A181-$A$216)^2+(B181-$B$216)^2+(C181-$C$216)^2+(D181-$D$216)^2+(E181-$E$216)^2+(F181-$F$216)^2+(G181-$G$216)^2</f>
        <v>6.6822887511895557</v>
      </c>
      <c r="Q181">
        <v>4</v>
      </c>
      <c r="R181">
        <v>1.70913</v>
      </c>
      <c r="S181" s="28">
        <f>(A181-$A$222)^2+(B181-$B$222)^2+(C181-$C$222)^2+(D181-$D$222)^2+(E181-$E$222)^2+(F181-$F$222)^2+(G181-$G$222)^2</f>
        <v>2.9211136694008255</v>
      </c>
      <c r="T181">
        <v>2</v>
      </c>
      <c r="U181">
        <v>2.30402</v>
      </c>
      <c r="V181" s="28">
        <f>(A181-$A$225)^2+(B181-$B$225)^2+(C181-$C$225)^2+(D181-$D$225)^2+(E181-$E$225)^2+(F181-$F$225)^2+(G181-$G$225)^2</f>
        <v>5.3084979282578839</v>
      </c>
    </row>
    <row r="182" spans="1:22" x14ac:dyDescent="0.25">
      <c r="A182">
        <v>11.41</v>
      </c>
      <c r="B182">
        <v>12.95</v>
      </c>
      <c r="C182">
        <v>0.85599999999999998</v>
      </c>
      <c r="D182">
        <v>5.09</v>
      </c>
      <c r="E182">
        <v>2.7749999999999999</v>
      </c>
      <c r="F182">
        <v>4.9569999999999999</v>
      </c>
      <c r="G182">
        <v>4.8250000000000002</v>
      </c>
      <c r="H182">
        <v>3</v>
      </c>
      <c r="I182" s="57">
        <v>3</v>
      </c>
      <c r="J182" s="57">
        <v>1</v>
      </c>
      <c r="K182">
        <v>2</v>
      </c>
      <c r="L182">
        <v>0.74177999999999999</v>
      </c>
      <c r="M182" s="28">
        <f t="shared" ref="M182:M202" si="109">(A182-$A$213)^2+(B182-$B$213)^2+(C182-$C$213)^2+(D182-$D$213)^2+(E182-$E$213)^2+(F182-$F$213)^2+(G182-$G$213)^2</f>
        <v>0.5502326601045735</v>
      </c>
      <c r="N182">
        <v>1</v>
      </c>
      <c r="O182">
        <v>0.71099000000000001</v>
      </c>
      <c r="P182" s="28">
        <f t="shared" ref="P182:P200" si="110">(A182-$A$215)^2+(B182-$B$215)^2+(C182-$C$215)^2+(D182-$D$215)^2+(E182-$E$215)^2+(F182-$F$215)^2+(G182-$G$215)^2</f>
        <v>0.50550893710400202</v>
      </c>
      <c r="Q182">
        <v>5</v>
      </c>
      <c r="R182">
        <v>1.0409299999999999</v>
      </c>
      <c r="S182" s="28">
        <f t="shared" ref="S182:S186" si="111">(A182-$A$223)^2+(B182-$B$223)^2+(C182-$C$223)^2+(D182-$D$223)^2+(E182-$E$223)^2+(F182-$F$223)^2+(G182-$G$223)^2</f>
        <v>1.0835318985034001</v>
      </c>
      <c r="T182">
        <v>1</v>
      </c>
      <c r="U182">
        <v>0.97770999999999997</v>
      </c>
      <c r="V182" s="28">
        <f t="shared" ref="V182:V185" si="112">(A182-$A$224)^2+(B182-$B$224)^2+(C182-$C$224)^2+(D182-$D$224)^2+(E182-$E$224)^2+(F182-$F$224)^2+(G182-$G$224)^2</f>
        <v>0.95592136640305969</v>
      </c>
    </row>
    <row r="183" spans="1:22" x14ac:dyDescent="0.25">
      <c r="A183">
        <v>12.46</v>
      </c>
      <c r="B183">
        <v>13.41</v>
      </c>
      <c r="C183">
        <v>0.87060000000000004</v>
      </c>
      <c r="D183">
        <v>5.2359999999999998</v>
      </c>
      <c r="E183">
        <v>3.0169999999999999</v>
      </c>
      <c r="F183">
        <v>4.9870000000000001</v>
      </c>
      <c r="G183">
        <v>5.1470000000000002</v>
      </c>
      <c r="H183">
        <v>3</v>
      </c>
      <c r="I183" s="57">
        <v>3</v>
      </c>
      <c r="J183" s="57">
        <v>1</v>
      </c>
      <c r="K183">
        <v>2</v>
      </c>
      <c r="L183">
        <v>0.58316999999999997</v>
      </c>
      <c r="M183" s="28">
        <f t="shared" si="109"/>
        <v>0.34009059828638832</v>
      </c>
      <c r="N183">
        <v>1</v>
      </c>
      <c r="O183">
        <v>0.59175</v>
      </c>
      <c r="P183" s="28">
        <f t="shared" si="110"/>
        <v>0.35017111203733375</v>
      </c>
      <c r="Q183">
        <v>5</v>
      </c>
      <c r="R183">
        <v>0.85455000000000003</v>
      </c>
      <c r="S183" s="28">
        <f t="shared" si="111"/>
        <v>0.73025046612244959</v>
      </c>
      <c r="T183">
        <v>1</v>
      </c>
      <c r="U183">
        <v>1.0664800000000001</v>
      </c>
      <c r="V183" s="28">
        <f t="shared" si="112"/>
        <v>1.1373762435459174</v>
      </c>
    </row>
    <row r="184" spans="1:22" x14ac:dyDescent="0.25">
      <c r="A184">
        <v>12.19</v>
      </c>
      <c r="B184">
        <v>13.36</v>
      </c>
      <c r="C184">
        <v>0.8579</v>
      </c>
      <c r="D184">
        <v>5.24</v>
      </c>
      <c r="E184">
        <v>2.9089999999999998</v>
      </c>
      <c r="F184">
        <v>4.8570000000000002</v>
      </c>
      <c r="G184">
        <v>5.1580000000000004</v>
      </c>
      <c r="H184">
        <v>3</v>
      </c>
      <c r="I184" s="57">
        <v>3</v>
      </c>
      <c r="J184" s="57">
        <v>1</v>
      </c>
      <c r="K184">
        <v>2</v>
      </c>
      <c r="L184">
        <v>0.27181</v>
      </c>
      <c r="M184" s="28">
        <f t="shared" si="109"/>
        <v>7.3882385429245148E-2</v>
      </c>
      <c r="N184">
        <v>1</v>
      </c>
      <c r="O184">
        <v>0.28271000000000002</v>
      </c>
      <c r="P184" s="28">
        <f t="shared" si="110"/>
        <v>7.9926989503999318E-2</v>
      </c>
      <c r="Q184">
        <v>5</v>
      </c>
      <c r="R184">
        <v>0.84558999999999995</v>
      </c>
      <c r="S184" s="28">
        <f t="shared" si="111"/>
        <v>0.71502528659863862</v>
      </c>
      <c r="T184">
        <v>1</v>
      </c>
      <c r="U184">
        <v>0.79627999999999999</v>
      </c>
      <c r="V184" s="28">
        <f t="shared" si="112"/>
        <v>0.63405487354591694</v>
      </c>
    </row>
    <row r="185" spans="1:22" x14ac:dyDescent="0.25">
      <c r="A185">
        <v>11.65</v>
      </c>
      <c r="B185">
        <v>13.07</v>
      </c>
      <c r="C185">
        <v>0.85750000000000004</v>
      </c>
      <c r="D185">
        <v>5.1079999999999997</v>
      </c>
      <c r="E185">
        <v>2.85</v>
      </c>
      <c r="F185">
        <v>5.2089999999999996</v>
      </c>
      <c r="G185">
        <v>5.1349999999999998</v>
      </c>
      <c r="H185">
        <v>3</v>
      </c>
      <c r="I185" s="57">
        <v>3</v>
      </c>
      <c r="J185" s="57">
        <v>1</v>
      </c>
      <c r="K185">
        <v>2</v>
      </c>
      <c r="L185">
        <v>0.60004999999999997</v>
      </c>
      <c r="M185" s="28">
        <f t="shared" si="109"/>
        <v>0.36006081659807893</v>
      </c>
      <c r="N185">
        <v>1</v>
      </c>
      <c r="O185">
        <v>0.55076000000000003</v>
      </c>
      <c r="P185" s="28">
        <f t="shared" si="110"/>
        <v>0.3033351911040017</v>
      </c>
      <c r="Q185">
        <v>5</v>
      </c>
      <c r="R185">
        <v>0.62966999999999995</v>
      </c>
      <c r="S185" s="28">
        <f t="shared" si="111"/>
        <v>0.39647823897959117</v>
      </c>
      <c r="T185">
        <v>1</v>
      </c>
      <c r="U185">
        <v>1.0740000000000001</v>
      </c>
      <c r="V185" s="28">
        <f t="shared" si="112"/>
        <v>1.1534744092602018</v>
      </c>
    </row>
    <row r="186" spans="1:22" x14ac:dyDescent="0.25">
      <c r="A186">
        <v>12.89</v>
      </c>
      <c r="B186">
        <v>13.77</v>
      </c>
      <c r="C186">
        <v>0.85409999999999997</v>
      </c>
      <c r="D186">
        <v>5.4950000000000001</v>
      </c>
      <c r="E186">
        <v>3.0259999999999998</v>
      </c>
      <c r="F186">
        <v>6.1849999999999996</v>
      </c>
      <c r="G186">
        <v>5.3159999999999998</v>
      </c>
      <c r="H186">
        <v>3</v>
      </c>
      <c r="I186" s="57">
        <v>3</v>
      </c>
      <c r="J186" s="57">
        <v>1</v>
      </c>
      <c r="K186">
        <v>2</v>
      </c>
      <c r="L186">
        <v>1.8108200000000001</v>
      </c>
      <c r="M186" s="28">
        <f t="shared" si="109"/>
        <v>3.2790776612733983</v>
      </c>
      <c r="N186">
        <v>1</v>
      </c>
      <c r="O186">
        <v>1.79104</v>
      </c>
      <c r="P186" s="28">
        <f t="shared" si="110"/>
        <v>3.2078304780373319</v>
      </c>
      <c r="Q186">
        <v>5</v>
      </c>
      <c r="R186">
        <v>1.1965300000000001</v>
      </c>
      <c r="S186" s="28">
        <f t="shared" si="111"/>
        <v>1.4316873970748316</v>
      </c>
      <c r="T186">
        <v>5</v>
      </c>
      <c r="U186">
        <v>0.75277000000000005</v>
      </c>
      <c r="V186" s="28">
        <f>(A186-$A$228)^2+(B186-$B$228)^2+(C186-$C$228)^2+(D186-$D$228)^2+(E186-$E$228)^2+(F186-$F$228)^2+(G186-$G$228)^2</f>
        <v>0.56665976510204241</v>
      </c>
    </row>
    <row r="187" spans="1:22" x14ac:dyDescent="0.25">
      <c r="A187">
        <v>11.56</v>
      </c>
      <c r="B187">
        <v>13.31</v>
      </c>
      <c r="C187">
        <v>0.81979999999999997</v>
      </c>
      <c r="D187">
        <v>5.3630000000000004</v>
      </c>
      <c r="E187">
        <v>2.6829999999999998</v>
      </c>
      <c r="F187">
        <v>4.0620000000000003</v>
      </c>
      <c r="G187">
        <v>5.1820000000000004</v>
      </c>
      <c r="H187">
        <v>3</v>
      </c>
      <c r="I187" s="57">
        <v>3</v>
      </c>
      <c r="J187" s="57">
        <v>1</v>
      </c>
      <c r="K187">
        <v>2</v>
      </c>
      <c r="L187">
        <v>0.8458</v>
      </c>
      <c r="M187" s="28">
        <f t="shared" si="109"/>
        <v>0.71537038270197317</v>
      </c>
      <c r="N187">
        <v>1</v>
      </c>
      <c r="O187">
        <v>0.87</v>
      </c>
      <c r="P187" s="28">
        <f t="shared" si="110"/>
        <v>0.75689723523733154</v>
      </c>
      <c r="Q187">
        <v>4</v>
      </c>
      <c r="R187">
        <v>0.94786000000000004</v>
      </c>
      <c r="S187" s="28">
        <f>(A187-$A$222)^2+(B187-$B$222)^2+(C187-$C$222)^2+(D187-$D$222)^2+(E187-$E$222)^2+(F187-$F$222)^2+(G187-$G$222)^2</f>
        <v>0.89844406940082788</v>
      </c>
      <c r="T187">
        <v>1</v>
      </c>
      <c r="U187">
        <v>0.39066000000000001</v>
      </c>
      <c r="V187" s="28">
        <f t="shared" ref="V187:V189" si="113">(A187-$A$224)^2+(B187-$B$224)^2+(C187-$C$224)^2+(D187-$D$224)^2+(E187-$E$224)^2+(F187-$F$224)^2+(G187-$G$224)^2</f>
        <v>0.15261617211734832</v>
      </c>
    </row>
    <row r="188" spans="1:22" x14ac:dyDescent="0.25">
      <c r="A188">
        <v>11.81</v>
      </c>
      <c r="B188">
        <v>13.45</v>
      </c>
      <c r="C188">
        <v>0.81979999999999997</v>
      </c>
      <c r="D188">
        <v>5.4130000000000003</v>
      </c>
      <c r="E188">
        <v>2.7160000000000002</v>
      </c>
      <c r="F188">
        <v>4.8979999999999997</v>
      </c>
      <c r="G188">
        <v>5.3520000000000003</v>
      </c>
      <c r="H188">
        <v>3</v>
      </c>
      <c r="I188" s="57">
        <v>3</v>
      </c>
      <c r="J188" s="57">
        <v>1</v>
      </c>
      <c r="K188">
        <v>2</v>
      </c>
      <c r="L188">
        <v>0.45</v>
      </c>
      <c r="M188" s="28">
        <f t="shared" si="109"/>
        <v>0.20250036971496016</v>
      </c>
      <c r="N188">
        <v>1</v>
      </c>
      <c r="O188">
        <v>0.42734</v>
      </c>
      <c r="P188" s="28">
        <f t="shared" si="110"/>
        <v>0.18262140857066583</v>
      </c>
      <c r="Q188">
        <v>5</v>
      </c>
      <c r="R188">
        <v>0.87531999999999999</v>
      </c>
      <c r="S188" s="28">
        <f>(A188-$A$223)^2+(B188-$B$223)^2+(C188-$C$223)^2+(D188-$D$223)^2+(E188-$E$223)^2+(F188-$F$223)^2+(G188-$G$223)^2</f>
        <v>0.76617756136054527</v>
      </c>
      <c r="T188">
        <v>1</v>
      </c>
      <c r="U188">
        <v>0.84728999999999999</v>
      </c>
      <c r="V188" s="28">
        <f t="shared" si="113"/>
        <v>0.71789245783163258</v>
      </c>
    </row>
    <row r="189" spans="1:22" x14ac:dyDescent="0.25">
      <c r="A189">
        <v>10.91</v>
      </c>
      <c r="B189">
        <v>12.8</v>
      </c>
      <c r="C189">
        <v>0.83720000000000006</v>
      </c>
      <c r="D189">
        <v>5.0880000000000001</v>
      </c>
      <c r="E189">
        <v>2.6749999999999998</v>
      </c>
      <c r="F189">
        <v>4.1790000000000003</v>
      </c>
      <c r="G189">
        <v>4.9560000000000004</v>
      </c>
      <c r="H189">
        <v>3</v>
      </c>
      <c r="I189" s="57">
        <v>3</v>
      </c>
      <c r="J189" s="57">
        <v>1</v>
      </c>
      <c r="K189">
        <v>2</v>
      </c>
      <c r="L189">
        <v>1.32341</v>
      </c>
      <c r="M189" s="28">
        <f t="shared" si="109"/>
        <v>1.751412661663015</v>
      </c>
      <c r="N189">
        <v>1</v>
      </c>
      <c r="O189">
        <v>1.32117</v>
      </c>
      <c r="P189" s="28">
        <f t="shared" si="110"/>
        <v>1.7454798389706672</v>
      </c>
      <c r="Q189">
        <v>4</v>
      </c>
      <c r="R189">
        <v>1.5561100000000001</v>
      </c>
      <c r="S189" s="28">
        <f>(A189-$A$222)^2+(B189-$B$222)^2+(C189-$C$222)^2+(D189-$D$222)^2+(E189-$E$222)^2+(F189-$F$222)^2+(G189-$G$222)^2</f>
        <v>2.421480218491741</v>
      </c>
      <c r="T189">
        <v>1</v>
      </c>
      <c r="U189">
        <v>1.0415099999999999</v>
      </c>
      <c r="V189" s="28">
        <f t="shared" si="113"/>
        <v>1.0847519764030613</v>
      </c>
    </row>
    <row r="190" spans="1:22" x14ac:dyDescent="0.25">
      <c r="A190">
        <v>11.23</v>
      </c>
      <c r="B190">
        <v>12.82</v>
      </c>
      <c r="C190">
        <v>0.85940000000000005</v>
      </c>
      <c r="D190">
        <v>5.0890000000000004</v>
      </c>
      <c r="E190">
        <v>2.8210000000000002</v>
      </c>
      <c r="F190">
        <v>7.524</v>
      </c>
      <c r="G190">
        <v>4.9569999999999999</v>
      </c>
      <c r="H190">
        <v>3</v>
      </c>
      <c r="I190" s="57">
        <v>3</v>
      </c>
      <c r="J190" s="57">
        <v>1</v>
      </c>
      <c r="K190">
        <v>2</v>
      </c>
      <c r="L190">
        <v>2.9029400000000001</v>
      </c>
      <c r="M190" s="28">
        <f t="shared" si="109"/>
        <v>8.4270711250396406</v>
      </c>
      <c r="N190">
        <v>1</v>
      </c>
      <c r="O190">
        <v>2.8535900000000001</v>
      </c>
      <c r="P190" s="28">
        <f t="shared" si="110"/>
        <v>8.142955103504006</v>
      </c>
      <c r="Q190">
        <v>5</v>
      </c>
      <c r="R190">
        <v>2.0671499999999998</v>
      </c>
      <c r="S190" s="28">
        <f t="shared" ref="S190:S192" si="114">(A190-$A$223)^2+(B190-$B$223)^2+(C190-$C$223)^2+(D190-$D$223)^2+(E190-$E$223)^2+(F190-$F$223)^2+(G190-$G$223)^2</f>
        <v>4.2731282318367336</v>
      </c>
      <c r="T190">
        <v>5</v>
      </c>
      <c r="U190">
        <v>1.74135</v>
      </c>
      <c r="V190" s="28">
        <f>(A190-$A$228)^2+(B190-$B$228)^2+(C190-$C$228)^2+(D190-$D$228)^2+(E190-$E$228)^2+(F190-$F$228)^2+(G190-$G$228)^2</f>
        <v>3.0323100808163241</v>
      </c>
    </row>
    <row r="191" spans="1:22" x14ac:dyDescent="0.25">
      <c r="A191">
        <v>10.59</v>
      </c>
      <c r="B191">
        <v>12.41</v>
      </c>
      <c r="C191">
        <v>0.86480000000000001</v>
      </c>
      <c r="D191">
        <v>4.899</v>
      </c>
      <c r="E191">
        <v>2.7869999999999999</v>
      </c>
      <c r="F191">
        <v>4.9749999999999996</v>
      </c>
      <c r="G191">
        <v>4.7939999999999996</v>
      </c>
      <c r="H191">
        <v>3</v>
      </c>
      <c r="I191" s="57">
        <v>3</v>
      </c>
      <c r="J191" s="57">
        <v>1</v>
      </c>
      <c r="K191">
        <v>2</v>
      </c>
      <c r="L191">
        <v>1.6990000000000001</v>
      </c>
      <c r="M191" s="28">
        <f t="shared" si="109"/>
        <v>2.8866147203643187</v>
      </c>
      <c r="N191">
        <v>1</v>
      </c>
      <c r="O191">
        <v>1.6708799999999999</v>
      </c>
      <c r="P191" s="28">
        <f t="shared" si="110"/>
        <v>2.7918535685706729</v>
      </c>
      <c r="Q191">
        <v>5</v>
      </c>
      <c r="R191">
        <v>1.85667</v>
      </c>
      <c r="S191" s="28">
        <f t="shared" si="114"/>
        <v>3.4472185137414946</v>
      </c>
      <c r="T191">
        <v>1</v>
      </c>
      <c r="U191">
        <v>1.7410099999999999</v>
      </c>
      <c r="V191" s="28">
        <f t="shared" ref="V191:V197" si="115">(A191-$A$224)^2+(B191-$B$224)^2+(C191-$C$224)^2+(D191-$D$224)^2+(E191-$E$224)^2+(F191-$F$224)^2+(G191-$G$224)^2</f>
        <v>3.0311140292602032</v>
      </c>
    </row>
    <row r="192" spans="1:22" x14ac:dyDescent="0.25">
      <c r="A192">
        <v>10.93</v>
      </c>
      <c r="B192">
        <v>12.8</v>
      </c>
      <c r="C192">
        <v>0.83899999999999997</v>
      </c>
      <c r="D192">
        <v>5.0460000000000003</v>
      </c>
      <c r="E192">
        <v>2.7170000000000001</v>
      </c>
      <c r="F192">
        <v>5.3979999999999997</v>
      </c>
      <c r="G192">
        <v>5.0449999999999999</v>
      </c>
      <c r="H192">
        <v>3</v>
      </c>
      <c r="I192" s="57">
        <v>3</v>
      </c>
      <c r="J192" s="57">
        <v>1</v>
      </c>
      <c r="K192">
        <v>2</v>
      </c>
      <c r="L192">
        <v>1.3277099999999999</v>
      </c>
      <c r="M192" s="28">
        <f t="shared" si="109"/>
        <v>1.7628046029617181</v>
      </c>
      <c r="N192">
        <v>1</v>
      </c>
      <c r="O192">
        <v>1.2842199999999999</v>
      </c>
      <c r="P192" s="28">
        <f t="shared" si="110"/>
        <v>1.6492268651040036</v>
      </c>
      <c r="Q192">
        <v>5</v>
      </c>
      <c r="R192">
        <v>1.2258199999999999</v>
      </c>
      <c r="S192" s="28">
        <f t="shared" si="114"/>
        <v>1.502626412789114</v>
      </c>
      <c r="T192">
        <v>1</v>
      </c>
      <c r="U192">
        <v>1.59585</v>
      </c>
      <c r="V192" s="28">
        <f t="shared" si="115"/>
        <v>2.5467333092602025</v>
      </c>
    </row>
    <row r="193" spans="1:22" x14ac:dyDescent="0.25">
      <c r="A193">
        <v>11.27</v>
      </c>
      <c r="B193">
        <v>12.86</v>
      </c>
      <c r="C193">
        <v>0.85629999999999995</v>
      </c>
      <c r="D193">
        <v>5.0910000000000002</v>
      </c>
      <c r="E193">
        <v>2.8039999999999998</v>
      </c>
      <c r="F193">
        <v>3.9849999999999999</v>
      </c>
      <c r="G193">
        <v>5.0010000000000003</v>
      </c>
      <c r="H193">
        <v>3</v>
      </c>
      <c r="I193" s="57">
        <v>3</v>
      </c>
      <c r="J193" s="57">
        <v>1</v>
      </c>
      <c r="K193">
        <v>2</v>
      </c>
      <c r="L193">
        <v>1.1340399999999999</v>
      </c>
      <c r="M193" s="28">
        <f t="shared" si="109"/>
        <v>1.2860484846500295</v>
      </c>
      <c r="N193">
        <v>1</v>
      </c>
      <c r="O193">
        <v>1.1475599999999999</v>
      </c>
      <c r="P193" s="28">
        <f t="shared" si="110"/>
        <v>1.3168989292373361</v>
      </c>
      <c r="Q193">
        <v>4</v>
      </c>
      <c r="R193">
        <v>1.1454200000000001</v>
      </c>
      <c r="S193" s="28">
        <f t="shared" ref="S193:S194" si="116">(A193-$A$222)^2+(B193-$B$222)^2+(C193-$C$222)^2+(D193-$D$222)^2+(E193-$E$222)^2+(F193-$F$222)^2+(G193-$G$222)^2</f>
        <v>1.3119842330371951</v>
      </c>
      <c r="T193">
        <v>1</v>
      </c>
      <c r="U193">
        <v>0.70796999999999999</v>
      </c>
      <c r="V193" s="28">
        <f t="shared" si="115"/>
        <v>0.50122765068877706</v>
      </c>
    </row>
    <row r="194" spans="1:22" x14ac:dyDescent="0.25">
      <c r="A194">
        <v>11.87</v>
      </c>
      <c r="B194">
        <v>13.02</v>
      </c>
      <c r="C194">
        <v>0.87949999999999995</v>
      </c>
      <c r="D194">
        <v>5.1319999999999997</v>
      </c>
      <c r="E194">
        <v>2.9529999999999998</v>
      </c>
      <c r="F194">
        <v>3.597</v>
      </c>
      <c r="G194">
        <v>5.1319999999999997</v>
      </c>
      <c r="H194">
        <v>3</v>
      </c>
      <c r="I194" s="57">
        <v>3</v>
      </c>
      <c r="J194" s="57">
        <v>1</v>
      </c>
      <c r="K194">
        <v>2</v>
      </c>
      <c r="L194">
        <v>1.2018</v>
      </c>
      <c r="M194" s="28">
        <f t="shared" si="109"/>
        <v>1.4443177308837929</v>
      </c>
      <c r="N194">
        <v>1</v>
      </c>
      <c r="O194">
        <v>1.2416100000000001</v>
      </c>
      <c r="P194" s="28">
        <f t="shared" si="110"/>
        <v>1.5415914631040009</v>
      </c>
      <c r="Q194">
        <v>4</v>
      </c>
      <c r="R194">
        <v>0.47253000000000001</v>
      </c>
      <c r="S194" s="28">
        <f t="shared" si="116"/>
        <v>0.22328894030991922</v>
      </c>
      <c r="T194">
        <v>1</v>
      </c>
      <c r="U194">
        <v>0.62538000000000005</v>
      </c>
      <c r="V194" s="28">
        <f t="shared" si="115"/>
        <v>0.39110114497449078</v>
      </c>
    </row>
    <row r="195" spans="1:22" x14ac:dyDescent="0.25">
      <c r="A195">
        <v>10.82</v>
      </c>
      <c r="B195">
        <v>12.83</v>
      </c>
      <c r="C195">
        <v>0.8256</v>
      </c>
      <c r="D195">
        <v>5.18</v>
      </c>
      <c r="E195">
        <v>2.63</v>
      </c>
      <c r="F195">
        <v>4.8529999999999998</v>
      </c>
      <c r="G195">
        <v>5.0890000000000004</v>
      </c>
      <c r="H195">
        <v>3</v>
      </c>
      <c r="I195" s="57">
        <v>3</v>
      </c>
      <c r="J195" s="57">
        <v>1</v>
      </c>
      <c r="K195">
        <v>2</v>
      </c>
      <c r="L195">
        <v>1.25634</v>
      </c>
      <c r="M195" s="28">
        <f t="shared" si="109"/>
        <v>1.5783840788058736</v>
      </c>
      <c r="N195">
        <v>1</v>
      </c>
      <c r="O195">
        <v>1.2273799999999999</v>
      </c>
      <c r="P195" s="28">
        <f t="shared" si="110"/>
        <v>1.5064686987040026</v>
      </c>
      <c r="Q195">
        <v>5</v>
      </c>
      <c r="R195">
        <v>1.52061</v>
      </c>
      <c r="S195" s="28">
        <f>(A195-$A$223)^2+(B195-$B$223)^2+(C195-$C$223)^2+(D195-$D$223)^2+(E195-$E$223)^2+(F195-$F$223)^2+(G195-$G$223)^2</f>
        <v>2.3122573232653045</v>
      </c>
      <c r="T195">
        <v>1</v>
      </c>
      <c r="U195">
        <v>1.3005100000000001</v>
      </c>
      <c r="V195" s="28">
        <f t="shared" si="115"/>
        <v>1.6913358149744895</v>
      </c>
    </row>
    <row r="196" spans="1:22" x14ac:dyDescent="0.25">
      <c r="A196">
        <v>12.11</v>
      </c>
      <c r="B196">
        <v>13.27</v>
      </c>
      <c r="C196">
        <v>0.8639</v>
      </c>
      <c r="D196">
        <v>5.2359999999999998</v>
      </c>
      <c r="E196">
        <v>2.9750000000000001</v>
      </c>
      <c r="F196">
        <v>4.1319999999999997</v>
      </c>
      <c r="G196">
        <v>5.0119999999999996</v>
      </c>
      <c r="H196">
        <v>3</v>
      </c>
      <c r="I196" s="57">
        <v>3</v>
      </c>
      <c r="J196" s="57">
        <v>1</v>
      </c>
      <c r="K196">
        <v>2</v>
      </c>
      <c r="L196">
        <v>0.65705999999999998</v>
      </c>
      <c r="M196" s="28">
        <f t="shared" si="109"/>
        <v>0.43173285036431042</v>
      </c>
      <c r="N196">
        <v>1</v>
      </c>
      <c r="O196">
        <v>0.70665999999999995</v>
      </c>
      <c r="P196" s="28">
        <f t="shared" si="110"/>
        <v>0.49937496550399907</v>
      </c>
      <c r="Q196">
        <v>4</v>
      </c>
      <c r="R196">
        <v>0.79325999999999997</v>
      </c>
      <c r="S196" s="28">
        <f>(A196-$A$222)^2+(B196-$B$222)^2+(C196-$C$222)^2+(D196-$D$222)^2+(E196-$E$222)^2+(F196-$F$222)^2+(G196-$G$222)^2</f>
        <v>0.62926522212809877</v>
      </c>
      <c r="T196">
        <v>1</v>
      </c>
      <c r="U196">
        <v>0.32166</v>
      </c>
      <c r="V196" s="28">
        <f t="shared" si="115"/>
        <v>0.10346370211734587</v>
      </c>
    </row>
    <row r="197" spans="1:22" x14ac:dyDescent="0.25">
      <c r="A197">
        <v>12.8</v>
      </c>
      <c r="B197">
        <v>13.47</v>
      </c>
      <c r="C197">
        <v>0.88600000000000001</v>
      </c>
      <c r="D197">
        <v>5.16</v>
      </c>
      <c r="E197">
        <v>3.1259999999999999</v>
      </c>
      <c r="F197">
        <v>4.8730000000000002</v>
      </c>
      <c r="G197">
        <v>4.9139999999999997</v>
      </c>
      <c r="H197">
        <v>3</v>
      </c>
      <c r="I197" s="57">
        <v>3</v>
      </c>
      <c r="J197" s="57">
        <v>1</v>
      </c>
      <c r="K197">
        <v>2</v>
      </c>
      <c r="L197">
        <v>0.92173000000000005</v>
      </c>
      <c r="M197" s="28">
        <f t="shared" si="109"/>
        <v>0.84957853023443919</v>
      </c>
      <c r="N197">
        <v>1</v>
      </c>
      <c r="O197">
        <v>0.94445000000000001</v>
      </c>
      <c r="P197" s="28">
        <f t="shared" si="110"/>
        <v>0.89198816377066648</v>
      </c>
      <c r="Q197">
        <v>5</v>
      </c>
      <c r="R197">
        <v>1.2033</v>
      </c>
      <c r="S197" s="28">
        <f t="shared" ref="S197:S199" si="117">(A197-$A$223)^2+(B197-$B$223)^2+(C197-$C$223)^2+(D197-$D$223)^2+(E197-$E$223)^2+(F197-$F$223)^2+(G197-$G$223)^2</f>
        <v>1.4479205651700686</v>
      </c>
      <c r="T197">
        <v>1</v>
      </c>
      <c r="U197">
        <v>1.26793</v>
      </c>
      <c r="V197" s="28">
        <f t="shared" si="115"/>
        <v>1.6076425449744882</v>
      </c>
    </row>
    <row r="198" spans="1:22" x14ac:dyDescent="0.25">
      <c r="A198">
        <v>12.79</v>
      </c>
      <c r="B198">
        <v>13.53</v>
      </c>
      <c r="C198">
        <v>0.87860000000000005</v>
      </c>
      <c r="D198">
        <v>5.2240000000000002</v>
      </c>
      <c r="E198">
        <v>3.0539999999999998</v>
      </c>
      <c r="F198">
        <v>5.4829999999999997</v>
      </c>
      <c r="G198">
        <v>4.9580000000000002</v>
      </c>
      <c r="H198">
        <v>3</v>
      </c>
      <c r="I198" s="57">
        <v>3</v>
      </c>
      <c r="J198" s="57">
        <v>1</v>
      </c>
      <c r="K198">
        <v>2</v>
      </c>
      <c r="L198">
        <v>1.14907</v>
      </c>
      <c r="M198" s="28">
        <f t="shared" si="109"/>
        <v>1.3203681151695006</v>
      </c>
      <c r="N198">
        <v>1</v>
      </c>
      <c r="O198">
        <v>1.1435900000000001</v>
      </c>
      <c r="P198" s="28">
        <f t="shared" si="110"/>
        <v>1.3078051067039964</v>
      </c>
      <c r="Q198">
        <v>5</v>
      </c>
      <c r="R198">
        <v>0.89378000000000002</v>
      </c>
      <c r="S198" s="28">
        <f t="shared" si="117"/>
        <v>0.7988370565986378</v>
      </c>
      <c r="T198">
        <v>5</v>
      </c>
      <c r="U198">
        <v>1.0009300000000001</v>
      </c>
      <c r="V198" s="28">
        <f>(A198-$A$228)^2+(B198-$B$228)^2+(C198-$C$228)^2+(D198-$D$228)^2+(E198-$E$228)^2+(F198-$F$228)^2+(G198-$G$228)^2</f>
        <v>1.001856019863945</v>
      </c>
    </row>
    <row r="199" spans="1:22" x14ac:dyDescent="0.25">
      <c r="A199">
        <v>13.37</v>
      </c>
      <c r="B199">
        <v>13.78</v>
      </c>
      <c r="C199">
        <v>0.88490000000000002</v>
      </c>
      <c r="D199">
        <v>5.32</v>
      </c>
      <c r="E199">
        <v>3.1280000000000001</v>
      </c>
      <c r="F199">
        <v>4.67</v>
      </c>
      <c r="G199">
        <v>5.0910000000000002</v>
      </c>
      <c r="H199">
        <v>3</v>
      </c>
      <c r="I199" s="57">
        <v>3</v>
      </c>
      <c r="J199" s="57">
        <v>1</v>
      </c>
      <c r="K199">
        <v>2</v>
      </c>
      <c r="L199">
        <v>1.5209600000000001</v>
      </c>
      <c r="M199" s="28">
        <f t="shared" si="109"/>
        <v>2.3133119256889776</v>
      </c>
      <c r="N199">
        <v>1</v>
      </c>
      <c r="O199">
        <v>1.5505800000000001</v>
      </c>
      <c r="P199" s="28">
        <f t="shared" si="110"/>
        <v>2.4043016881706603</v>
      </c>
      <c r="Q199">
        <v>5</v>
      </c>
      <c r="R199">
        <v>1.7977700000000001</v>
      </c>
      <c r="S199" s="28">
        <f t="shared" si="117"/>
        <v>3.231969372312923</v>
      </c>
      <c r="T199">
        <v>1</v>
      </c>
      <c r="U199">
        <v>1.73949</v>
      </c>
      <c r="V199" s="28">
        <f t="shared" ref="V199:V201" si="118">(A199-$A$224)^2+(B199-$B$224)^2+(C199-$C$224)^2+(D199-$D$224)^2+(E199-$E$224)^2+(F199-$F$224)^2+(G199-$G$224)^2</f>
        <v>3.0258132092601975</v>
      </c>
    </row>
    <row r="200" spans="1:22" x14ac:dyDescent="0.25">
      <c r="A200">
        <v>12.62</v>
      </c>
      <c r="B200">
        <v>13.67</v>
      </c>
      <c r="C200">
        <v>0.84809999999999997</v>
      </c>
      <c r="D200">
        <v>5.41</v>
      </c>
      <c r="E200">
        <v>2.911</v>
      </c>
      <c r="F200">
        <v>3.306</v>
      </c>
      <c r="G200">
        <v>5.2309999999999999</v>
      </c>
      <c r="H200">
        <v>3</v>
      </c>
      <c r="I200" s="57">
        <v>3</v>
      </c>
      <c r="J200" s="57">
        <v>1</v>
      </c>
      <c r="K200">
        <v>2</v>
      </c>
      <c r="L200">
        <v>1.65944</v>
      </c>
      <c r="M200" s="28">
        <f t="shared" si="109"/>
        <v>2.7537556924422275</v>
      </c>
      <c r="N200">
        <v>1</v>
      </c>
      <c r="O200">
        <v>1.7094400000000001</v>
      </c>
      <c r="P200" s="28">
        <f t="shared" si="110"/>
        <v>2.9221949953706607</v>
      </c>
      <c r="Q200">
        <v>4</v>
      </c>
      <c r="R200">
        <v>0.70698000000000005</v>
      </c>
      <c r="S200" s="28">
        <f t="shared" ref="S200:S201" si="119">(A200-$A$222)^2+(B200-$B$222)^2+(C200-$C$222)^2+(D200-$D$222)^2+(E200-$E$222)^2+(F200-$F$222)^2+(G200-$G$222)^2</f>
        <v>0.49981836940082203</v>
      </c>
      <c r="T200">
        <v>1</v>
      </c>
      <c r="U200">
        <v>1.2784500000000001</v>
      </c>
      <c r="V200" s="28">
        <f t="shared" si="118"/>
        <v>1.6344280292602034</v>
      </c>
    </row>
    <row r="201" spans="1:22" x14ac:dyDescent="0.25">
      <c r="A201">
        <v>12.76</v>
      </c>
      <c r="B201">
        <v>13.38</v>
      </c>
      <c r="C201">
        <v>0.89639999999999997</v>
      </c>
      <c r="D201">
        <v>5.0730000000000004</v>
      </c>
      <c r="E201">
        <v>3.1549999999999998</v>
      </c>
      <c r="F201">
        <v>2.8279999999999998</v>
      </c>
      <c r="G201">
        <v>4.83</v>
      </c>
      <c r="H201">
        <v>3</v>
      </c>
      <c r="I201" s="57">
        <v>3</v>
      </c>
      <c r="J201" s="57">
        <v>1</v>
      </c>
      <c r="K201">
        <v>2</v>
      </c>
      <c r="L201">
        <v>2.1326999999999998</v>
      </c>
      <c r="M201" s="28">
        <f t="shared" si="109"/>
        <v>4.5484200808837869</v>
      </c>
      <c r="N201">
        <v>2</v>
      </c>
      <c r="O201">
        <v>2.0127000000000002</v>
      </c>
      <c r="P201" s="28">
        <f t="shared" ref="P201" si="120">(A201-$A$216)^2+(B201-$B$216)^2+(C201-$C$216)^2+(D201-$D$216)^2+(E201-$E$216)^2+(F201-$F$216)^2+(G201-$G$216)^2</f>
        <v>4.0509699358164291</v>
      </c>
      <c r="Q201">
        <v>4</v>
      </c>
      <c r="R201">
        <v>0.91490000000000005</v>
      </c>
      <c r="S201" s="28">
        <f t="shared" si="119"/>
        <v>0.83704635849173337</v>
      </c>
      <c r="T201">
        <v>1</v>
      </c>
      <c r="U201">
        <v>1.6925300000000001</v>
      </c>
      <c r="V201" s="28">
        <f t="shared" si="118"/>
        <v>2.8646653092602032</v>
      </c>
    </row>
    <row r="202" spans="1:22" x14ac:dyDescent="0.25">
      <c r="A202">
        <v>12.38</v>
      </c>
      <c r="B202">
        <v>13.44</v>
      </c>
      <c r="C202">
        <v>0.8609</v>
      </c>
      <c r="D202">
        <v>5.2190000000000003</v>
      </c>
      <c r="E202">
        <v>2.9889999999999999</v>
      </c>
      <c r="F202">
        <v>5.4720000000000004</v>
      </c>
      <c r="G202">
        <v>5.0449999999999999</v>
      </c>
      <c r="H202">
        <v>3</v>
      </c>
      <c r="I202" s="57">
        <v>3</v>
      </c>
      <c r="J202" s="57">
        <v>1</v>
      </c>
      <c r="K202">
        <v>2</v>
      </c>
      <c r="L202">
        <v>0.85021000000000002</v>
      </c>
      <c r="M202" s="28">
        <f t="shared" si="109"/>
        <v>0.72286318283184303</v>
      </c>
      <c r="N202">
        <v>1</v>
      </c>
      <c r="O202">
        <v>0.82923000000000002</v>
      </c>
      <c r="P202" s="28">
        <f>(A202-$A$215)^2+(B202-$B$215)^2+(C202-$C$215)^2+(D202-$D$215)^2+(E202-$E$215)^2+(F202-$F$215)^2+(G202-$G$215)^2</f>
        <v>0.68762407750400056</v>
      </c>
      <c r="Q202">
        <v>5</v>
      </c>
      <c r="R202">
        <v>0.48643999999999998</v>
      </c>
      <c r="S202" s="28">
        <f>(A202-$A$223)^2+(B202-$B$223)^2+(C202-$C$223)^2+(D202-$D$223)^2+(E202-$E$223)^2+(F202-$F$223)^2+(G202-$G$223)^2</f>
        <v>0.23662734374149683</v>
      </c>
      <c r="T202">
        <v>5</v>
      </c>
      <c r="U202">
        <v>0.87251000000000001</v>
      </c>
      <c r="V202" s="28">
        <f>(A202-$A$228)^2+(B202-$B$228)^2+(C202-$C$228)^2+(D202-$D$228)^2+(E202-$E$228)^2+(F202-$F$228)^2+(G202-$G$228)^2</f>
        <v>0.76128012129251532</v>
      </c>
    </row>
    <row r="203" spans="1:22" x14ac:dyDescent="0.25">
      <c r="A203">
        <v>12.67</v>
      </c>
      <c r="B203">
        <v>13.32</v>
      </c>
      <c r="C203">
        <v>0.89770000000000005</v>
      </c>
      <c r="D203">
        <v>4.984</v>
      </c>
      <c r="E203">
        <v>3.1349999999999998</v>
      </c>
      <c r="F203">
        <v>2.2999999999999998</v>
      </c>
      <c r="G203">
        <v>4.7450000000000001</v>
      </c>
      <c r="H203">
        <v>3</v>
      </c>
      <c r="I203" s="57">
        <v>3</v>
      </c>
      <c r="J203" s="57">
        <v>1</v>
      </c>
      <c r="K203">
        <v>3</v>
      </c>
      <c r="L203">
        <v>2.4276900000000001</v>
      </c>
      <c r="M203" s="28">
        <f>(A203-$A$214)^2+(B203-$B$214)^2+(C203-$C$214)^2+(D203-$D$214)^2+(E203-$E$214)^2+(F203-$F$214)^2+(G203-$G$214)^2</f>
        <v>5.8936586241512057</v>
      </c>
      <c r="N203">
        <v>2</v>
      </c>
      <c r="O203">
        <v>2.1577199999999999</v>
      </c>
      <c r="P203" s="28">
        <f t="shared" ref="P203" si="121">(A203-$A$216)^2+(B203-$B$216)^2+(C203-$C$216)^2+(D203-$D$216)^2+(E203-$E$216)^2+(F203-$F$216)^2+(G203-$G$216)^2</f>
        <v>4.6557671052194136</v>
      </c>
      <c r="Q203">
        <v>4</v>
      </c>
      <c r="R203">
        <v>1.26657</v>
      </c>
      <c r="S203" s="28">
        <f t="shared" ref="S203:S204" si="122">(A203-$A$222)^2+(B203-$B$222)^2+(C203-$C$222)^2+(D203-$D$222)^2+(E203-$E$222)^2+(F203-$F$222)^2+(G203-$G$222)^2</f>
        <v>1.6042020821280982</v>
      </c>
      <c r="T203">
        <v>2</v>
      </c>
      <c r="U203">
        <v>1.9248700000000001</v>
      </c>
      <c r="V203" s="28">
        <f>(A203-$A$225)^2+(B203-$B$225)^2+(C203-$C$225)^2+(D203-$D$225)^2+(E203-$E$225)^2+(F203-$F$225)^2+(G203-$G$225)^2</f>
        <v>3.705140131220853</v>
      </c>
    </row>
    <row r="204" spans="1:22" x14ac:dyDescent="0.25">
      <c r="A204">
        <v>11.18</v>
      </c>
      <c r="B204">
        <v>12.72</v>
      </c>
      <c r="C204">
        <v>0.86799999999999999</v>
      </c>
      <c r="D204">
        <v>5.0090000000000003</v>
      </c>
      <c r="E204">
        <v>2.81</v>
      </c>
      <c r="F204">
        <v>4.0510000000000002</v>
      </c>
      <c r="G204">
        <v>4.8280000000000003</v>
      </c>
      <c r="H204">
        <v>3</v>
      </c>
      <c r="I204" s="57">
        <v>3</v>
      </c>
      <c r="J204" s="57">
        <v>1</v>
      </c>
      <c r="K204">
        <v>2</v>
      </c>
      <c r="L204">
        <v>1.2434000000000001</v>
      </c>
      <c r="M204" s="28">
        <f t="shared" ref="M204:M211" si="123">(A204-$A$213)^2+(B204-$B$213)^2+(C204-$C$213)^2+(D204-$D$213)^2+(E204-$E$213)^2+(F204-$F$213)^2+(G204-$G$213)^2</f>
        <v>1.5460343925721061</v>
      </c>
      <c r="N204">
        <v>1</v>
      </c>
      <c r="O204">
        <v>1.2517499999999999</v>
      </c>
      <c r="P204" s="28">
        <f t="shared" ref="P204:P211" si="124">(A204-$A$215)^2+(B204-$B$215)^2+(C204-$C$215)^2+(D204-$D$215)^2+(E204-$E$215)^2+(F204-$F$215)^2+(G204-$G$215)^2</f>
        <v>1.5668722357706681</v>
      </c>
      <c r="Q204">
        <v>4</v>
      </c>
      <c r="R204">
        <v>1.3267199999999999</v>
      </c>
      <c r="S204" s="28">
        <f t="shared" si="122"/>
        <v>1.7601761766735589</v>
      </c>
      <c r="T204">
        <v>1</v>
      </c>
      <c r="U204">
        <v>0.89098999999999995</v>
      </c>
      <c r="V204" s="28">
        <f>(A204-$A$224)^2+(B204-$B$224)^2+(C204-$C$224)^2+(D204-$D$224)^2+(E204-$E$224)^2+(F204-$F$224)^2+(G204-$G$224)^2</f>
        <v>0.79385699497448903</v>
      </c>
    </row>
    <row r="205" spans="1:22" x14ac:dyDescent="0.25">
      <c r="A205">
        <v>12.7</v>
      </c>
      <c r="B205">
        <v>13.41</v>
      </c>
      <c r="C205">
        <v>0.88739999999999997</v>
      </c>
      <c r="D205">
        <v>5.1829999999999998</v>
      </c>
      <c r="E205">
        <v>3.0910000000000002</v>
      </c>
      <c r="F205">
        <v>8.4559999999999995</v>
      </c>
      <c r="G205">
        <v>5</v>
      </c>
      <c r="H205">
        <v>3</v>
      </c>
      <c r="I205" s="57">
        <v>3</v>
      </c>
      <c r="J205" s="57">
        <v>3</v>
      </c>
      <c r="K205">
        <v>2</v>
      </c>
      <c r="L205">
        <v>3.77895</v>
      </c>
      <c r="M205" s="28">
        <f t="shared" si="123"/>
        <v>14.280473221143529</v>
      </c>
      <c r="N205">
        <v>1</v>
      </c>
      <c r="O205">
        <v>3.7414399999999999</v>
      </c>
      <c r="P205" s="28">
        <f t="shared" si="124"/>
        <v>13.998336551504</v>
      </c>
      <c r="Q205">
        <v>5</v>
      </c>
      <c r="R205">
        <v>2.8866999999999998</v>
      </c>
      <c r="S205" s="28">
        <f>(A205-$A$223)^2+(B205-$B$223)^2+(C205-$C$223)^2+(D205-$D$223)^2+(E205-$E$223)^2+(F205-$F$223)^2+(G205-$G$223)^2</f>
        <v>8.333010479455778</v>
      </c>
      <c r="T205">
        <v>5</v>
      </c>
      <c r="U205">
        <v>2.1630099999999999</v>
      </c>
      <c r="V205" s="28">
        <f>(A205-$A$228)^2+(B205-$B$228)^2+(C205-$C$228)^2+(D205-$D$228)^2+(E205-$E$228)^2+(F205-$F$228)^2+(G205-$G$228)^2</f>
        <v>4.6786152331972799</v>
      </c>
    </row>
    <row r="206" spans="1:22" x14ac:dyDescent="0.25">
      <c r="A206">
        <v>12.37</v>
      </c>
      <c r="B206">
        <v>13.47</v>
      </c>
      <c r="C206">
        <v>0.85670000000000002</v>
      </c>
      <c r="D206">
        <v>5.2039999999999997</v>
      </c>
      <c r="E206">
        <v>2.96</v>
      </c>
      <c r="F206">
        <v>3.919</v>
      </c>
      <c r="G206">
        <v>5.0010000000000003</v>
      </c>
      <c r="H206">
        <v>3</v>
      </c>
      <c r="I206" s="57">
        <v>3</v>
      </c>
      <c r="J206" s="57">
        <v>1</v>
      </c>
      <c r="K206">
        <v>2</v>
      </c>
      <c r="L206">
        <v>0.96194999999999997</v>
      </c>
      <c r="M206" s="28">
        <f t="shared" si="123"/>
        <v>0.92534575581885303</v>
      </c>
      <c r="N206">
        <v>1</v>
      </c>
      <c r="O206">
        <v>1.0138</v>
      </c>
      <c r="P206" s="28">
        <f t="shared" si="124"/>
        <v>1.0277806076373297</v>
      </c>
      <c r="Q206">
        <v>4</v>
      </c>
      <c r="R206">
        <v>0.66215999999999997</v>
      </c>
      <c r="S206" s="28">
        <f t="shared" ref="S206:S208" si="125">(A206-$A$222)^2+(B206-$B$222)^2+(C206-$C$222)^2+(D206-$D$222)^2+(E206-$E$222)^2+(F206-$F$222)^2+(G206-$G$222)^2</f>
        <v>0.43845094576446103</v>
      </c>
      <c r="T206">
        <v>1</v>
      </c>
      <c r="U206">
        <v>0.65888000000000002</v>
      </c>
      <c r="V206" s="28">
        <f t="shared" ref="V206:V208" si="126">(A206-$A$224)^2+(B206-$B$224)^2+(C206-$C$224)^2+(D206-$D$224)^2+(E206-$E$224)^2+(F206-$F$224)^2+(G206-$G$224)^2</f>
        <v>0.43412058354591687</v>
      </c>
    </row>
    <row r="207" spans="1:22" x14ac:dyDescent="0.25">
      <c r="A207">
        <v>12.19</v>
      </c>
      <c r="B207">
        <v>13.2</v>
      </c>
      <c r="C207">
        <v>0.87829999999999997</v>
      </c>
      <c r="D207">
        <v>5.1369999999999996</v>
      </c>
      <c r="E207">
        <v>2.9809999999999999</v>
      </c>
      <c r="F207">
        <v>3.6309999999999998</v>
      </c>
      <c r="G207">
        <v>4.87</v>
      </c>
      <c r="H207">
        <v>3</v>
      </c>
      <c r="I207" s="57">
        <v>3</v>
      </c>
      <c r="J207" s="57">
        <v>1</v>
      </c>
      <c r="K207">
        <v>2</v>
      </c>
      <c r="L207">
        <v>1.18286</v>
      </c>
      <c r="M207" s="28">
        <f t="shared" si="123"/>
        <v>1.399168183351323</v>
      </c>
      <c r="N207">
        <v>1</v>
      </c>
      <c r="O207">
        <v>1.2312700000000001</v>
      </c>
      <c r="P207" s="28">
        <f t="shared" si="124"/>
        <v>1.5160353612373321</v>
      </c>
      <c r="Q207">
        <v>4</v>
      </c>
      <c r="R207">
        <v>0.36898999999999998</v>
      </c>
      <c r="S207" s="28">
        <f t="shared" si="125"/>
        <v>0.13615322394628146</v>
      </c>
      <c r="T207">
        <v>1</v>
      </c>
      <c r="U207">
        <v>0.69725999999999999</v>
      </c>
      <c r="V207" s="28">
        <f t="shared" si="126"/>
        <v>0.48617794354591737</v>
      </c>
    </row>
    <row r="208" spans="1:22" x14ac:dyDescent="0.25">
      <c r="A208">
        <v>11.23</v>
      </c>
      <c r="B208">
        <v>12.88</v>
      </c>
      <c r="C208">
        <v>0.85109999999999997</v>
      </c>
      <c r="D208">
        <v>5.14</v>
      </c>
      <c r="E208">
        <v>2.7949999999999999</v>
      </c>
      <c r="F208">
        <v>4.3250000000000002</v>
      </c>
      <c r="G208">
        <v>5.0030000000000001</v>
      </c>
      <c r="H208">
        <v>3</v>
      </c>
      <c r="I208" s="57">
        <v>3</v>
      </c>
      <c r="J208" s="57">
        <v>1</v>
      </c>
      <c r="K208">
        <v>2</v>
      </c>
      <c r="L208">
        <v>0.95162999999999998</v>
      </c>
      <c r="M208" s="28">
        <f t="shared" si="123"/>
        <v>0.90559506646820898</v>
      </c>
      <c r="N208">
        <v>1</v>
      </c>
      <c r="O208">
        <v>0.95108999999999999</v>
      </c>
      <c r="P208" s="28">
        <f t="shared" si="124"/>
        <v>0.9045705100373338</v>
      </c>
      <c r="Q208">
        <v>4</v>
      </c>
      <c r="R208">
        <v>1.3802700000000001</v>
      </c>
      <c r="S208" s="28">
        <f t="shared" si="125"/>
        <v>1.9051354057644661</v>
      </c>
      <c r="T208">
        <v>1</v>
      </c>
      <c r="U208">
        <v>0.71782000000000001</v>
      </c>
      <c r="V208" s="28">
        <f t="shared" si="126"/>
        <v>0.51526021497448915</v>
      </c>
    </row>
    <row r="209" spans="1:22" x14ac:dyDescent="0.25">
      <c r="A209">
        <v>13.2</v>
      </c>
      <c r="B209">
        <v>13.66</v>
      </c>
      <c r="C209">
        <v>0.88829999999999998</v>
      </c>
      <c r="D209">
        <v>5.2359999999999998</v>
      </c>
      <c r="E209">
        <v>3.2320000000000002</v>
      </c>
      <c r="F209">
        <v>8.3149999999999995</v>
      </c>
      <c r="G209">
        <v>5.056</v>
      </c>
      <c r="H209">
        <v>3</v>
      </c>
      <c r="I209" s="57">
        <v>3</v>
      </c>
      <c r="J209" s="57">
        <v>3</v>
      </c>
      <c r="K209">
        <v>2</v>
      </c>
      <c r="L209">
        <v>3.8008199999999999</v>
      </c>
      <c r="M209" s="28">
        <f t="shared" si="123"/>
        <v>14.446258469065601</v>
      </c>
      <c r="N209">
        <v>1</v>
      </c>
      <c r="O209">
        <v>3.7690999999999999</v>
      </c>
      <c r="P209" s="28">
        <f t="shared" si="124"/>
        <v>14.206088747903996</v>
      </c>
      <c r="Q209">
        <v>5</v>
      </c>
      <c r="R209">
        <v>2.9529200000000002</v>
      </c>
      <c r="S209" s="28">
        <f>(A209-$A$223)^2+(B209-$B$223)^2+(C209-$C$223)^2+(D209-$D$223)^2+(E209-$E$223)^2+(F209-$F$223)^2+(G209-$G$223)^2</f>
        <v>8.7197305589795899</v>
      </c>
      <c r="T209">
        <v>5</v>
      </c>
      <c r="U209">
        <v>2.1981099999999998</v>
      </c>
      <c r="V209" s="28">
        <f>(A209-$A$228)^2+(B209-$B$228)^2+(C209-$C$228)^2+(D209-$D$228)^2+(E209-$E$228)^2+(F209-$F$228)^2+(G209-$G$228)^2</f>
        <v>4.8316691841496615</v>
      </c>
    </row>
    <row r="210" spans="1:22" x14ac:dyDescent="0.25">
      <c r="A210">
        <v>11.84</v>
      </c>
      <c r="B210">
        <v>13.21</v>
      </c>
      <c r="C210">
        <v>0.85209999999999997</v>
      </c>
      <c r="D210">
        <v>5.1749999999999998</v>
      </c>
      <c r="E210">
        <v>2.8359999999999999</v>
      </c>
      <c r="F210">
        <v>3.5979999999999999</v>
      </c>
      <c r="G210">
        <v>5.0439999999999996</v>
      </c>
      <c r="H210">
        <v>3</v>
      </c>
      <c r="I210" s="57">
        <v>3</v>
      </c>
      <c r="J210" s="57">
        <v>1</v>
      </c>
      <c r="K210">
        <v>2</v>
      </c>
      <c r="L210">
        <v>1.17286</v>
      </c>
      <c r="M210" s="28">
        <f t="shared" si="123"/>
        <v>1.3756115547798955</v>
      </c>
      <c r="N210">
        <v>1</v>
      </c>
      <c r="O210">
        <v>1.21414</v>
      </c>
      <c r="P210" s="28">
        <f t="shared" si="124"/>
        <v>1.4741443527039988</v>
      </c>
      <c r="Q210">
        <v>4</v>
      </c>
      <c r="R210">
        <v>0.38056000000000001</v>
      </c>
      <c r="S210" s="28">
        <f>(A210-$A$222)^2+(B210-$B$222)^2+(C210-$C$222)^2+(D210-$D$222)^2+(E210-$E$222)^2+(F210-$F$222)^2+(G210-$G$222)^2</f>
        <v>0.14482561485537271</v>
      </c>
      <c r="T210">
        <v>1</v>
      </c>
      <c r="U210">
        <v>0.57294</v>
      </c>
      <c r="V210" s="28">
        <f>(A210-$A$224)^2+(B210-$B$224)^2+(C210-$C$224)^2+(D210-$D$224)^2+(E210-$E$224)^2+(F210-$F$224)^2+(G210-$G$224)^2</f>
        <v>0.32825865783163355</v>
      </c>
    </row>
    <row r="211" spans="1:22" x14ac:dyDescent="0.25">
      <c r="A211">
        <v>12.3</v>
      </c>
      <c r="B211">
        <v>13.34</v>
      </c>
      <c r="C211">
        <v>0.86839999999999995</v>
      </c>
      <c r="D211">
        <v>5.2430000000000003</v>
      </c>
      <c r="E211">
        <v>2.9740000000000002</v>
      </c>
      <c r="F211">
        <v>5.6369999999999996</v>
      </c>
      <c r="G211">
        <v>5.0629999999999997</v>
      </c>
      <c r="H211">
        <v>3</v>
      </c>
      <c r="I211" s="58">
        <v>3</v>
      </c>
      <c r="J211" s="58">
        <v>1</v>
      </c>
      <c r="K211">
        <v>2</v>
      </c>
      <c r="L211">
        <v>0.94750999999999996</v>
      </c>
      <c r="M211" s="28">
        <f t="shared" si="123"/>
        <v>0.89777042633833626</v>
      </c>
      <c r="N211">
        <v>1</v>
      </c>
      <c r="O211">
        <v>0.91761000000000004</v>
      </c>
      <c r="P211" s="28">
        <f t="shared" si="124"/>
        <v>0.84199908750400043</v>
      </c>
      <c r="Q211">
        <v>5</v>
      </c>
      <c r="R211">
        <v>0.33988000000000002</v>
      </c>
      <c r="S211" s="28">
        <f>(A211-$A$223)^2+(B211-$B$223)^2+(C211-$C$223)^2+(D211-$D$223)^2+(E211-$E$223)^2+(F211-$F$223)^2+(G211-$G$223)^2</f>
        <v>0.11552164136054464</v>
      </c>
      <c r="T211">
        <v>5</v>
      </c>
      <c r="U211">
        <v>0.70777999999999996</v>
      </c>
      <c r="V211" s="28">
        <f>(A211-$A$228)^2+(B211-$B$228)^2+(C211-$C$228)^2+(D211-$D$228)^2+(E211-$E$228)^2+(F211-$F$228)^2+(G211-$G$228)^2</f>
        <v>0.50095410938775475</v>
      </c>
    </row>
    <row r="212" spans="1:22" x14ac:dyDescent="0.25">
      <c r="A212" s="39">
        <v>18.721803278688522</v>
      </c>
      <c r="B212" s="39">
        <v>16.297377049180326</v>
      </c>
      <c r="C212" s="40">
        <v>0.8850868852459014</v>
      </c>
      <c r="D212" s="40">
        <v>6.2089344262295061</v>
      </c>
      <c r="E212" s="41">
        <v>3.7226721311475406</v>
      </c>
      <c r="F212" s="40">
        <v>3.6035901639344261</v>
      </c>
      <c r="G212" s="41">
        <v>6.0660983606557375</v>
      </c>
      <c r="M212" s="28"/>
    </row>
    <row r="213" spans="1:22" x14ac:dyDescent="0.25">
      <c r="A213" s="39">
        <v>11.964415584415585</v>
      </c>
      <c r="B213" s="39">
        <v>13.274805194805198</v>
      </c>
      <c r="C213" s="40">
        <v>0.8522000000000004</v>
      </c>
      <c r="D213" s="40">
        <v>5.2292857142857141</v>
      </c>
      <c r="E213" s="41">
        <v>2.8729220779220785</v>
      </c>
      <c r="F213" s="40">
        <v>4.7597402597402594</v>
      </c>
      <c r="G213" s="41">
        <v>5.0885194805194791</v>
      </c>
      <c r="M213" s="28"/>
    </row>
    <row r="214" spans="1:22" x14ac:dyDescent="0.25">
      <c r="A214" s="39">
        <v>14.648472222222219</v>
      </c>
      <c r="B214" s="39">
        <v>14.460416666666658</v>
      </c>
      <c r="C214" s="40">
        <v>0.87916666666666665</v>
      </c>
      <c r="D214" s="40">
        <v>5.5637777777777782</v>
      </c>
      <c r="E214" s="41">
        <v>3.2779027777777778</v>
      </c>
      <c r="F214" s="40">
        <v>2.6489333333333329</v>
      </c>
      <c r="G214" s="41">
        <v>5.192319444444446</v>
      </c>
      <c r="M214" s="28"/>
    </row>
    <row r="215" spans="1:22" x14ac:dyDescent="0.25">
      <c r="A215" s="42">
        <v>11.939733333333333</v>
      </c>
      <c r="B215" s="42">
        <v>13.266933333333338</v>
      </c>
      <c r="C215" s="43">
        <v>0.85145200000000054</v>
      </c>
      <c r="D215" s="43">
        <v>5.2291600000000003</v>
      </c>
      <c r="E215" s="44">
        <v>2.8671200000000008</v>
      </c>
      <c r="F215" s="43">
        <v>4.803986666666666</v>
      </c>
      <c r="G215" s="44">
        <v>5.0954799999999985</v>
      </c>
    </row>
    <row r="216" spans="1:22" x14ac:dyDescent="0.25">
      <c r="A216" s="42">
        <v>14.421343283582088</v>
      </c>
      <c r="B216" s="42">
        <v>14.345820895522385</v>
      </c>
      <c r="C216" s="43">
        <v>0.87954626865671637</v>
      </c>
      <c r="D216" s="43">
        <v>5.5238805970149256</v>
      </c>
      <c r="E216" s="44">
        <v>3.2533880597014928</v>
      </c>
      <c r="F216" s="43">
        <v>2.5903611940298501</v>
      </c>
      <c r="G216" s="44">
        <v>5.127268656716419</v>
      </c>
    </row>
    <row r="217" spans="1:22" x14ac:dyDescent="0.25">
      <c r="A217" s="42">
        <v>17.745749999999997</v>
      </c>
      <c r="B217" s="42">
        <v>15.876500000000002</v>
      </c>
      <c r="C217" s="43">
        <v>0.88395750000000017</v>
      </c>
      <c r="D217" s="43">
        <v>6.0475749999999993</v>
      </c>
      <c r="E217" s="44">
        <v>3.6142500000000006</v>
      </c>
      <c r="F217" s="43">
        <v>3.1648499999999999</v>
      </c>
      <c r="G217" s="44">
        <v>5.9211</v>
      </c>
    </row>
    <row r="218" spans="1:22" x14ac:dyDescent="0.25">
      <c r="A218" s="42">
        <v>19.515714285714285</v>
      </c>
      <c r="B218" s="42">
        <v>16.650000000000006</v>
      </c>
      <c r="C218" s="43">
        <v>0.88438928571428566</v>
      </c>
      <c r="D218" s="43">
        <v>6.3500714285714279</v>
      </c>
      <c r="E218" s="44">
        <v>3.8116428571428571</v>
      </c>
      <c r="F218" s="43">
        <v>4.1641071428571426</v>
      </c>
      <c r="G218" s="44">
        <v>6.1843928571428552</v>
      </c>
    </row>
    <row r="219" spans="1:22" x14ac:dyDescent="0.25">
      <c r="A219" s="45">
        <v>16.562000000000001</v>
      </c>
      <c r="B219" s="45">
        <v>15.391599999999999</v>
      </c>
      <c r="C219" s="46">
        <v>0.87824400000000014</v>
      </c>
      <c r="D219" s="46">
        <v>5.8881600000000001</v>
      </c>
      <c r="E219" s="47">
        <v>3.4807999999999995</v>
      </c>
      <c r="F219" s="46">
        <v>4.1094799999999996</v>
      </c>
      <c r="G219" s="47">
        <v>5.725200000000001</v>
      </c>
    </row>
    <row r="220" spans="1:22" x14ac:dyDescent="0.25">
      <c r="A220" s="45">
        <v>14.692941176470589</v>
      </c>
      <c r="B220" s="45">
        <v>14.474117647058822</v>
      </c>
      <c r="C220" s="46">
        <v>0.88094313725490181</v>
      </c>
      <c r="D220" s="46">
        <v>5.5721372549019614</v>
      </c>
      <c r="E220" s="47">
        <v>3.2864313725490195</v>
      </c>
      <c r="F220" s="46">
        <v>2.4079058823529409</v>
      </c>
      <c r="G220" s="47">
        <v>5.158823529411765</v>
      </c>
    </row>
    <row r="221" spans="1:22" x14ac:dyDescent="0.25">
      <c r="A221" s="45">
        <v>19.151041666666664</v>
      </c>
      <c r="B221" s="45">
        <v>16.46916666666667</v>
      </c>
      <c r="C221" s="46">
        <v>0.88708958333333321</v>
      </c>
      <c r="D221" s="46">
        <v>6.2688541666666646</v>
      </c>
      <c r="E221" s="47">
        <v>3.7729374999999989</v>
      </c>
      <c r="F221" s="46">
        <v>3.4604166666666658</v>
      </c>
      <c r="G221" s="47">
        <v>6.1272499999999992</v>
      </c>
    </row>
    <row r="222" spans="1:22" x14ac:dyDescent="0.25">
      <c r="A222" s="45">
        <v>12.090454545454547</v>
      </c>
      <c r="B222" s="45">
        <v>13.30977272727273</v>
      </c>
      <c r="C222" s="46">
        <v>0.85708636363636392</v>
      </c>
      <c r="D222" s="46">
        <v>5.21740909090909</v>
      </c>
      <c r="E222" s="47">
        <v>2.9006590909090915</v>
      </c>
      <c r="F222" s="46">
        <v>3.34375</v>
      </c>
      <c r="G222" s="47">
        <v>5.0053181818181836</v>
      </c>
    </row>
    <row r="223" spans="1:22" x14ac:dyDescent="0.25">
      <c r="A223" s="45">
        <v>11.984761904761905</v>
      </c>
      <c r="B223" s="45">
        <v>13.293571428571427</v>
      </c>
      <c r="C223" s="46">
        <v>0.85079523809523805</v>
      </c>
      <c r="D223" s="46">
        <v>5.2413809523809514</v>
      </c>
      <c r="E223" s="47">
        <v>2.8797380952380944</v>
      </c>
      <c r="F223" s="46">
        <v>5.6732619047619046</v>
      </c>
      <c r="G223" s="47">
        <v>5.1219761904761896</v>
      </c>
    </row>
    <row r="224" spans="1:22" x14ac:dyDescent="0.25">
      <c r="A224" s="8">
        <v>11.831250000000001</v>
      </c>
      <c r="B224" s="8">
        <v>13.220357142857143</v>
      </c>
      <c r="C224" s="9">
        <v>0.85002142857142893</v>
      </c>
      <c r="D224" s="9">
        <v>5.215553571428571</v>
      </c>
      <c r="E224" s="10">
        <v>2.8435714285714293</v>
      </c>
      <c r="F224" s="9">
        <v>4.1683928571428579</v>
      </c>
      <c r="G224" s="10">
        <v>5.0759464285714264</v>
      </c>
    </row>
    <row r="225" spans="1:7" x14ac:dyDescent="0.25">
      <c r="A225" s="8">
        <v>14.237407407407407</v>
      </c>
      <c r="B225" s="8">
        <v>14.256851851851854</v>
      </c>
      <c r="C225" s="9">
        <v>0.87932962962962968</v>
      </c>
      <c r="D225" s="9">
        <v>5.4935000000000009</v>
      </c>
      <c r="E225" s="10">
        <v>3.2338518518518522</v>
      </c>
      <c r="F225" s="9">
        <v>2.3164666666666665</v>
      </c>
      <c r="G225" s="10">
        <v>5.0623518518518518</v>
      </c>
    </row>
    <row r="226" spans="1:7" x14ac:dyDescent="0.25">
      <c r="A226" s="8">
        <v>16.408064516129034</v>
      </c>
      <c r="B226" s="8">
        <v>15.319354838709675</v>
      </c>
      <c r="C226" s="9">
        <v>0.87826451612903234</v>
      </c>
      <c r="D226" s="9">
        <v>5.8639677419354843</v>
      </c>
      <c r="E226" s="10">
        <v>3.4633225806451606</v>
      </c>
      <c r="F226" s="9">
        <v>3.8500967741935477</v>
      </c>
      <c r="G226" s="10">
        <v>5.6904516129032245</v>
      </c>
    </row>
    <row r="227" spans="1:7" x14ac:dyDescent="0.25">
      <c r="A227" s="8">
        <v>18.95454545454545</v>
      </c>
      <c r="B227" s="8">
        <v>16.388787878787884</v>
      </c>
      <c r="C227" s="9">
        <v>0.88680000000000014</v>
      </c>
      <c r="D227" s="9">
        <v>6.2474848484848495</v>
      </c>
      <c r="E227" s="10">
        <v>3.7446969696969701</v>
      </c>
      <c r="F227" s="9">
        <v>2.7235454545454543</v>
      </c>
      <c r="G227" s="10">
        <v>6.1194545454545466</v>
      </c>
    </row>
    <row r="228" spans="1:7" x14ac:dyDescent="0.25">
      <c r="A228" s="8">
        <v>12.319523809523808</v>
      </c>
      <c r="B228" s="8">
        <v>13.42</v>
      </c>
      <c r="C228" s="9">
        <v>0.858009523809524</v>
      </c>
      <c r="D228" s="9">
        <v>5.2659047619047623</v>
      </c>
      <c r="E228" s="10">
        <v>2.9511904761904768</v>
      </c>
      <c r="F228" s="9">
        <v>6.336666666666666</v>
      </c>
      <c r="G228" s="10">
        <v>5.1220476190476187</v>
      </c>
    </row>
    <row r="229" spans="1:7" x14ac:dyDescent="0.25">
      <c r="A229" s="8">
        <v>19.583333333333332</v>
      </c>
      <c r="B229" s="8">
        <v>16.646000000000001</v>
      </c>
      <c r="C229" s="9">
        <v>0.88772666666666677</v>
      </c>
      <c r="D229" s="9">
        <v>6.3158666666666665</v>
      </c>
      <c r="E229" s="10">
        <v>3.8350666666666671</v>
      </c>
      <c r="F229" s="9">
        <v>5.0815333333333337</v>
      </c>
      <c r="G229" s="10">
        <v>6.144400000000001</v>
      </c>
    </row>
  </sheetData>
  <autoFilter ref="A1:V229" xr:uid="{F21F9AE7-1668-4636-BAF1-39470B2C649B}"/>
  <pageMargins left="0.7" right="0.7" top="0.75" bottom="0.75" header="0.3" footer="0.3"/>
  <ignoredErrors>
    <ignoredError sqref="M181 M203 P181 P201 P20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1AC4-7D76-4810-B3F9-BF77F018B6D6}">
  <dimension ref="A1:X39"/>
  <sheetViews>
    <sheetView topLeftCell="C1" workbookViewId="0">
      <selection activeCell="J2" sqref="J2:X8"/>
    </sheetView>
  </sheetViews>
  <sheetFormatPr defaultRowHeight="15" x14ac:dyDescent="0.25"/>
  <cols>
    <col min="2" max="2" width="14.140625" bestFit="1" customWidth="1"/>
    <col min="10" max="10" width="14.140625" bestFit="1" customWidth="1"/>
    <col min="15" max="15" width="13.28515625" bestFit="1" customWidth="1"/>
    <col min="20" max="20" width="13.28515625" bestFit="1" customWidth="1"/>
  </cols>
  <sheetData>
    <row r="1" spans="1:24" ht="15.75" thickBot="1" x14ac:dyDescent="0.3"/>
    <row r="2" spans="1:24" ht="15.75" thickBot="1" x14ac:dyDescent="0.3">
      <c r="B2" s="34" t="s">
        <v>35</v>
      </c>
      <c r="C2" s="35"/>
      <c r="D2" s="35"/>
      <c r="E2" s="35"/>
      <c r="F2" s="35"/>
      <c r="G2" s="35"/>
      <c r="H2" s="36"/>
      <c r="J2" s="63" t="s">
        <v>53</v>
      </c>
      <c r="K2" s="64"/>
      <c r="L2" s="64"/>
      <c r="M2" s="64"/>
      <c r="N2" s="65"/>
      <c r="O2" s="63" t="s">
        <v>51</v>
      </c>
      <c r="P2" s="64"/>
      <c r="Q2" s="64"/>
      <c r="R2" s="64"/>
      <c r="S2" s="65"/>
      <c r="T2" s="63" t="s">
        <v>52</v>
      </c>
      <c r="U2" s="64"/>
      <c r="V2" s="64"/>
      <c r="W2" s="64"/>
      <c r="X2" s="65"/>
    </row>
    <row r="3" spans="1:24" x14ac:dyDescent="0.25">
      <c r="A3" s="25"/>
      <c r="B3" s="21" t="s">
        <v>36</v>
      </c>
      <c r="C3" s="12">
        <v>1</v>
      </c>
      <c r="D3" s="13">
        <v>2</v>
      </c>
      <c r="E3" s="13">
        <v>3</v>
      </c>
      <c r="F3" s="13"/>
      <c r="G3" s="13"/>
      <c r="H3" s="11"/>
      <c r="I3" s="59"/>
      <c r="J3" s="66" t="s">
        <v>49</v>
      </c>
      <c r="K3" s="62" t="s">
        <v>26</v>
      </c>
      <c r="L3" s="62"/>
      <c r="M3" s="62"/>
      <c r="N3" s="67" t="s">
        <v>50</v>
      </c>
      <c r="O3" s="66" t="s">
        <v>49</v>
      </c>
      <c r="P3" s="62" t="s">
        <v>26</v>
      </c>
      <c r="Q3" s="62"/>
      <c r="R3" s="62"/>
      <c r="S3" s="67" t="s">
        <v>50</v>
      </c>
      <c r="T3" s="66" t="s">
        <v>49</v>
      </c>
      <c r="U3" s="62" t="s">
        <v>26</v>
      </c>
      <c r="V3" s="62"/>
      <c r="W3" s="62"/>
      <c r="X3" s="67" t="s">
        <v>50</v>
      </c>
    </row>
    <row r="4" spans="1:24" ht="15.75" thickBot="1" x14ac:dyDescent="0.3">
      <c r="A4" s="25"/>
      <c r="B4" s="22" t="s">
        <v>37</v>
      </c>
      <c r="C4" s="15">
        <v>1</v>
      </c>
      <c r="D4" s="16">
        <v>9</v>
      </c>
      <c r="E4" s="16">
        <v>60</v>
      </c>
      <c r="F4" s="16"/>
      <c r="G4" s="16"/>
      <c r="H4" s="14"/>
      <c r="I4" s="59"/>
      <c r="J4" s="72"/>
      <c r="K4" s="19">
        <v>1</v>
      </c>
      <c r="L4" s="19">
        <v>2</v>
      </c>
      <c r="M4" s="19">
        <v>3</v>
      </c>
      <c r="N4" s="71"/>
      <c r="O4" s="72"/>
      <c r="P4" s="19">
        <v>1</v>
      </c>
      <c r="Q4" s="19">
        <v>2</v>
      </c>
      <c r="R4" s="19">
        <v>3</v>
      </c>
      <c r="S4" s="71"/>
      <c r="T4" s="72"/>
      <c r="U4" s="19">
        <v>1</v>
      </c>
      <c r="V4" s="19">
        <v>2</v>
      </c>
      <c r="W4" s="19">
        <v>3</v>
      </c>
      <c r="X4" s="71"/>
    </row>
    <row r="5" spans="1:24" x14ac:dyDescent="0.25">
      <c r="A5" s="25"/>
      <c r="B5" s="22" t="s">
        <v>38</v>
      </c>
      <c r="C5" s="15">
        <v>60</v>
      </c>
      <c r="D5" s="16">
        <v>0</v>
      </c>
      <c r="E5" s="16">
        <v>10</v>
      </c>
      <c r="F5" s="16"/>
      <c r="G5" s="16"/>
      <c r="H5" s="14"/>
      <c r="I5" s="59"/>
      <c r="J5" s="70" t="s">
        <v>37</v>
      </c>
      <c r="K5" s="15">
        <v>1</v>
      </c>
      <c r="L5" s="16">
        <v>9</v>
      </c>
      <c r="M5" s="79">
        <v>60</v>
      </c>
      <c r="N5" s="20">
        <f>SUM(K5:M5)</f>
        <v>70</v>
      </c>
      <c r="O5" s="70" t="s">
        <v>37</v>
      </c>
      <c r="P5" s="80">
        <v>69</v>
      </c>
      <c r="Q5" s="13">
        <v>1</v>
      </c>
      <c r="R5" s="13">
        <v>0</v>
      </c>
      <c r="S5" s="20">
        <f>SUM(P5:R5)</f>
        <v>70</v>
      </c>
      <c r="T5" s="70" t="s">
        <v>37</v>
      </c>
      <c r="U5" s="80">
        <v>49</v>
      </c>
      <c r="V5" s="13">
        <v>4</v>
      </c>
      <c r="W5" s="13">
        <v>17</v>
      </c>
      <c r="X5" s="20">
        <f>SUM(U5:W5)</f>
        <v>70</v>
      </c>
    </row>
    <row r="6" spans="1:24" ht="15.75" thickBot="1" x14ac:dyDescent="0.3">
      <c r="A6" s="25"/>
      <c r="B6" s="23" t="s">
        <v>39</v>
      </c>
      <c r="C6" s="18">
        <v>0</v>
      </c>
      <c r="D6" s="19">
        <f>77-9</f>
        <v>68</v>
      </c>
      <c r="E6" s="19">
        <v>2</v>
      </c>
      <c r="F6" s="19"/>
      <c r="G6" s="19"/>
      <c r="H6" s="17"/>
      <c r="I6" s="59"/>
      <c r="J6" s="68" t="s">
        <v>38</v>
      </c>
      <c r="K6" s="77">
        <v>60</v>
      </c>
      <c r="L6" s="16">
        <v>0</v>
      </c>
      <c r="M6" s="16">
        <v>10</v>
      </c>
      <c r="N6" s="14">
        <f t="shared" ref="N6:N7" si="0">SUM(K6:M6)</f>
        <v>70</v>
      </c>
      <c r="O6" s="68" t="s">
        <v>38</v>
      </c>
      <c r="P6" s="16">
        <v>69</v>
      </c>
      <c r="Q6" s="79">
        <v>1</v>
      </c>
      <c r="R6" s="16">
        <v>0</v>
      </c>
      <c r="S6" s="14">
        <f t="shared" ref="S6:S7" si="1">SUM(P6:R6)</f>
        <v>70</v>
      </c>
      <c r="T6" s="68" t="s">
        <v>38</v>
      </c>
      <c r="U6" s="16">
        <v>13</v>
      </c>
      <c r="V6" s="79">
        <v>57</v>
      </c>
      <c r="W6" s="16">
        <v>0</v>
      </c>
      <c r="X6" s="14">
        <f t="shared" ref="X6:X7" si="2">SUM(U6:W6)</f>
        <v>70</v>
      </c>
    </row>
    <row r="7" spans="1:24" ht="15.75" thickBot="1" x14ac:dyDescent="0.3">
      <c r="A7" s="25"/>
      <c r="B7" s="24" t="s">
        <v>40</v>
      </c>
      <c r="C7" s="12">
        <v>1</v>
      </c>
      <c r="D7" s="13">
        <v>2</v>
      </c>
      <c r="E7" s="13">
        <v>3</v>
      </c>
      <c r="F7" s="13">
        <v>4</v>
      </c>
      <c r="G7" s="13"/>
      <c r="H7" s="20"/>
      <c r="I7" s="59"/>
      <c r="J7" s="73" t="s">
        <v>39</v>
      </c>
      <c r="K7" s="18">
        <v>0</v>
      </c>
      <c r="L7" s="78">
        <f>77-9</f>
        <v>68</v>
      </c>
      <c r="M7" s="19">
        <v>2</v>
      </c>
      <c r="N7" s="17">
        <f t="shared" si="0"/>
        <v>70</v>
      </c>
      <c r="O7" s="73" t="s">
        <v>39</v>
      </c>
      <c r="P7" s="19">
        <v>69</v>
      </c>
      <c r="Q7" s="19">
        <v>1</v>
      </c>
      <c r="R7" s="78">
        <v>0</v>
      </c>
      <c r="S7" s="17">
        <f t="shared" si="1"/>
        <v>70</v>
      </c>
      <c r="T7" s="69" t="s">
        <v>39</v>
      </c>
      <c r="U7" s="19">
        <v>0</v>
      </c>
      <c r="V7" s="19">
        <v>0</v>
      </c>
      <c r="W7" s="78">
        <v>70</v>
      </c>
      <c r="X7" s="17">
        <f t="shared" si="2"/>
        <v>70</v>
      </c>
    </row>
    <row r="8" spans="1:24" ht="15.75" thickBot="1" x14ac:dyDescent="0.3">
      <c r="A8" s="25"/>
      <c r="B8" s="22" t="s">
        <v>37</v>
      </c>
      <c r="C8" s="15">
        <v>8</v>
      </c>
      <c r="D8" s="16">
        <v>58</v>
      </c>
      <c r="E8" s="16">
        <v>4</v>
      </c>
      <c r="F8" s="16">
        <v>0</v>
      </c>
      <c r="G8" s="16"/>
      <c r="H8" s="14"/>
      <c r="I8" s="60"/>
      <c r="J8" s="73" t="s">
        <v>50</v>
      </c>
      <c r="K8" s="76">
        <f>SUM(K4:K7)</f>
        <v>62</v>
      </c>
      <c r="L8" s="74">
        <f t="shared" ref="L8" si="3">SUM(L4:L7)</f>
        <v>79</v>
      </c>
      <c r="M8" s="74">
        <f t="shared" ref="M8" si="4">SUM(M4:M7)</f>
        <v>75</v>
      </c>
      <c r="N8" s="75">
        <f t="shared" ref="N8" si="5">SUM(N4:N7)</f>
        <v>210</v>
      </c>
      <c r="O8" s="73" t="s">
        <v>50</v>
      </c>
      <c r="P8" s="76">
        <f>SUM(P4:P7)</f>
        <v>208</v>
      </c>
      <c r="Q8" s="74">
        <f t="shared" ref="Q8" si="6">SUM(Q4:Q7)</f>
        <v>5</v>
      </c>
      <c r="R8" s="74">
        <f t="shared" ref="R8" si="7">SUM(R4:R7)</f>
        <v>3</v>
      </c>
      <c r="S8" s="75">
        <f t="shared" ref="S8" si="8">SUM(S4:S7)</f>
        <v>210</v>
      </c>
      <c r="T8" s="73" t="s">
        <v>50</v>
      </c>
      <c r="U8" s="74">
        <f>SUM(U4:U7)</f>
        <v>63</v>
      </c>
      <c r="V8" s="74">
        <f t="shared" ref="V8" si="9">SUM(V4:V7)</f>
        <v>63</v>
      </c>
      <c r="W8" s="74">
        <f t="shared" ref="W8" si="10">SUM(W4:W7)</f>
        <v>90</v>
      </c>
      <c r="X8" s="75">
        <f t="shared" ref="X8" si="11">SUM(X4:X7)</f>
        <v>210</v>
      </c>
    </row>
    <row r="9" spans="1:24" x14ac:dyDescent="0.25">
      <c r="A9" s="25"/>
      <c r="B9" s="22" t="s">
        <v>38</v>
      </c>
      <c r="C9" s="15">
        <v>0</v>
      </c>
      <c r="D9" s="16">
        <v>6</v>
      </c>
      <c r="E9" s="16">
        <v>36</v>
      </c>
      <c r="F9" s="16">
        <v>28</v>
      </c>
      <c r="G9" s="16"/>
      <c r="H9" s="14"/>
      <c r="I9" s="60"/>
      <c r="J9" s="5"/>
    </row>
    <row r="10" spans="1:24" ht="15.75" thickBot="1" x14ac:dyDescent="0.3">
      <c r="A10" s="25"/>
      <c r="B10" s="23" t="s">
        <v>39</v>
      </c>
      <c r="C10" s="18">
        <f>75-8</f>
        <v>67</v>
      </c>
      <c r="D10" s="19">
        <v>3</v>
      </c>
      <c r="E10" s="19">
        <v>0</v>
      </c>
      <c r="F10" s="19">
        <v>0</v>
      </c>
      <c r="G10" s="19"/>
      <c r="H10" s="17"/>
      <c r="I10" s="60"/>
      <c r="J10" s="5"/>
    </row>
    <row r="11" spans="1:24" x14ac:dyDescent="0.25">
      <c r="A11" s="25"/>
      <c r="B11" s="24" t="s">
        <v>41</v>
      </c>
      <c r="C11" s="12">
        <v>1</v>
      </c>
      <c r="D11" s="13">
        <v>2</v>
      </c>
      <c r="E11" s="13">
        <v>3</v>
      </c>
      <c r="F11" s="13">
        <v>4</v>
      </c>
      <c r="G11" s="13">
        <v>5</v>
      </c>
      <c r="H11" s="20"/>
    </row>
    <row r="12" spans="1:24" x14ac:dyDescent="0.25">
      <c r="A12" s="25"/>
      <c r="B12" s="22" t="s">
        <v>37</v>
      </c>
      <c r="C12" s="15">
        <v>6</v>
      </c>
      <c r="D12" s="16">
        <v>48</v>
      </c>
      <c r="E12" s="16">
        <v>0</v>
      </c>
      <c r="F12" s="16">
        <v>14</v>
      </c>
      <c r="G12" s="16">
        <v>2</v>
      </c>
      <c r="H12" s="14"/>
    </row>
    <row r="13" spans="1:24" x14ac:dyDescent="0.25">
      <c r="A13" s="25"/>
      <c r="B13" s="22" t="s">
        <v>38</v>
      </c>
      <c r="C13" s="15">
        <v>19</v>
      </c>
      <c r="D13" s="16">
        <v>3</v>
      </c>
      <c r="E13" s="16">
        <v>48</v>
      </c>
      <c r="F13" s="16">
        <v>0</v>
      </c>
      <c r="G13" s="16">
        <v>0</v>
      </c>
      <c r="H13" s="14"/>
    </row>
    <row r="14" spans="1:24" ht="15.75" thickBot="1" x14ac:dyDescent="0.3">
      <c r="A14" s="25"/>
      <c r="B14" s="23" t="s">
        <v>39</v>
      </c>
      <c r="C14" s="18">
        <v>0</v>
      </c>
      <c r="D14" s="19">
        <v>0</v>
      </c>
      <c r="E14" s="19">
        <v>0</v>
      </c>
      <c r="F14" s="19">
        <v>30</v>
      </c>
      <c r="G14" s="19">
        <v>40</v>
      </c>
      <c r="H14" s="17"/>
    </row>
    <row r="15" spans="1:24" x14ac:dyDescent="0.25">
      <c r="A15" s="25"/>
      <c r="B15" s="24" t="s">
        <v>42</v>
      </c>
      <c r="C15" s="12">
        <v>1</v>
      </c>
      <c r="D15" s="13">
        <v>2</v>
      </c>
      <c r="E15" s="13">
        <v>3</v>
      </c>
      <c r="F15" s="13">
        <v>4</v>
      </c>
      <c r="G15" s="13">
        <v>5</v>
      </c>
      <c r="H15" s="20">
        <v>6</v>
      </c>
    </row>
    <row r="16" spans="1:24" x14ac:dyDescent="0.25">
      <c r="A16" s="25"/>
      <c r="B16" s="22" t="s">
        <v>37</v>
      </c>
      <c r="C16" s="15">
        <v>7</v>
      </c>
      <c r="D16" s="16">
        <v>52</v>
      </c>
      <c r="E16" s="16">
        <v>9</v>
      </c>
      <c r="F16" s="16">
        <v>0</v>
      </c>
      <c r="G16" s="16">
        <v>2</v>
      </c>
      <c r="H16" s="14">
        <v>0</v>
      </c>
      <c r="J16" s="5"/>
    </row>
    <row r="17" spans="1:10" x14ac:dyDescent="0.25">
      <c r="A17" s="25"/>
      <c r="B17" s="22" t="s">
        <v>38</v>
      </c>
      <c r="C17" s="15">
        <v>0</v>
      </c>
      <c r="D17" s="16">
        <v>0</v>
      </c>
      <c r="E17" s="16">
        <v>22</v>
      </c>
      <c r="F17" s="16">
        <v>33</v>
      </c>
      <c r="G17" s="16">
        <v>0</v>
      </c>
      <c r="H17" s="14">
        <v>15</v>
      </c>
      <c r="J17" s="5"/>
    </row>
    <row r="18" spans="1:10" ht="15.75" thickBot="1" x14ac:dyDescent="0.3">
      <c r="A18" s="25"/>
      <c r="B18" s="23" t="s">
        <v>39</v>
      </c>
      <c r="C18" s="18">
        <v>49</v>
      </c>
      <c r="D18" s="19">
        <v>2</v>
      </c>
      <c r="E18" s="19">
        <v>0</v>
      </c>
      <c r="F18" s="19">
        <v>0</v>
      </c>
      <c r="G18" s="19">
        <v>19</v>
      </c>
      <c r="H18" s="17">
        <v>0</v>
      </c>
    </row>
    <row r="21" spans="1:10" ht="15.75" thickBot="1" x14ac:dyDescent="0.3"/>
    <row r="22" spans="1:10" x14ac:dyDescent="0.25">
      <c r="B22" s="63" t="s">
        <v>51</v>
      </c>
      <c r="C22" s="64"/>
      <c r="D22" s="64"/>
      <c r="E22" s="64"/>
      <c r="F22" s="65"/>
    </row>
    <row r="23" spans="1:10" x14ac:dyDescent="0.25">
      <c r="B23" s="66" t="s">
        <v>49</v>
      </c>
      <c r="C23" s="62" t="s">
        <v>26</v>
      </c>
      <c r="D23" s="62"/>
      <c r="E23" s="62"/>
      <c r="F23" s="67" t="s">
        <v>50</v>
      </c>
    </row>
    <row r="24" spans="1:10" ht="15.75" thickBot="1" x14ac:dyDescent="0.3">
      <c r="B24" s="72"/>
      <c r="C24" s="19">
        <v>1</v>
      </c>
      <c r="D24" s="19">
        <v>2</v>
      </c>
      <c r="E24" s="19">
        <v>3</v>
      </c>
      <c r="F24" s="71"/>
    </row>
    <row r="25" spans="1:10" x14ac:dyDescent="0.25">
      <c r="B25" s="70" t="s">
        <v>37</v>
      </c>
      <c r="C25" s="13">
        <v>69</v>
      </c>
      <c r="D25" s="13">
        <v>1</v>
      </c>
      <c r="E25" s="13">
        <v>0</v>
      </c>
      <c r="F25" s="20">
        <f>SUM(C25:E25)</f>
        <v>70</v>
      </c>
    </row>
    <row r="26" spans="1:10" x14ac:dyDescent="0.25">
      <c r="B26" s="68" t="s">
        <v>38</v>
      </c>
      <c r="C26" s="16">
        <v>69</v>
      </c>
      <c r="D26" s="16">
        <v>1</v>
      </c>
      <c r="E26" s="16">
        <v>0</v>
      </c>
      <c r="F26" s="14">
        <f t="shared" ref="F26:F27" si="12">SUM(C26:E26)</f>
        <v>70</v>
      </c>
    </row>
    <row r="27" spans="1:10" ht="15.75" thickBot="1" x14ac:dyDescent="0.3">
      <c r="B27" s="69" t="s">
        <v>39</v>
      </c>
      <c r="C27" s="19">
        <v>69</v>
      </c>
      <c r="D27" s="19">
        <v>1</v>
      </c>
      <c r="E27" s="19">
        <v>0</v>
      </c>
      <c r="F27" s="17">
        <f t="shared" si="12"/>
        <v>70</v>
      </c>
    </row>
    <row r="28" spans="1:10" ht="15.75" thickBot="1" x14ac:dyDescent="0.3">
      <c r="B28" s="73" t="s">
        <v>50</v>
      </c>
      <c r="C28" s="74">
        <f>SUM(C24:C27)</f>
        <v>208</v>
      </c>
      <c r="D28" s="74">
        <f t="shared" ref="D28:F28" si="13">SUM(D24:D27)</f>
        <v>5</v>
      </c>
      <c r="E28" s="74">
        <f t="shared" si="13"/>
        <v>3</v>
      </c>
      <c r="F28" s="75">
        <f t="shared" si="13"/>
        <v>210</v>
      </c>
    </row>
    <row r="30" spans="1:10" x14ac:dyDescent="0.25">
      <c r="D30" s="5"/>
    </row>
    <row r="32" spans="1:10" ht="15.75" thickBot="1" x14ac:dyDescent="0.3"/>
    <row r="33" spans="2:6" x14ac:dyDescent="0.25">
      <c r="B33" s="63" t="s">
        <v>52</v>
      </c>
      <c r="C33" s="64"/>
      <c r="D33" s="64"/>
      <c r="E33" s="64"/>
      <c r="F33" s="65"/>
    </row>
    <row r="34" spans="2:6" x14ac:dyDescent="0.25">
      <c r="B34" s="66" t="s">
        <v>49</v>
      </c>
      <c r="C34" s="62" t="s">
        <v>26</v>
      </c>
      <c r="D34" s="62"/>
      <c r="E34" s="62"/>
      <c r="F34" s="67" t="s">
        <v>50</v>
      </c>
    </row>
    <row r="35" spans="2:6" ht="15.75" thickBot="1" x14ac:dyDescent="0.3">
      <c r="B35" s="72"/>
      <c r="C35" s="19">
        <v>1</v>
      </c>
      <c r="D35" s="19">
        <v>2</v>
      </c>
      <c r="E35" s="19">
        <v>3</v>
      </c>
      <c r="F35" s="71"/>
    </row>
    <row r="36" spans="2:6" x14ac:dyDescent="0.25">
      <c r="B36" s="70" t="s">
        <v>37</v>
      </c>
      <c r="C36" s="13">
        <v>49</v>
      </c>
      <c r="D36" s="13">
        <v>4</v>
      </c>
      <c r="E36" s="13">
        <v>17</v>
      </c>
      <c r="F36" s="20">
        <f>SUM(C36:E36)</f>
        <v>70</v>
      </c>
    </row>
    <row r="37" spans="2:6" x14ac:dyDescent="0.25">
      <c r="B37" s="68" t="s">
        <v>38</v>
      </c>
      <c r="C37" s="16">
        <v>13</v>
      </c>
      <c r="D37" s="16">
        <v>57</v>
      </c>
      <c r="E37" s="16">
        <v>0</v>
      </c>
      <c r="F37" s="14">
        <f t="shared" ref="F37:F38" si="14">SUM(C37:E37)</f>
        <v>70</v>
      </c>
    </row>
    <row r="38" spans="2:6" ht="15.75" thickBot="1" x14ac:dyDescent="0.3">
      <c r="B38" s="69" t="s">
        <v>39</v>
      </c>
      <c r="C38" s="19">
        <v>0</v>
      </c>
      <c r="D38" s="19">
        <v>0</v>
      </c>
      <c r="E38" s="19">
        <v>70</v>
      </c>
      <c r="F38" s="17">
        <f t="shared" si="14"/>
        <v>70</v>
      </c>
    </row>
    <row r="39" spans="2:6" ht="15.75" thickBot="1" x14ac:dyDescent="0.3">
      <c r="B39" s="73" t="s">
        <v>50</v>
      </c>
      <c r="C39" s="74">
        <f>SUM(C35:C38)</f>
        <v>63</v>
      </c>
      <c r="D39" s="74">
        <f t="shared" ref="D39" si="15">SUM(D35:D38)</f>
        <v>63</v>
      </c>
      <c r="E39" s="74">
        <f t="shared" ref="E39" si="16">SUM(E35:E38)</f>
        <v>90</v>
      </c>
      <c r="F39" s="75">
        <f t="shared" ref="F39" si="17">SUM(F35:F38)</f>
        <v>210</v>
      </c>
    </row>
  </sheetData>
  <mergeCells count="21">
    <mergeCell ref="J2:N2"/>
    <mergeCell ref="J3:J4"/>
    <mergeCell ref="K3:M3"/>
    <mergeCell ref="N3:N4"/>
    <mergeCell ref="O2:S2"/>
    <mergeCell ref="O3:O4"/>
    <mergeCell ref="P3:R3"/>
    <mergeCell ref="S3:S4"/>
    <mergeCell ref="T2:X2"/>
    <mergeCell ref="T3:T4"/>
    <mergeCell ref="U3:W3"/>
    <mergeCell ref="X3:X4"/>
    <mergeCell ref="B33:F33"/>
    <mergeCell ref="B34:B35"/>
    <mergeCell ref="C34:E34"/>
    <mergeCell ref="F34:F35"/>
    <mergeCell ref="B2:H2"/>
    <mergeCell ref="B22:F22"/>
    <mergeCell ref="C23:E23"/>
    <mergeCell ref="B23:B24"/>
    <mergeCell ref="F23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2F66-1F6E-4BBF-9A7B-F1B4BF26010D}">
  <dimension ref="A1:V79"/>
  <sheetViews>
    <sheetView workbookViewId="0">
      <selection activeCell="V2" sqref="V2"/>
    </sheetView>
  </sheetViews>
  <sheetFormatPr defaultRowHeight="15" x14ac:dyDescent="0.25"/>
  <sheetData>
    <row r="1" spans="1:22" x14ac:dyDescent="0.25">
      <c r="A1" s="38" t="s">
        <v>36</v>
      </c>
      <c r="B1" s="38"/>
      <c r="C1" s="38"/>
      <c r="D1" s="37"/>
      <c r="E1" s="38" t="s">
        <v>40</v>
      </c>
      <c r="F1" s="38"/>
      <c r="G1" s="38"/>
      <c r="H1" s="38"/>
      <c r="I1" s="37"/>
      <c r="J1" s="38" t="s">
        <v>41</v>
      </c>
      <c r="K1" s="38"/>
      <c r="L1" s="38"/>
      <c r="M1" s="38"/>
      <c r="N1" s="38"/>
      <c r="O1" s="37"/>
      <c r="P1" s="38" t="s">
        <v>42</v>
      </c>
      <c r="Q1" s="38"/>
      <c r="R1" s="38"/>
      <c r="S1" s="38"/>
      <c r="T1" s="38"/>
      <c r="U1" s="38"/>
    </row>
    <row r="2" spans="1:22" x14ac:dyDescent="0.25">
      <c r="A2" s="48">
        <f>SUM(A3:A63)</f>
        <v>184.10858226098358</v>
      </c>
      <c r="B2" s="48">
        <f>SUM(B3:B79)</f>
        <v>195.74525555194802</v>
      </c>
      <c r="C2" s="48">
        <f>SUM(C3:C74)</f>
        <v>207.46477378111121</v>
      </c>
      <c r="D2" s="48">
        <f>SUM(A2:C2)</f>
        <v>587.31861159404275</v>
      </c>
      <c r="E2" s="48">
        <f>SUM(E3:E77)</f>
        <v>187.60026532719996</v>
      </c>
      <c r="F2" s="48">
        <f>SUM(F3:F69)</f>
        <v>173.94662014029856</v>
      </c>
      <c r="G2" s="48">
        <f>SUM(G3:G42)</f>
        <v>93.351958312749957</v>
      </c>
      <c r="H2" s="48">
        <f>SUM(H3:H30)</f>
        <v>61.498717023928577</v>
      </c>
      <c r="I2" s="48">
        <f>SUM(E2:H2)</f>
        <v>516.39756080417715</v>
      </c>
      <c r="J2" s="48">
        <f>SUM(J3:J27)</f>
        <v>36.865658701599983</v>
      </c>
      <c r="K2" s="48">
        <f>SUM(K3:K53)</f>
        <v>82.32682395176478</v>
      </c>
      <c r="L2" s="48">
        <f>SUM(L3:L50)</f>
        <v>118.21163174645832</v>
      </c>
      <c r="M2" s="48">
        <f>SUM(M3:M46)</f>
        <v>64.200942746363637</v>
      </c>
      <c r="N2" s="48">
        <f>SUM(N3:N44)</f>
        <v>83.902235202857128</v>
      </c>
      <c r="O2" s="48">
        <f>SUM(J2:N2)</f>
        <v>385.50729234904384</v>
      </c>
      <c r="P2" s="48">
        <f>SUM(P3:P58)</f>
        <v>77.274552501428573</v>
      </c>
      <c r="Q2" s="48">
        <f>SUM(Q3:Q56)</f>
        <v>108.07804677407407</v>
      </c>
      <c r="R2" s="48">
        <f>SUM(R3:R33)</f>
        <v>53.130385967741923</v>
      </c>
      <c r="S2" s="48">
        <f>SUM(S3:S35)</f>
        <v>30.161640552727278</v>
      </c>
      <c r="T2" s="48">
        <f>SUM(T3:T23)</f>
        <v>42.168369462857129</v>
      </c>
      <c r="U2" s="48">
        <f>SUM(U3:U17)</f>
        <v>25.81297090266667</v>
      </c>
      <c r="V2">
        <f>SUM(P2:U2)</f>
        <v>336.62596616149563</v>
      </c>
    </row>
    <row r="3" spans="1:22" x14ac:dyDescent="0.25">
      <c r="A3">
        <v>4.4394840560494426</v>
      </c>
      <c r="B3">
        <v>5.0074356638707975</v>
      </c>
      <c r="C3">
        <v>0.742861689706799</v>
      </c>
      <c r="E3">
        <v>5.0871826679039973</v>
      </c>
      <c r="F3">
        <v>1.1532713561149524</v>
      </c>
      <c r="G3">
        <v>2.7079933394312472</v>
      </c>
      <c r="H3">
        <v>1.8890735066454103</v>
      </c>
      <c r="J3">
        <v>4.3425276959359973</v>
      </c>
      <c r="K3">
        <v>0.53128318310265255</v>
      </c>
      <c r="L3">
        <v>0.36107756174045097</v>
      </c>
      <c r="M3">
        <v>1.0695391784917345</v>
      </c>
      <c r="N3">
        <v>4.8907577494557817</v>
      </c>
      <c r="P3">
        <v>0.98541653640306037</v>
      </c>
      <c r="Q3">
        <v>1.4985309619615887</v>
      </c>
      <c r="R3">
        <v>3.4160357671696118</v>
      </c>
      <c r="S3">
        <v>0.13105625749311556</v>
      </c>
      <c r="T3">
        <v>4.5024533746258539</v>
      </c>
      <c r="U3">
        <v>2.1718231464888929</v>
      </c>
    </row>
    <row r="4" spans="1:22" x14ac:dyDescent="0.25">
      <c r="A4">
        <v>1.5427467288363301</v>
      </c>
      <c r="B4">
        <v>1.1524102710136583</v>
      </c>
      <c r="C4">
        <v>2.7845390830401264</v>
      </c>
      <c r="E4">
        <v>1.2597701200373304</v>
      </c>
      <c r="F4">
        <v>2.7695225852194274</v>
      </c>
      <c r="G4">
        <v>3.7168728299312415</v>
      </c>
      <c r="H4">
        <v>1.9685845309311207</v>
      </c>
      <c r="J4">
        <v>2.4329914547360034</v>
      </c>
      <c r="K4">
        <v>2.0196577966320644</v>
      </c>
      <c r="L4">
        <v>4.1932808309071259</v>
      </c>
      <c r="M4">
        <v>3.7438700857644629</v>
      </c>
      <c r="N4">
        <v>7.2755558508843512</v>
      </c>
      <c r="P4">
        <v>2.4656442935459149</v>
      </c>
      <c r="Q4">
        <v>2.2218071430727027</v>
      </c>
      <c r="R4">
        <v>3.5713791313631598</v>
      </c>
      <c r="S4">
        <v>2.1115375350688708</v>
      </c>
      <c r="T4">
        <v>4.680742604625852</v>
      </c>
      <c r="U4">
        <v>0.54115047915555303</v>
      </c>
    </row>
    <row r="5" spans="1:22" x14ac:dyDescent="0.25">
      <c r="A5">
        <v>5.2204397288363245</v>
      </c>
      <c r="B5">
        <v>3.3931992067279388</v>
      </c>
      <c r="C5">
        <v>0.48170864526233903</v>
      </c>
      <c r="E5">
        <v>10.055187476837327</v>
      </c>
      <c r="F5">
        <v>0.24773634118957327</v>
      </c>
      <c r="G5">
        <v>3.1011435489312467</v>
      </c>
      <c r="H5">
        <v>1.2373035387882672</v>
      </c>
      <c r="J5">
        <v>1.8443141603360005</v>
      </c>
      <c r="K5">
        <v>0.58825596741637876</v>
      </c>
      <c r="L5">
        <v>2.720672448823787</v>
      </c>
      <c r="M5">
        <v>1.147427623946276</v>
      </c>
      <c r="N5">
        <v>1.8472995746938796</v>
      </c>
      <c r="P5">
        <v>2.7185260864030614</v>
      </c>
      <c r="Q5">
        <v>0.28557793233196249</v>
      </c>
      <c r="R5">
        <v>2.2317258771696178</v>
      </c>
      <c r="S5">
        <v>0.49015706809917753</v>
      </c>
      <c r="T5">
        <v>1.9985260522448987</v>
      </c>
      <c r="U5">
        <v>1.1791055784888886</v>
      </c>
    </row>
    <row r="6" spans="1:22" x14ac:dyDescent="0.25">
      <c r="A6">
        <v>3.4794206468691069</v>
      </c>
      <c r="B6">
        <v>10.08818981335131</v>
      </c>
      <c r="C6">
        <v>1.2945060063734455</v>
      </c>
      <c r="E6">
        <v>5.1505787745706648</v>
      </c>
      <c r="F6">
        <v>0.77229307477166076</v>
      </c>
      <c r="G6">
        <v>0.9761824314312495</v>
      </c>
      <c r="H6">
        <v>2.4039970552168404</v>
      </c>
      <c r="J6">
        <v>1.7020703743359968</v>
      </c>
      <c r="K6">
        <v>1.2305073134948104</v>
      </c>
      <c r="L6">
        <v>3.8745732467404528</v>
      </c>
      <c r="M6">
        <v>1.3100373130371876</v>
      </c>
      <c r="N6">
        <v>4.2834325399319759</v>
      </c>
      <c r="P6">
        <v>4.5575309521173457</v>
      </c>
      <c r="Q6">
        <v>0.37791985270233358</v>
      </c>
      <c r="R6">
        <v>1.4125427765244536</v>
      </c>
      <c r="S6">
        <v>0.65692288022038281</v>
      </c>
      <c r="T6">
        <v>1.9506415460544257</v>
      </c>
      <c r="U6">
        <v>0.4517873778222225</v>
      </c>
    </row>
    <row r="7" spans="1:22" x14ac:dyDescent="0.25">
      <c r="A7">
        <v>0.64446905736092541</v>
      </c>
      <c r="B7">
        <v>4.9925946249097661</v>
      </c>
      <c r="C7">
        <v>4.2698533663734759</v>
      </c>
      <c r="E7">
        <v>7.597837598437331</v>
      </c>
      <c r="F7">
        <v>5.0109415328313753</v>
      </c>
      <c r="G7">
        <v>0.89728161043124888</v>
      </c>
      <c r="H7">
        <v>1.5507192016454061</v>
      </c>
      <c r="J7">
        <v>1.8184864035360031</v>
      </c>
      <c r="K7">
        <v>3.5528011062399094</v>
      </c>
      <c r="L7">
        <v>4.2224844204904555</v>
      </c>
      <c r="M7">
        <v>2.5124301857644533</v>
      </c>
      <c r="N7">
        <v>2.4649725937414972</v>
      </c>
      <c r="P7">
        <v>1.4623742435459151</v>
      </c>
      <c r="Q7">
        <v>5.2297933767764073</v>
      </c>
      <c r="R7">
        <v>2.7678641378147728</v>
      </c>
      <c r="S7">
        <v>1.2041024865840222</v>
      </c>
      <c r="T7">
        <v>1.5034656903401373</v>
      </c>
      <c r="U7">
        <v>3.4682156878222257</v>
      </c>
    </row>
    <row r="8" spans="1:22" x14ac:dyDescent="0.25">
      <c r="A8">
        <v>4.5407102385084528</v>
      </c>
      <c r="B8">
        <v>7.4157164211435322</v>
      </c>
      <c r="C8">
        <v>0.25859822192900611</v>
      </c>
      <c r="E8">
        <v>2.987836758570662</v>
      </c>
      <c r="F8">
        <v>8.8654468801513522E-2</v>
      </c>
      <c r="G8">
        <v>3.165414935431246</v>
      </c>
      <c r="H8">
        <v>1.4491024173596923</v>
      </c>
      <c r="J8">
        <v>3.4397031071360034</v>
      </c>
      <c r="K8">
        <v>0.24725511820069088</v>
      </c>
      <c r="L8">
        <v>4.2372645725737819</v>
      </c>
      <c r="M8">
        <v>2.1287396584917331</v>
      </c>
      <c r="N8">
        <v>0.11568830612244929</v>
      </c>
      <c r="P8">
        <v>2.3966530664030605</v>
      </c>
      <c r="Q8">
        <v>7.2930498628258567E-2</v>
      </c>
      <c r="R8">
        <v>1.1288366281373561</v>
      </c>
      <c r="S8">
        <v>1.2507327711294733</v>
      </c>
      <c r="T8">
        <v>0.78459965986394364</v>
      </c>
      <c r="U8">
        <v>1.937053450488889</v>
      </c>
    </row>
    <row r="9" spans="1:22" x14ac:dyDescent="0.25">
      <c r="A9">
        <v>6.23578325752485</v>
      </c>
      <c r="B9">
        <v>2.8219619703643066</v>
      </c>
      <c r="C9">
        <v>0.88176397748456914</v>
      </c>
      <c r="E9">
        <v>2.455072875770663</v>
      </c>
      <c r="F9">
        <v>1.0942372634283828</v>
      </c>
      <c r="G9">
        <v>2.1679389254312453</v>
      </c>
      <c r="H9">
        <v>0.6695494959311229</v>
      </c>
      <c r="J9">
        <v>1.6983143871359965</v>
      </c>
      <c r="K9">
        <v>1.3926249150634373</v>
      </c>
      <c r="L9">
        <v>0.44891345299045249</v>
      </c>
      <c r="M9">
        <v>3.6755852184917361</v>
      </c>
      <c r="N9">
        <v>0.93590981802720952</v>
      </c>
      <c r="P9">
        <v>1.5321630149744903</v>
      </c>
      <c r="Q9">
        <v>1.9009146452949239</v>
      </c>
      <c r="R9">
        <v>1.3473648071696089</v>
      </c>
      <c r="S9">
        <v>2.4857899832506929</v>
      </c>
      <c r="T9">
        <v>1.4383241955782264</v>
      </c>
      <c r="U9">
        <v>2.3375933138222207</v>
      </c>
    </row>
    <row r="10" spans="1:22" x14ac:dyDescent="0.25">
      <c r="A10">
        <v>2.3082888822789487</v>
      </c>
      <c r="B10">
        <v>2.3257840549097608</v>
      </c>
      <c r="C10">
        <v>0.48084221081789369</v>
      </c>
      <c r="E10">
        <v>2.5077768512373289</v>
      </c>
      <c r="F10">
        <v>0.19886831954778189</v>
      </c>
      <c r="G10">
        <v>1.7193356409312457</v>
      </c>
      <c r="H10">
        <v>5.7956355837882629</v>
      </c>
      <c r="J10">
        <v>0.50997594713600003</v>
      </c>
      <c r="K10">
        <v>0.61381960447520267</v>
      </c>
      <c r="L10">
        <v>1.9840602988237814</v>
      </c>
      <c r="M10">
        <v>1.2714204966735589</v>
      </c>
      <c r="N10">
        <v>1.6704876275510228</v>
      </c>
      <c r="P10">
        <v>0.14901931640306157</v>
      </c>
      <c r="Q10">
        <v>0.20200568381344425</v>
      </c>
      <c r="R10">
        <v>1.8078490474921984</v>
      </c>
      <c r="S10">
        <v>0.24354573355371936</v>
      </c>
      <c r="T10">
        <v>0.60829210224489838</v>
      </c>
      <c r="U10">
        <v>1.8736040951555546</v>
      </c>
    </row>
    <row r="11" spans="1:22" x14ac:dyDescent="0.25">
      <c r="A11">
        <v>5.8343309911314334</v>
      </c>
      <c r="B11">
        <v>2.3507922320526182</v>
      </c>
      <c r="C11">
        <v>6.0395701463734799</v>
      </c>
      <c r="E11">
        <v>2.1188060891039973</v>
      </c>
      <c r="F11">
        <v>4.8415825620851045</v>
      </c>
      <c r="G11">
        <v>4.1603417629312478</v>
      </c>
      <c r="H11">
        <v>2.8245515423596896</v>
      </c>
      <c r="J11">
        <v>0.81142487513600181</v>
      </c>
      <c r="K11">
        <v>4.1319347791810888</v>
      </c>
      <c r="L11">
        <v>3.4331248684071141</v>
      </c>
      <c r="M11">
        <v>2.549633185764467</v>
      </c>
      <c r="N11">
        <v>0.29300876136054416</v>
      </c>
      <c r="P11">
        <v>3.9820024021173506</v>
      </c>
      <c r="Q11">
        <v>0.4196820152949246</v>
      </c>
      <c r="R11">
        <v>3.9443092174921977</v>
      </c>
      <c r="S11">
        <v>0.30199221961432576</v>
      </c>
      <c r="T11">
        <v>1.7739546317687052</v>
      </c>
      <c r="U11">
        <v>0.69772644248888938</v>
      </c>
    </row>
    <row r="12" spans="1:22" x14ac:dyDescent="0.25">
      <c r="A12">
        <v>2.3678978057215834</v>
      </c>
      <c r="B12">
        <v>2.1023299380266445</v>
      </c>
      <c r="C12">
        <v>4.5655796452623729</v>
      </c>
      <c r="E12">
        <v>7.5939970759040003</v>
      </c>
      <c r="F12">
        <v>0.97650250835375074</v>
      </c>
      <c r="G12">
        <v>0.66233995143124758</v>
      </c>
      <c r="H12">
        <v>5.4612947816454049</v>
      </c>
      <c r="J12">
        <v>0.12174514273599972</v>
      </c>
      <c r="K12">
        <v>1.0657132309457902</v>
      </c>
      <c r="L12">
        <v>0.34616369049045154</v>
      </c>
      <c r="M12">
        <v>0.30378275121900866</v>
      </c>
      <c r="N12">
        <v>1.8510914199319741</v>
      </c>
      <c r="P12">
        <v>0.57878901497448887</v>
      </c>
      <c r="Q12">
        <v>3.0735964582578887</v>
      </c>
      <c r="R12">
        <v>2.2337878303954186</v>
      </c>
      <c r="S12">
        <v>0.76161868779614339</v>
      </c>
      <c r="T12">
        <v>1.8858376484353707</v>
      </c>
      <c r="U12">
        <v>2.7807799218222211</v>
      </c>
    </row>
    <row r="13" spans="1:22" x14ac:dyDescent="0.25">
      <c r="A13">
        <v>3.9361108470330399</v>
      </c>
      <c r="B13">
        <v>7.7177184586759955</v>
      </c>
      <c r="C13">
        <v>4.1519833385956906</v>
      </c>
      <c r="E13">
        <v>3.9590396997706629</v>
      </c>
      <c r="F13">
        <v>2.4980569471597227</v>
      </c>
      <c r="G13">
        <v>0.66437367193124586</v>
      </c>
      <c r="H13">
        <v>4.7864581245025573</v>
      </c>
      <c r="J13">
        <v>0.76079428513599989</v>
      </c>
      <c r="K13">
        <v>3.5438304301614765</v>
      </c>
      <c r="L13">
        <v>10.217013526740464</v>
      </c>
      <c r="M13">
        <v>2.2855597221280948</v>
      </c>
      <c r="N13">
        <v>1.0979316542176876</v>
      </c>
      <c r="P13">
        <v>1.9108794364030623</v>
      </c>
      <c r="Q13">
        <v>0.9621238230727035</v>
      </c>
      <c r="R13">
        <v>1.0434329916857454</v>
      </c>
      <c r="S13">
        <v>0.55867935931129187</v>
      </c>
      <c r="T13">
        <v>2.093125749863944</v>
      </c>
      <c r="U13">
        <v>2.566147647822222</v>
      </c>
    </row>
    <row r="14" spans="1:22" x14ac:dyDescent="0.25">
      <c r="A14">
        <v>9.650857728836316</v>
      </c>
      <c r="B14">
        <v>3.9877578964682012</v>
      </c>
      <c r="C14">
        <v>1.3995952052623375</v>
      </c>
      <c r="E14">
        <v>0.54955512697066844</v>
      </c>
      <c r="F14">
        <v>0.86741058283136363</v>
      </c>
      <c r="G14">
        <v>7.4224360854312437</v>
      </c>
      <c r="H14">
        <v>2.2213026802168399</v>
      </c>
      <c r="J14">
        <v>1.0008406783359995</v>
      </c>
      <c r="K14">
        <v>1.6430561229065757</v>
      </c>
      <c r="L14">
        <v>5.8842263742404572</v>
      </c>
      <c r="M14">
        <v>5.3101115784917328</v>
      </c>
      <c r="N14">
        <v>0.76255586374149698</v>
      </c>
      <c r="P14">
        <v>2.9059506549744918</v>
      </c>
      <c r="Q14">
        <v>0.73994002122085034</v>
      </c>
      <c r="R14">
        <v>1.4092049529760695</v>
      </c>
      <c r="S14">
        <v>0.72766702597795185</v>
      </c>
      <c r="T14">
        <v>0.88648987367346699</v>
      </c>
      <c r="U14">
        <v>1.3762069118222224</v>
      </c>
    </row>
    <row r="15" spans="1:22" x14ac:dyDescent="0.25">
      <c r="A15">
        <v>3.0657343314592835</v>
      </c>
      <c r="B15">
        <v>0.59701402529937686</v>
      </c>
      <c r="C15">
        <v>2.7852735508178914</v>
      </c>
      <c r="E15">
        <v>0.16563041817066526</v>
      </c>
      <c r="F15">
        <v>0.78103158656270488</v>
      </c>
      <c r="G15">
        <v>7.2011985814312567</v>
      </c>
      <c r="H15">
        <v>0.52100165664540921</v>
      </c>
      <c r="J15">
        <v>1.9119246499359992</v>
      </c>
      <c r="K15">
        <v>1.5119855729065734</v>
      </c>
      <c r="L15">
        <v>3.6393281971571194</v>
      </c>
      <c r="M15">
        <v>1.8565640948553717</v>
      </c>
      <c r="N15">
        <v>0.98399073993197406</v>
      </c>
      <c r="P15">
        <v>1.1096666221173472</v>
      </c>
      <c r="Q15">
        <v>3.7259684764060355</v>
      </c>
      <c r="R15">
        <v>0.27632069007284088</v>
      </c>
      <c r="S15">
        <v>0.34923411658402048</v>
      </c>
      <c r="T15">
        <v>1.5754295022448939</v>
      </c>
      <c r="U15">
        <v>1.1904504051555538</v>
      </c>
    </row>
    <row r="16" spans="1:22" x14ac:dyDescent="0.25">
      <c r="A16">
        <v>5.0397100896560136</v>
      </c>
      <c r="B16">
        <v>0.14489989646820656</v>
      </c>
      <c r="C16">
        <v>1.2764742219290028</v>
      </c>
      <c r="E16">
        <v>2.4828852476373342</v>
      </c>
      <c r="F16">
        <v>2.7321683541746511</v>
      </c>
      <c r="G16">
        <v>0.93469979493125133</v>
      </c>
      <c r="H16">
        <v>0.139931135216837</v>
      </c>
      <c r="J16">
        <v>2.0515928271360004</v>
      </c>
      <c r="K16">
        <v>3.4004999660438298</v>
      </c>
      <c r="L16">
        <v>0.35680138299044928</v>
      </c>
      <c r="M16">
        <v>0.68077981485536876</v>
      </c>
      <c r="N16">
        <v>0.40557873040816328</v>
      </c>
      <c r="P16">
        <v>0.79135083640306125</v>
      </c>
      <c r="Q16">
        <v>2.9485520523319599</v>
      </c>
      <c r="R16">
        <v>1.3818316062018738</v>
      </c>
      <c r="S16">
        <v>1.8500043274931139</v>
      </c>
      <c r="T16">
        <v>1.1131423174829891</v>
      </c>
      <c r="U16">
        <v>1.7764980344888892</v>
      </c>
    </row>
    <row r="17" spans="1:21" x14ac:dyDescent="0.25">
      <c r="A17">
        <v>5.5349705150658473</v>
      </c>
      <c r="B17">
        <v>2.6491981973772991</v>
      </c>
      <c r="C17">
        <v>1.2423883774845559</v>
      </c>
      <c r="E17">
        <v>6.9768204337706639</v>
      </c>
      <c r="F17">
        <v>2.8308697967119669</v>
      </c>
      <c r="G17">
        <v>3.7906222964312533</v>
      </c>
      <c r="H17">
        <v>0.78410268378826475</v>
      </c>
      <c r="J17">
        <v>0.45448579713599968</v>
      </c>
      <c r="K17">
        <v>1.7917379611418671</v>
      </c>
      <c r="L17">
        <v>0.21025040549045138</v>
      </c>
      <c r="M17">
        <v>1.4073008494008266</v>
      </c>
      <c r="N17">
        <v>0.49498055183673406</v>
      </c>
      <c r="P17">
        <v>1.1850653292602069</v>
      </c>
      <c r="Q17">
        <v>0.82737925418381386</v>
      </c>
      <c r="R17">
        <v>1.278772703943809</v>
      </c>
      <c r="S17">
        <v>0.54132915325068787</v>
      </c>
      <c r="T17">
        <v>0.56665976510204241</v>
      </c>
      <c r="U17">
        <v>1.4648284098222237</v>
      </c>
    </row>
    <row r="18" spans="1:21" x14ac:dyDescent="0.25">
      <c r="A18">
        <v>1.2481423827707683</v>
      </c>
      <c r="B18">
        <v>6.7805422867279477</v>
      </c>
      <c r="C18">
        <v>2.6133691019290111</v>
      </c>
      <c r="E18">
        <v>0.50709918457066494</v>
      </c>
      <c r="F18">
        <v>1.1509284467119623</v>
      </c>
      <c r="G18">
        <v>1.2014876739312563</v>
      </c>
      <c r="H18">
        <v>1.0216728837882669</v>
      </c>
      <c r="J18">
        <v>9.7184838736000118E-2</v>
      </c>
      <c r="K18">
        <v>0.90870338957324059</v>
      </c>
      <c r="L18">
        <v>7.0693740721571228</v>
      </c>
      <c r="M18">
        <v>1.7804053403099196</v>
      </c>
      <c r="N18">
        <v>1.5438343804081616</v>
      </c>
      <c r="P18">
        <v>0.31021083354592044</v>
      </c>
      <c r="Q18">
        <v>0.64872202862825756</v>
      </c>
      <c r="R18">
        <v>1.5582482913631623</v>
      </c>
      <c r="S18">
        <v>0.41725298961432494</v>
      </c>
      <c r="T18">
        <v>3.0323100808163241</v>
      </c>
    </row>
    <row r="19" spans="1:21" x14ac:dyDescent="0.25">
      <c r="A19">
        <v>1.6176680483445283</v>
      </c>
      <c r="B19">
        <v>0.44322466062404914</v>
      </c>
      <c r="C19">
        <v>2.3502118408179107</v>
      </c>
      <c r="E19">
        <v>3.2333671447039953</v>
      </c>
      <c r="F19">
        <v>0.33949393880151491</v>
      </c>
      <c r="G19">
        <v>1.3828258109312508</v>
      </c>
      <c r="H19">
        <v>1.3265555373596947</v>
      </c>
      <c r="J19">
        <v>1.5624312995359961</v>
      </c>
      <c r="K19">
        <v>0.76350099251441772</v>
      </c>
      <c r="L19">
        <v>3.1421007363237856</v>
      </c>
      <c r="M19">
        <v>1.3496196784917349</v>
      </c>
      <c r="N19">
        <v>0.8847598775510197</v>
      </c>
      <c r="P19">
        <v>1.0706289792602064</v>
      </c>
      <c r="Q19">
        <v>0.18390776640603593</v>
      </c>
      <c r="R19">
        <v>2.8801730562018757</v>
      </c>
      <c r="S19">
        <v>0.15820857749311448</v>
      </c>
      <c r="T19">
        <v>1.001856019863945</v>
      </c>
    </row>
    <row r="20" spans="1:21" x14ac:dyDescent="0.25">
      <c r="A20">
        <v>3.8661426593281369</v>
      </c>
      <c r="B20">
        <v>3.057466089844826</v>
      </c>
      <c r="C20">
        <v>1.3037737185956761</v>
      </c>
      <c r="E20">
        <v>1.9354887116373387</v>
      </c>
      <c r="F20">
        <v>0.1296079895477823</v>
      </c>
      <c r="G20">
        <v>1.134069547931245</v>
      </c>
      <c r="H20">
        <v>0.31055716021683483</v>
      </c>
      <c r="J20">
        <v>0.21054356513599959</v>
      </c>
      <c r="K20">
        <v>0.48456143016147735</v>
      </c>
      <c r="L20">
        <v>5.9018909240451639E-2</v>
      </c>
      <c r="M20">
        <v>0.66385839667354929</v>
      </c>
      <c r="N20">
        <v>2.1858772104081652</v>
      </c>
      <c r="P20">
        <v>0.84418863640306185</v>
      </c>
      <c r="Q20">
        <v>5.6097984727023329</v>
      </c>
      <c r="R20">
        <v>0.49875958039542273</v>
      </c>
      <c r="S20">
        <v>9.2783704462810174E-2</v>
      </c>
      <c r="T20">
        <v>0.76128012129251532</v>
      </c>
    </row>
    <row r="21" spans="1:21" x14ac:dyDescent="0.25">
      <c r="A21">
        <v>0.51143993031174861</v>
      </c>
      <c r="B21">
        <v>2.0624434571175647</v>
      </c>
      <c r="C21">
        <v>0.45298813304011987</v>
      </c>
      <c r="E21">
        <v>0.2129216827040018</v>
      </c>
      <c r="F21">
        <v>5.8412359225328672</v>
      </c>
      <c r="G21">
        <v>3.4946175294312556</v>
      </c>
      <c r="H21">
        <v>6.5138238873596963</v>
      </c>
      <c r="J21">
        <v>1.8016785363359991</v>
      </c>
      <c r="K21">
        <v>4.3449684056516746</v>
      </c>
      <c r="L21">
        <v>1.9600925925737813</v>
      </c>
      <c r="M21">
        <v>0.94591994212810393</v>
      </c>
      <c r="N21">
        <v>1.3460214675510191</v>
      </c>
      <c r="P21">
        <v>0.2764543335459192</v>
      </c>
      <c r="Q21">
        <v>6.7762589471467773</v>
      </c>
      <c r="R21">
        <v>0.16986121910509872</v>
      </c>
      <c r="S21">
        <v>1.9011793396143313</v>
      </c>
      <c r="T21">
        <v>4.6786152331972799</v>
      </c>
    </row>
    <row r="22" spans="1:21" x14ac:dyDescent="0.25">
      <c r="A22">
        <v>11.86860202654127</v>
      </c>
      <c r="B22">
        <v>0.25948710997470248</v>
      </c>
      <c r="C22">
        <v>0.34640087970678429</v>
      </c>
      <c r="E22">
        <v>4.9267672881706686</v>
      </c>
      <c r="F22">
        <v>8.4174953716373189</v>
      </c>
      <c r="G22">
        <v>0.60892850443125335</v>
      </c>
      <c r="H22">
        <v>2.8328363052168286</v>
      </c>
      <c r="J22">
        <v>2.6847863887360006</v>
      </c>
      <c r="K22">
        <v>0.63671451349480934</v>
      </c>
      <c r="L22">
        <v>1.4650315717404423</v>
      </c>
      <c r="M22">
        <v>1.186785491219011</v>
      </c>
      <c r="N22">
        <v>0.42082595326530503</v>
      </c>
      <c r="P22">
        <v>1.6891332935459178</v>
      </c>
      <c r="Q22">
        <v>1.2175669386282553</v>
      </c>
      <c r="R22">
        <v>1.8935618474921916</v>
      </c>
      <c r="S22">
        <v>1.2282015059779592</v>
      </c>
      <c r="T22">
        <v>4.8316691841496615</v>
      </c>
    </row>
    <row r="23" spans="1:21" x14ac:dyDescent="0.25">
      <c r="A23">
        <v>7.4382515983445421</v>
      </c>
      <c r="B23">
        <v>5.1191318477669077</v>
      </c>
      <c r="C23">
        <v>5.3247988863734736</v>
      </c>
      <c r="E23">
        <v>0.31925510790399803</v>
      </c>
      <c r="F23">
        <v>1.2435335291000253</v>
      </c>
      <c r="G23">
        <v>2.1834323849312507</v>
      </c>
      <c r="H23">
        <v>0.82615205521683877</v>
      </c>
      <c r="J23">
        <v>1.8132965267359991</v>
      </c>
      <c r="K23">
        <v>5.0844914483967747</v>
      </c>
      <c r="L23">
        <v>1.8328725821571146</v>
      </c>
      <c r="M23">
        <v>0.78630334212810371</v>
      </c>
      <c r="N23">
        <v>1.7500644675510191</v>
      </c>
      <c r="P23">
        <v>2.1137709449744908</v>
      </c>
      <c r="Q23">
        <v>6.8363508527023349</v>
      </c>
      <c r="R23">
        <v>0.26712305781477713</v>
      </c>
      <c r="S23">
        <v>0.69176508173553641</v>
      </c>
      <c r="T23">
        <v>0.50095410938775475</v>
      </c>
    </row>
    <row r="24" spans="1:21" x14ac:dyDescent="0.25">
      <c r="A24">
        <v>5.3860434778527386</v>
      </c>
      <c r="B24">
        <v>0.30072724828638708</v>
      </c>
      <c r="C24">
        <v>10.020153766373419</v>
      </c>
      <c r="E24">
        <v>2.8353839947040003</v>
      </c>
      <c r="F24">
        <v>6.7942025798463046</v>
      </c>
      <c r="G24">
        <v>3.4922117709312439</v>
      </c>
      <c r="H24">
        <v>1.3514512816454103</v>
      </c>
      <c r="J24">
        <v>0.20418519233600058</v>
      </c>
      <c r="K24">
        <v>0.56595697918108478</v>
      </c>
      <c r="L24">
        <v>3.8920792863237827</v>
      </c>
      <c r="M24">
        <v>1.4259192639462801</v>
      </c>
      <c r="N24">
        <v>2.812481793741493</v>
      </c>
      <c r="P24">
        <v>0.13122816497449016</v>
      </c>
      <c r="Q24">
        <v>2.7466073989986284</v>
      </c>
      <c r="R24">
        <v>1.1878729894276763</v>
      </c>
      <c r="S24">
        <v>1.2310096680991733</v>
      </c>
    </row>
    <row r="25" spans="1:21" x14ac:dyDescent="0.25">
      <c r="A25">
        <v>0.25189066014780953</v>
      </c>
      <c r="B25">
        <v>2.7496567359487294</v>
      </c>
      <c r="C25">
        <v>1.0450942352623522</v>
      </c>
      <c r="E25">
        <v>0.99840941497066804</v>
      </c>
      <c r="F25">
        <v>3.0793930867119577</v>
      </c>
      <c r="G25">
        <v>1.3015053219312502</v>
      </c>
      <c r="H25">
        <v>0.90858562021683853</v>
      </c>
      <c r="J25">
        <v>2.0322787071360007</v>
      </c>
      <c r="K25">
        <v>5.310720604083043</v>
      </c>
      <c r="L25">
        <v>0.86738311340712015</v>
      </c>
      <c r="M25">
        <v>0.69150128576445735</v>
      </c>
      <c r="N25">
        <v>0.75312427707482965</v>
      </c>
      <c r="P25">
        <v>0.7591980435459178</v>
      </c>
      <c r="Q25">
        <v>0.21659583603566576</v>
      </c>
      <c r="R25">
        <v>3.7760268239438091</v>
      </c>
      <c r="S25">
        <v>0.48204185143250933</v>
      </c>
    </row>
    <row r="26" spans="1:21" x14ac:dyDescent="0.25">
      <c r="A26">
        <v>0.14728109424617061</v>
      </c>
      <c r="B26">
        <v>0.96992177854613204</v>
      </c>
      <c r="C26">
        <v>6.0201498552623693</v>
      </c>
      <c r="E26">
        <v>1.6805535665706701</v>
      </c>
      <c r="F26">
        <v>3.463395691040311</v>
      </c>
      <c r="G26">
        <v>1.7523829844312497</v>
      </c>
      <c r="H26">
        <v>1.5803126995025492</v>
      </c>
      <c r="J26">
        <v>1.2480422015359971</v>
      </c>
      <c r="K26">
        <v>1.9067385885928494</v>
      </c>
      <c r="L26">
        <v>6.6472546740450278E-2</v>
      </c>
      <c r="M26">
        <v>0.98262730576446178</v>
      </c>
      <c r="N26">
        <v>2.9017970008843514</v>
      </c>
      <c r="P26">
        <v>0.74097587211734695</v>
      </c>
      <c r="Q26">
        <v>2.1817764656652971</v>
      </c>
      <c r="R26">
        <v>1.6567419997502606</v>
      </c>
      <c r="S26">
        <v>0.27196692143250617</v>
      </c>
    </row>
    <row r="27" spans="1:21" x14ac:dyDescent="0.25">
      <c r="A27">
        <v>5.9107828253937118</v>
      </c>
      <c r="B27">
        <v>1.8169639599747047</v>
      </c>
      <c r="C27">
        <v>4.5251915219289884</v>
      </c>
      <c r="E27">
        <v>2.6800259093706678</v>
      </c>
      <c r="F27">
        <v>0.16052584268211054</v>
      </c>
      <c r="G27">
        <v>1.5350239859312587</v>
      </c>
      <c r="H27">
        <v>3.6328650837882615</v>
      </c>
      <c r="J27">
        <v>0.31003965953599916</v>
      </c>
      <c r="K27">
        <v>2.7055852915340259</v>
      </c>
      <c r="L27">
        <v>5.2580718407117297E-2</v>
      </c>
      <c r="M27">
        <v>1.4820928148553689</v>
      </c>
      <c r="N27">
        <v>0.38820864469387634</v>
      </c>
      <c r="P27">
        <v>3.9707808578316346</v>
      </c>
      <c r="Q27">
        <v>3.5560160608504794</v>
      </c>
      <c r="R27">
        <v>0.25077515716961668</v>
      </c>
      <c r="S27">
        <v>0.18112661961432566</v>
      </c>
    </row>
    <row r="28" spans="1:21" x14ac:dyDescent="0.25">
      <c r="A28">
        <v>2.3606299093281393</v>
      </c>
      <c r="B28">
        <v>2.5886143697149633</v>
      </c>
      <c r="C28">
        <v>0.40720411748456126</v>
      </c>
      <c r="E28">
        <v>0.31054384870399737</v>
      </c>
      <c r="F28">
        <v>1.9713033298462888</v>
      </c>
      <c r="G28">
        <v>0.35456099993124968</v>
      </c>
      <c r="H28">
        <v>0.90548981950255492</v>
      </c>
      <c r="K28">
        <v>0.78041293761245722</v>
      </c>
      <c r="L28">
        <v>1.0741497550737833</v>
      </c>
      <c r="M28">
        <v>1.3488212875826446</v>
      </c>
      <c r="N28">
        <v>1.0835318985034001</v>
      </c>
      <c r="P28">
        <v>1.1293817264030597</v>
      </c>
      <c r="Q28">
        <v>2.7254453712208502</v>
      </c>
      <c r="R28">
        <v>2.1975484432986496</v>
      </c>
      <c r="S28">
        <v>0.89219129476584147</v>
      </c>
    </row>
    <row r="29" spans="1:21" x14ac:dyDescent="0.25">
      <c r="A29">
        <v>3.9393644870330413</v>
      </c>
      <c r="B29">
        <v>0.30160613400067249</v>
      </c>
      <c r="C29">
        <v>2.4653924052623344</v>
      </c>
      <c r="E29">
        <v>0.41131828163733081</v>
      </c>
      <c r="F29">
        <v>4.9662464586522503</v>
      </c>
      <c r="G29">
        <v>2.8161366024312531</v>
      </c>
      <c r="H29">
        <v>0.91714572735969757</v>
      </c>
      <c r="K29">
        <v>0.30943780918108443</v>
      </c>
      <c r="L29">
        <v>0.58171334299044863</v>
      </c>
      <c r="M29">
        <v>0.264522105764461</v>
      </c>
      <c r="N29">
        <v>0.73025046612244959</v>
      </c>
      <c r="P29">
        <v>0.54498264354591996</v>
      </c>
      <c r="Q29">
        <v>0.15101915603566532</v>
      </c>
      <c r="R29">
        <v>1.7676185700728384</v>
      </c>
      <c r="S29">
        <v>1.6463103302203914</v>
      </c>
    </row>
    <row r="30" spans="1:21" x14ac:dyDescent="0.25">
      <c r="A30">
        <v>0.50225915572158286</v>
      </c>
      <c r="B30">
        <v>0.38690662270197212</v>
      </c>
      <c r="C30">
        <v>5.9660734697067683</v>
      </c>
      <c r="E30">
        <v>0.62741215590400135</v>
      </c>
      <c r="F30">
        <v>2.2485414104433135</v>
      </c>
      <c r="G30">
        <v>1.4635809384312524</v>
      </c>
      <c r="H30">
        <v>5.6686610280739753</v>
      </c>
      <c r="K30">
        <v>2.4713475085928516</v>
      </c>
      <c r="L30">
        <v>1.2130555696571244</v>
      </c>
      <c r="M30">
        <v>1.6435086694008292</v>
      </c>
      <c r="N30">
        <v>0.71502528659863862</v>
      </c>
      <c r="P30">
        <v>0.30607100783163388</v>
      </c>
      <c r="Q30">
        <v>1.0197074156652945</v>
      </c>
      <c r="R30">
        <v>1.3753241168470323</v>
      </c>
      <c r="S30">
        <v>1.6179649396143199</v>
      </c>
    </row>
    <row r="31" spans="1:21" x14ac:dyDescent="0.25">
      <c r="A31">
        <v>2.5081141314592879</v>
      </c>
      <c r="B31">
        <v>0.70974697815652066</v>
      </c>
      <c r="C31">
        <v>1.5677607219290253</v>
      </c>
      <c r="E31">
        <v>3.6938912177706609</v>
      </c>
      <c r="F31">
        <v>1.953884615667187</v>
      </c>
      <c r="G31">
        <v>3.3204198474312512</v>
      </c>
      <c r="K31">
        <v>0.53890554251441802</v>
      </c>
      <c r="L31">
        <v>3.4676710134071125</v>
      </c>
      <c r="M31">
        <v>0.90863715849173865</v>
      </c>
      <c r="N31">
        <v>0.39647823897959117</v>
      </c>
      <c r="P31">
        <v>0.84989035926020606</v>
      </c>
      <c r="Q31">
        <v>1.1088130615912213</v>
      </c>
      <c r="R31">
        <v>2.2886848316857438</v>
      </c>
      <c r="S31">
        <v>0.63703534719008248</v>
      </c>
    </row>
    <row r="32" spans="1:21" x14ac:dyDescent="0.25">
      <c r="A32">
        <v>0.96077006588550973</v>
      </c>
      <c r="B32">
        <v>3.5135675568578133</v>
      </c>
      <c r="C32">
        <v>1.9740373830401199</v>
      </c>
      <c r="E32">
        <v>0.35752600657066602</v>
      </c>
      <c r="F32">
        <v>0.50785415492091524</v>
      </c>
      <c r="G32">
        <v>3.1019964689312505</v>
      </c>
      <c r="K32">
        <v>1.8185263927104982</v>
      </c>
      <c r="L32">
        <v>2.2523157284071145</v>
      </c>
      <c r="M32">
        <v>1.7562543766735579</v>
      </c>
      <c r="N32">
        <v>1.4316873970748316</v>
      </c>
      <c r="P32">
        <v>0.42604611640306173</v>
      </c>
      <c r="Q32">
        <v>0.76575983936900149</v>
      </c>
      <c r="R32">
        <v>1.9993045507180029</v>
      </c>
      <c r="S32">
        <v>1.5734472114325035</v>
      </c>
    </row>
    <row r="33" spans="1:19" x14ac:dyDescent="0.25">
      <c r="A33">
        <v>2.0082839434264974</v>
      </c>
      <c r="B33">
        <v>0.31170957036431085</v>
      </c>
      <c r="C33">
        <v>0.91119487415122635</v>
      </c>
      <c r="E33">
        <v>7.0869728037332672E-2</v>
      </c>
      <c r="F33">
        <v>0.8148615320851007</v>
      </c>
      <c r="G33">
        <v>0.43186230193125236</v>
      </c>
      <c r="K33">
        <v>1.9035920223183391</v>
      </c>
      <c r="L33">
        <v>0.19073896799045015</v>
      </c>
      <c r="M33">
        <v>2.9211136694008255</v>
      </c>
      <c r="N33">
        <v>0.76617756136054527</v>
      </c>
      <c r="P33">
        <v>2.1561239949744904</v>
      </c>
      <c r="Q33">
        <v>0.75285998122085174</v>
      </c>
      <c r="R33">
        <v>0.11150326684703452</v>
      </c>
      <c r="S33">
        <v>2.6019023059779678</v>
      </c>
    </row>
    <row r="34" spans="1:19" x14ac:dyDescent="0.25">
      <c r="A34">
        <v>3.2400983716232163</v>
      </c>
      <c r="B34">
        <v>8.17194242604143E-2</v>
      </c>
      <c r="C34">
        <v>0.53236999970679555</v>
      </c>
      <c r="E34">
        <v>0.63995143790399878</v>
      </c>
      <c r="F34">
        <v>3.6040341561149596</v>
      </c>
      <c r="G34">
        <v>4.1678737879312369</v>
      </c>
      <c r="K34">
        <v>0.72844573290657433</v>
      </c>
      <c r="L34">
        <v>1.9177117175737832</v>
      </c>
      <c r="M34">
        <v>0.89844406940082788</v>
      </c>
      <c r="N34">
        <v>4.2731282318367336</v>
      </c>
      <c r="P34">
        <v>1.907763844974488</v>
      </c>
      <c r="Q34">
        <v>1.8872983786282582</v>
      </c>
      <c r="S34">
        <v>0.78764923415977806</v>
      </c>
    </row>
    <row r="35" spans="1:19" x14ac:dyDescent="0.25">
      <c r="A35">
        <v>1.1234991524428963</v>
      </c>
      <c r="B35">
        <v>0.57361527101366006</v>
      </c>
      <c r="C35">
        <v>2.727388167484587</v>
      </c>
      <c r="E35">
        <v>3.4312566645706721</v>
      </c>
      <c r="F35">
        <v>0.49751370044330895</v>
      </c>
      <c r="G35">
        <v>0.53960689443125232</v>
      </c>
      <c r="K35">
        <v>1.7996270199653965</v>
      </c>
      <c r="L35">
        <v>10.405678490490459</v>
      </c>
      <c r="M35">
        <v>2.421480218491741</v>
      </c>
      <c r="N35">
        <v>3.4472185137414946</v>
      </c>
      <c r="P35">
        <v>1.7507322449744895</v>
      </c>
      <c r="Q35">
        <v>1.573751318998627</v>
      </c>
      <c r="S35">
        <v>8.5234024462811087E-2</v>
      </c>
    </row>
    <row r="36" spans="1:19" x14ac:dyDescent="0.25">
      <c r="A36">
        <v>0.43546267900027125</v>
      </c>
      <c r="B36">
        <v>3.6213790112734072</v>
      </c>
      <c r="C36">
        <v>3.3083998219290311</v>
      </c>
      <c r="E36">
        <v>6.83810653723733</v>
      </c>
      <c r="F36">
        <v>1.0656647882044956</v>
      </c>
      <c r="G36">
        <v>0.89000183043125092</v>
      </c>
      <c r="K36">
        <v>1.6388898240830434</v>
      </c>
      <c r="L36">
        <v>5.5680861225737859</v>
      </c>
      <c r="M36">
        <v>1.3119842330371951</v>
      </c>
      <c r="N36">
        <v>1.502626412789114</v>
      </c>
      <c r="P36">
        <v>1.7746721592602037</v>
      </c>
      <c r="Q36">
        <v>0.8408878508504799</v>
      </c>
    </row>
    <row r="37" spans="1:19" x14ac:dyDescent="0.25">
      <c r="A37">
        <v>0.13189672818059822</v>
      </c>
      <c r="B37">
        <v>6.6029846560785943</v>
      </c>
      <c r="C37">
        <v>0.26317264081790331</v>
      </c>
      <c r="E37">
        <v>0.40849086297066423</v>
      </c>
      <c r="F37">
        <v>1.2526325626821053</v>
      </c>
      <c r="G37">
        <v>5.0697017334312484</v>
      </c>
      <c r="K37">
        <v>0.40674630722030058</v>
      </c>
      <c r="L37">
        <v>1.5044521871571164</v>
      </c>
      <c r="M37">
        <v>0.22328894030991922</v>
      </c>
      <c r="N37">
        <v>2.3122573232653045</v>
      </c>
      <c r="P37">
        <v>0.95592136640305969</v>
      </c>
      <c r="Q37">
        <v>2.4881402245541806</v>
      </c>
    </row>
    <row r="38" spans="1:19" x14ac:dyDescent="0.25">
      <c r="A38">
        <v>1.1841220396560059</v>
      </c>
      <c r="B38">
        <v>0.39410914218249005</v>
      </c>
      <c r="C38">
        <v>1.6668432330401091</v>
      </c>
      <c r="E38">
        <v>1.5323085639039977</v>
      </c>
      <c r="F38">
        <v>2.5116773291000118</v>
      </c>
      <c r="G38">
        <v>0.44176735793125299</v>
      </c>
      <c r="K38">
        <v>0.10224264055363343</v>
      </c>
      <c r="L38">
        <v>1.0776897467404516</v>
      </c>
      <c r="M38">
        <v>0.62926522212809877</v>
      </c>
      <c r="N38">
        <v>1.4479205651700686</v>
      </c>
      <c r="P38">
        <v>1.1373762435459174</v>
      </c>
      <c r="Q38">
        <v>1.108973143072703</v>
      </c>
    </row>
    <row r="39" spans="1:19" x14ac:dyDescent="0.25">
      <c r="A39">
        <v>0.63969220900026869</v>
      </c>
      <c r="B39">
        <v>1.4222659937409328</v>
      </c>
      <c r="C39">
        <v>1.911497407484551</v>
      </c>
      <c r="E39">
        <v>0.6317594380373347</v>
      </c>
      <c r="F39">
        <v>6.2306125173089857</v>
      </c>
      <c r="G39">
        <v>1.7434938969312572</v>
      </c>
      <c r="K39">
        <v>0.19319213682814274</v>
      </c>
      <c r="L39">
        <v>0.14773494049045086</v>
      </c>
      <c r="M39">
        <v>0.49981836940082203</v>
      </c>
      <c r="N39">
        <v>0.7988370565986378</v>
      </c>
      <c r="P39">
        <v>0.63405487354591694</v>
      </c>
      <c r="Q39">
        <v>0.53307901566529359</v>
      </c>
    </row>
    <row r="40" spans="1:19" x14ac:dyDescent="0.25">
      <c r="A40">
        <v>1.476075969656002</v>
      </c>
      <c r="B40">
        <v>0.62743707685782035</v>
      </c>
      <c r="C40">
        <v>3.4349424997067657</v>
      </c>
      <c r="E40">
        <v>2.2497387441706671</v>
      </c>
      <c r="F40">
        <v>0.85070981283136859</v>
      </c>
      <c r="G40">
        <v>4.1311875339312438</v>
      </c>
      <c r="K40">
        <v>2.5310430554555956</v>
      </c>
      <c r="L40">
        <v>0.18519226632378422</v>
      </c>
      <c r="M40">
        <v>0.83704635849173337</v>
      </c>
      <c r="N40">
        <v>3.231969372312923</v>
      </c>
      <c r="P40">
        <v>1.1534744092602018</v>
      </c>
      <c r="Q40">
        <v>0.71153540048010777</v>
      </c>
    </row>
    <row r="41" spans="1:19" x14ac:dyDescent="0.25">
      <c r="A41">
        <v>2.4483802371970045</v>
      </c>
      <c r="B41">
        <v>2.1793791178967812</v>
      </c>
      <c r="C41">
        <v>5.3616299119290254</v>
      </c>
      <c r="E41">
        <v>4.6883750455040065</v>
      </c>
      <c r="F41">
        <v>1.6004322552194197</v>
      </c>
      <c r="G41">
        <v>0.30643612243124901</v>
      </c>
      <c r="K41">
        <v>3.0847122827104956</v>
      </c>
      <c r="L41">
        <v>1.2106214159071211</v>
      </c>
      <c r="M41">
        <v>1.6042020821280982</v>
      </c>
      <c r="N41">
        <v>0.23662734374149683</v>
      </c>
      <c r="P41">
        <v>0.15261617211734832</v>
      </c>
      <c r="Q41">
        <v>2.8248279578875177</v>
      </c>
    </row>
    <row r="42" spans="1:19" x14ac:dyDescent="0.25">
      <c r="A42">
        <v>3.5510477130986278</v>
      </c>
      <c r="B42">
        <v>4.9144643958188636</v>
      </c>
      <c r="C42">
        <v>0.48349919415123854</v>
      </c>
      <c r="E42">
        <v>3.8555740257706694</v>
      </c>
      <c r="F42">
        <v>2.6001614867119653</v>
      </c>
      <c r="G42">
        <v>3.1986710749312439</v>
      </c>
      <c r="K42">
        <v>1.0325206985928492</v>
      </c>
      <c r="L42">
        <v>7.3781827300737879</v>
      </c>
      <c r="M42">
        <v>1.7601761766735589</v>
      </c>
      <c r="N42">
        <v>8.333010479455778</v>
      </c>
      <c r="P42">
        <v>0.71789245783163258</v>
      </c>
      <c r="Q42">
        <v>3.6024771189986264</v>
      </c>
    </row>
    <row r="43" spans="1:19" x14ac:dyDescent="0.25">
      <c r="A43">
        <v>2.0650022770330536</v>
      </c>
      <c r="B43">
        <v>4.0476032399747028</v>
      </c>
      <c r="C43">
        <v>2.1863054163734437</v>
      </c>
      <c r="E43">
        <v>0.82169873350400113</v>
      </c>
      <c r="F43">
        <v>0.52416326163733984</v>
      </c>
      <c r="K43">
        <v>1.0718396115340247</v>
      </c>
      <c r="L43">
        <v>1.2709956779904457</v>
      </c>
      <c r="M43">
        <v>0.43845094576446103</v>
      </c>
      <c r="N43">
        <v>8.7197305589795899</v>
      </c>
      <c r="P43">
        <v>1.0847519764030613</v>
      </c>
      <c r="Q43">
        <v>1.05977815048011</v>
      </c>
    </row>
    <row r="44" spans="1:19" x14ac:dyDescent="0.25">
      <c r="A44">
        <v>0.64128971063961504</v>
      </c>
      <c r="B44">
        <v>0.81827229711756044</v>
      </c>
      <c r="C44">
        <v>2.2751388385956863</v>
      </c>
      <c r="E44">
        <v>0.96068945777066883</v>
      </c>
      <c r="F44">
        <v>0.18129080969703898</v>
      </c>
      <c r="K44">
        <v>0.52782314545559317</v>
      </c>
      <c r="L44">
        <v>1.1293016217404481</v>
      </c>
      <c r="M44">
        <v>0.13615322394628146</v>
      </c>
      <c r="N44">
        <v>0.11552164136054464</v>
      </c>
      <c r="P44">
        <v>3.0311140292602032</v>
      </c>
      <c r="Q44">
        <v>1.1523596052949221</v>
      </c>
    </row>
    <row r="45" spans="1:19" x14ac:dyDescent="0.25">
      <c r="A45">
        <v>2.4539457262133841</v>
      </c>
      <c r="B45">
        <v>1.0635296217928849</v>
      </c>
      <c r="C45">
        <v>0.23232262415123892</v>
      </c>
      <c r="E45">
        <v>1.5318662215040024</v>
      </c>
      <c r="F45">
        <v>0.58433844566718829</v>
      </c>
      <c r="K45">
        <v>0.28027133761245698</v>
      </c>
      <c r="L45">
        <v>0.8264318975737851</v>
      </c>
      <c r="M45">
        <v>1.9051354057644661</v>
      </c>
      <c r="P45">
        <v>2.5467333092602025</v>
      </c>
      <c r="Q45">
        <v>1.224567356035662</v>
      </c>
    </row>
    <row r="46" spans="1:19" x14ac:dyDescent="0.25">
      <c r="A46">
        <v>9.7522782142461768</v>
      </c>
      <c r="B46">
        <v>1.6315630295850945</v>
      </c>
      <c r="C46">
        <v>3.3757088595680954E-2</v>
      </c>
      <c r="E46">
        <v>1.8504906784373365</v>
      </c>
      <c r="F46">
        <v>1.9246166299955472</v>
      </c>
      <c r="K46">
        <v>1.7125852505536325</v>
      </c>
      <c r="L46">
        <v>1.1537445954904519</v>
      </c>
      <c r="M46">
        <v>0.14482561485537271</v>
      </c>
      <c r="P46">
        <v>0.50122765068877706</v>
      </c>
      <c r="Q46">
        <v>0.32593119307270291</v>
      </c>
    </row>
    <row r="47" spans="1:19" x14ac:dyDescent="0.25">
      <c r="A47">
        <v>7.373901426541261</v>
      </c>
      <c r="B47">
        <v>1.9178290185461337</v>
      </c>
      <c r="C47">
        <v>0.39775598859568251</v>
      </c>
      <c r="E47">
        <v>0.83684335910400309</v>
      </c>
      <c r="F47">
        <v>11.235481336264211</v>
      </c>
      <c r="K47">
        <v>0.75646386251441822</v>
      </c>
      <c r="L47">
        <v>3.3378354684071123</v>
      </c>
      <c r="P47">
        <v>0.39110114497449078</v>
      </c>
      <c r="Q47">
        <v>1.9201221486282578</v>
      </c>
    </row>
    <row r="48" spans="1:19" x14ac:dyDescent="0.25">
      <c r="A48">
        <v>2.0275751421150234</v>
      </c>
      <c r="B48">
        <v>0.92595513607860058</v>
      </c>
      <c r="C48">
        <v>1.8126696219290117</v>
      </c>
      <c r="E48">
        <v>1.8137158028373359</v>
      </c>
      <c r="F48">
        <v>2.5311929489507707</v>
      </c>
      <c r="K48">
        <v>1.3470214191810839</v>
      </c>
      <c r="L48">
        <v>3.7994497175737862</v>
      </c>
      <c r="P48">
        <v>1.6913358149744895</v>
      </c>
      <c r="Q48">
        <v>1.757824138628258</v>
      </c>
    </row>
    <row r="49" spans="1:17" x14ac:dyDescent="0.25">
      <c r="A49">
        <v>0.75548151178715417</v>
      </c>
      <c r="B49">
        <v>1.875896878935744</v>
      </c>
      <c r="C49">
        <v>10.189868468595694</v>
      </c>
      <c r="E49">
        <v>1.4307070252373364</v>
      </c>
      <c r="F49">
        <v>0.56950987477166404</v>
      </c>
      <c r="K49">
        <v>0.55566614486735921</v>
      </c>
      <c r="L49">
        <v>1.5605612246571132</v>
      </c>
      <c r="P49">
        <v>0.10346370211734587</v>
      </c>
      <c r="Q49">
        <v>6.2578301071467788</v>
      </c>
    </row>
    <row r="50" spans="1:17" x14ac:dyDescent="0.25">
      <c r="A50">
        <v>0.50059820900026952</v>
      </c>
      <c r="B50">
        <v>1.5543774378967816</v>
      </c>
      <c r="C50">
        <v>2.2919635463734576</v>
      </c>
      <c r="E50">
        <v>0.50550893710400202</v>
      </c>
      <c r="F50">
        <v>1.5018473499955438</v>
      </c>
      <c r="K50">
        <v>1.0401392740830449</v>
      </c>
      <c r="L50">
        <v>0.42207614049044923</v>
      </c>
      <c r="P50">
        <v>1.6076425449744882</v>
      </c>
      <c r="Q50">
        <v>4.0719175856652985</v>
      </c>
    </row>
    <row r="51" spans="1:17" x14ac:dyDescent="0.25">
      <c r="A51">
        <v>4.6822880475679299E-2</v>
      </c>
      <c r="B51">
        <v>0.5502326601045735</v>
      </c>
      <c r="C51">
        <v>0.60592442748456354</v>
      </c>
      <c r="E51">
        <v>0.35017111203733375</v>
      </c>
      <c r="F51">
        <v>1.1133195340253976</v>
      </c>
      <c r="K51">
        <v>2.0474532183967726</v>
      </c>
      <c r="P51">
        <v>3.0258132092601975</v>
      </c>
      <c r="Q51">
        <v>2.7629221712208505</v>
      </c>
    </row>
    <row r="52" spans="1:17" x14ac:dyDescent="0.25">
      <c r="A52">
        <v>2.529989972115033</v>
      </c>
      <c r="B52">
        <v>0.34009059828638832</v>
      </c>
      <c r="C52">
        <v>1.546044846373456</v>
      </c>
      <c r="E52">
        <v>7.9926989503999318E-2</v>
      </c>
      <c r="F52">
        <v>8.6984987756739421E-2</v>
      </c>
      <c r="K52">
        <v>1.9234497644752027</v>
      </c>
      <c r="P52">
        <v>1.6344280292602034</v>
      </c>
      <c r="Q52">
        <v>1.0585558152949235</v>
      </c>
    </row>
    <row r="53" spans="1:17" x14ac:dyDescent="0.25">
      <c r="A53">
        <v>8.0417291445740435</v>
      </c>
      <c r="B53">
        <v>7.3882385429245148E-2</v>
      </c>
      <c r="C53">
        <v>0.83844434637346188</v>
      </c>
      <c r="E53">
        <v>0.3033351911040017</v>
      </c>
      <c r="F53">
        <v>2.4002044068612167</v>
      </c>
      <c r="K53">
        <v>1.7475643007497106</v>
      </c>
      <c r="P53">
        <v>2.8646653092602032</v>
      </c>
      <c r="Q53">
        <v>8.6934400850479404E-2</v>
      </c>
    </row>
    <row r="54" spans="1:17" x14ac:dyDescent="0.25">
      <c r="A54">
        <v>0.42126868965600162</v>
      </c>
      <c r="B54">
        <v>0.36006081659807893</v>
      </c>
      <c r="C54">
        <v>0.13386670192900996</v>
      </c>
      <c r="E54">
        <v>3.2078304780373319</v>
      </c>
      <c r="F54">
        <v>1.5041748544731628</v>
      </c>
      <c r="P54">
        <v>0.79385699497448903</v>
      </c>
      <c r="Q54">
        <v>0.83076784492455324</v>
      </c>
    </row>
    <row r="55" spans="1:17" x14ac:dyDescent="0.25">
      <c r="A55">
        <v>0.65742744621337967</v>
      </c>
      <c r="B55">
        <v>3.2790776612733983</v>
      </c>
      <c r="C55">
        <v>2.4071446274845685</v>
      </c>
      <c r="E55">
        <v>0.75689723523733154</v>
      </c>
      <c r="F55">
        <v>7.8476692074582184</v>
      </c>
      <c r="P55">
        <v>0.43412058354591687</v>
      </c>
      <c r="Q55">
        <v>5.3084979282578839</v>
      </c>
    </row>
    <row r="56" spans="1:17" x14ac:dyDescent="0.25">
      <c r="A56">
        <v>0.39282027572157968</v>
      </c>
      <c r="B56">
        <v>0.71537038270197317</v>
      </c>
      <c r="C56">
        <v>1.0838677185956886</v>
      </c>
      <c r="E56">
        <v>0.18262140857066583</v>
      </c>
      <c r="F56">
        <v>5.5358837889507599</v>
      </c>
      <c r="P56">
        <v>0.48617794354591737</v>
      </c>
      <c r="Q56">
        <v>3.705140131220853</v>
      </c>
    </row>
    <row r="57" spans="1:17" x14ac:dyDescent="0.25">
      <c r="A57">
        <v>0.66171899522977762</v>
      </c>
      <c r="B57">
        <v>0.20250036971496016</v>
      </c>
      <c r="C57">
        <v>9.4194921019289843</v>
      </c>
      <c r="E57">
        <v>1.7454798389706672</v>
      </c>
      <c r="F57">
        <v>3.5849106485029956</v>
      </c>
      <c r="P57">
        <v>0.51526021497448915</v>
      </c>
    </row>
    <row r="58" spans="1:17" x14ac:dyDescent="0.25">
      <c r="A58">
        <v>2.6397056796560001</v>
      </c>
      <c r="B58">
        <v>1.751412661663015</v>
      </c>
      <c r="C58">
        <v>6.7765070274845431</v>
      </c>
      <c r="E58">
        <v>8.142955103504006</v>
      </c>
      <c r="F58">
        <v>1.6546973173089756</v>
      </c>
      <c r="P58">
        <v>0.32825865783163355</v>
      </c>
    </row>
    <row r="59" spans="1:17" x14ac:dyDescent="0.25">
      <c r="A59">
        <v>5.5826544639183124</v>
      </c>
      <c r="B59">
        <v>8.4270711250396406</v>
      </c>
      <c r="C59">
        <v>4.6864249552623169</v>
      </c>
      <c r="E59">
        <v>2.7918535685706729</v>
      </c>
      <c r="F59">
        <v>0.32837500611494563</v>
      </c>
    </row>
    <row r="60" spans="1:17" x14ac:dyDescent="0.25">
      <c r="A60">
        <v>5.2254985590002576</v>
      </c>
      <c r="B60">
        <v>2.8866147203643187</v>
      </c>
      <c r="C60">
        <v>1.9019944941512306</v>
      </c>
      <c r="E60">
        <v>1.6492268651040036</v>
      </c>
      <c r="F60">
        <v>1.3152753561149462</v>
      </c>
    </row>
    <row r="61" spans="1:17" x14ac:dyDescent="0.25">
      <c r="A61">
        <v>0.99694710998386982</v>
      </c>
      <c r="B61">
        <v>1.7628046029617181</v>
      </c>
      <c r="C61">
        <v>0.64359296192900595</v>
      </c>
      <c r="E61">
        <v>1.3168989292373361</v>
      </c>
      <c r="F61">
        <v>3.447661455219436</v>
      </c>
    </row>
    <row r="62" spans="1:17" x14ac:dyDescent="0.25">
      <c r="A62">
        <v>0.56044983063961429</v>
      </c>
      <c r="B62">
        <v>1.2860484846500295</v>
      </c>
      <c r="C62">
        <v>1.513838488595675</v>
      </c>
      <c r="E62">
        <v>1.5415914631040009</v>
      </c>
      <c r="F62">
        <v>5.3050136755179409</v>
      </c>
    </row>
    <row r="63" spans="1:17" x14ac:dyDescent="0.25">
      <c r="A63">
        <v>2.1845805950658366</v>
      </c>
      <c r="B63">
        <v>1.4443177308837929</v>
      </c>
      <c r="C63">
        <v>6.4513557441512583</v>
      </c>
      <c r="E63">
        <v>1.5064686987040026</v>
      </c>
      <c r="F63">
        <v>7.8703632526821234</v>
      </c>
    </row>
    <row r="64" spans="1:17" x14ac:dyDescent="0.25">
      <c r="B64">
        <v>1.5783840788058736</v>
      </c>
      <c r="C64">
        <v>6.1530712408179307</v>
      </c>
      <c r="E64">
        <v>0.49937496550399907</v>
      </c>
      <c r="F64">
        <v>2.1816340098462983</v>
      </c>
    </row>
    <row r="65" spans="2:6" x14ac:dyDescent="0.25">
      <c r="B65">
        <v>0.43173285036431042</v>
      </c>
      <c r="C65">
        <v>2.59216248304014</v>
      </c>
      <c r="E65">
        <v>0.89198816377066648</v>
      </c>
      <c r="F65">
        <v>2.6918128365627165</v>
      </c>
    </row>
    <row r="66" spans="2:6" x14ac:dyDescent="0.25">
      <c r="B66">
        <v>0.84957853023443919</v>
      </c>
      <c r="C66">
        <v>4.4815147108179127</v>
      </c>
      <c r="E66">
        <v>1.3078051067039964</v>
      </c>
      <c r="F66">
        <v>2.4780835650701767</v>
      </c>
    </row>
    <row r="67" spans="2:6" x14ac:dyDescent="0.25">
      <c r="B67">
        <v>1.3203681151695006</v>
      </c>
      <c r="C67">
        <v>6.1120356052623688</v>
      </c>
      <c r="E67">
        <v>2.4043016881706603</v>
      </c>
      <c r="F67">
        <v>6.6822887511895557</v>
      </c>
    </row>
    <row r="68" spans="2:6" x14ac:dyDescent="0.25">
      <c r="B68">
        <v>2.3133119256889776</v>
      </c>
      <c r="C68">
        <v>6.9026434741512501</v>
      </c>
      <c r="E68">
        <v>2.9221949953706607</v>
      </c>
      <c r="F68">
        <v>4.0509699358164291</v>
      </c>
    </row>
    <row r="69" spans="2:6" x14ac:dyDescent="0.25">
      <c r="B69">
        <v>2.7537556924422275</v>
      </c>
      <c r="C69">
        <v>1.5832746119290215</v>
      </c>
      <c r="E69">
        <v>0.68762407750400056</v>
      </c>
      <c r="F69">
        <v>4.6557671052194136</v>
      </c>
    </row>
    <row r="70" spans="2:6" x14ac:dyDescent="0.25">
      <c r="B70">
        <v>4.5484200808837869</v>
      </c>
      <c r="C70">
        <v>1.9261432352623604</v>
      </c>
      <c r="E70">
        <v>1.5668722357706681</v>
      </c>
    </row>
    <row r="71" spans="2:6" x14ac:dyDescent="0.25">
      <c r="B71">
        <v>0.72286318283184303</v>
      </c>
      <c r="C71">
        <v>1.7188488341512478</v>
      </c>
      <c r="E71">
        <v>13.998336551504</v>
      </c>
    </row>
    <row r="72" spans="2:6" x14ac:dyDescent="0.25">
      <c r="B72">
        <v>1.5460343925721061</v>
      </c>
      <c r="C72">
        <v>4.9387220341512554</v>
      </c>
      <c r="E72">
        <v>1.0277806076373297</v>
      </c>
    </row>
    <row r="73" spans="2:6" x14ac:dyDescent="0.25">
      <c r="B73">
        <v>14.280473221143529</v>
      </c>
      <c r="C73">
        <v>8.0953434185956432</v>
      </c>
      <c r="E73">
        <v>1.5160353612373321</v>
      </c>
    </row>
    <row r="74" spans="2:6" x14ac:dyDescent="0.25">
      <c r="B74">
        <v>0.92534575581885303</v>
      </c>
      <c r="C74">
        <v>5.8936586241512057</v>
      </c>
      <c r="E74">
        <v>0.9045705100373338</v>
      </c>
    </row>
    <row r="75" spans="2:6" x14ac:dyDescent="0.25">
      <c r="B75">
        <v>1.399168183351323</v>
      </c>
      <c r="E75">
        <v>14.206088747903996</v>
      </c>
    </row>
    <row r="76" spans="2:6" x14ac:dyDescent="0.25">
      <c r="B76">
        <v>0.90559506646820898</v>
      </c>
      <c r="E76">
        <v>1.4741443527039988</v>
      </c>
    </row>
    <row r="77" spans="2:6" x14ac:dyDescent="0.25">
      <c r="B77">
        <v>14.446258469065601</v>
      </c>
      <c r="E77">
        <v>0.84199908750400043</v>
      </c>
    </row>
    <row r="78" spans="2:6" x14ac:dyDescent="0.25">
      <c r="B78">
        <v>1.3756115547798955</v>
      </c>
    </row>
    <row r="79" spans="2:6" x14ac:dyDescent="0.25">
      <c r="B79">
        <v>0.89777042633833626</v>
      </c>
    </row>
  </sheetData>
  <mergeCells count="4">
    <mergeCell ref="A1:C1"/>
    <mergeCell ref="E1:H1"/>
    <mergeCell ref="J1:N1"/>
    <mergeCell ref="P1:U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81C0-6E05-4C75-9A92-3999A63324C8}">
  <dimension ref="A1:U37"/>
  <sheetViews>
    <sheetView topLeftCell="A4" workbookViewId="0">
      <selection activeCell="L11" sqref="L11:P19"/>
    </sheetView>
  </sheetViews>
  <sheetFormatPr defaultRowHeight="15" x14ac:dyDescent="0.25"/>
  <cols>
    <col min="2" max="2" width="9.7109375" customWidth="1"/>
    <col min="7" max="7" width="9.7109375" customWidth="1"/>
    <col min="12" max="12" width="9.7109375" customWidth="1"/>
  </cols>
  <sheetData>
    <row r="1" spans="1:21" ht="15.75" thickBot="1" x14ac:dyDescent="0.3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21" ht="15" customHeight="1" x14ac:dyDescent="0.25">
      <c r="A2" s="25"/>
      <c r="B2" s="90" t="s">
        <v>54</v>
      </c>
      <c r="C2" s="87"/>
      <c r="D2" s="87"/>
      <c r="E2" s="87"/>
      <c r="F2" s="88"/>
      <c r="G2" s="115" t="s">
        <v>54</v>
      </c>
      <c r="H2" s="87"/>
      <c r="I2" s="87"/>
      <c r="J2" s="87"/>
      <c r="K2" s="114"/>
      <c r="L2" s="90" t="s">
        <v>54</v>
      </c>
      <c r="M2" s="87"/>
      <c r="N2" s="87"/>
      <c r="O2" s="87"/>
      <c r="P2" s="114"/>
    </row>
    <row r="3" spans="1:21" x14ac:dyDescent="0.25">
      <c r="A3" s="25"/>
      <c r="B3" s="97" t="s">
        <v>55</v>
      </c>
      <c r="C3" s="82" t="s">
        <v>56</v>
      </c>
      <c r="D3" s="82"/>
      <c r="E3" s="82"/>
      <c r="F3" s="92"/>
      <c r="G3" s="102" t="s">
        <v>55</v>
      </c>
      <c r="H3" s="82" t="s">
        <v>56</v>
      </c>
      <c r="I3" s="82"/>
      <c r="J3" s="82"/>
      <c r="K3" s="103"/>
      <c r="L3" s="97" t="s">
        <v>55</v>
      </c>
      <c r="M3" s="82" t="s">
        <v>56</v>
      </c>
      <c r="N3" s="82"/>
      <c r="O3" s="82"/>
      <c r="P3" s="103"/>
    </row>
    <row r="4" spans="1:21" ht="24" x14ac:dyDescent="0.25">
      <c r="A4" s="25"/>
      <c r="B4" s="97"/>
      <c r="C4" s="84" t="s">
        <v>3</v>
      </c>
      <c r="D4" s="84" t="s">
        <v>4</v>
      </c>
      <c r="E4" s="84" t="s">
        <v>5</v>
      </c>
      <c r="F4" s="93" t="s">
        <v>57</v>
      </c>
      <c r="G4" s="102"/>
      <c r="H4" s="84" t="s">
        <v>3</v>
      </c>
      <c r="I4" s="84" t="s">
        <v>4</v>
      </c>
      <c r="J4" s="84" t="s">
        <v>5</v>
      </c>
      <c r="K4" s="104" t="s">
        <v>57</v>
      </c>
      <c r="L4" s="97"/>
      <c r="M4" s="84" t="s">
        <v>3</v>
      </c>
      <c r="N4" s="84" t="s">
        <v>4</v>
      </c>
      <c r="O4" s="84" t="s">
        <v>5</v>
      </c>
      <c r="P4" s="104" t="s">
        <v>57</v>
      </c>
    </row>
    <row r="5" spans="1:21" x14ac:dyDescent="0.25">
      <c r="A5" s="25"/>
      <c r="B5" s="98" t="s">
        <v>3</v>
      </c>
      <c r="C5" s="85">
        <v>55</v>
      </c>
      <c r="D5" s="85">
        <v>1</v>
      </c>
      <c r="E5" s="85">
        <v>14</v>
      </c>
      <c r="F5" s="94">
        <v>0.7857142857142857</v>
      </c>
      <c r="G5" s="105" t="s">
        <v>3</v>
      </c>
      <c r="H5" s="85">
        <v>55</v>
      </c>
      <c r="I5" s="85">
        <v>1</v>
      </c>
      <c r="J5" s="85">
        <v>14</v>
      </c>
      <c r="K5" s="106">
        <v>0.7857142857142857</v>
      </c>
      <c r="L5" s="98" t="s">
        <v>3</v>
      </c>
      <c r="M5" s="85">
        <v>55</v>
      </c>
      <c r="N5" s="85">
        <v>1</v>
      </c>
      <c r="O5" s="85">
        <v>14</v>
      </c>
      <c r="P5" s="106">
        <v>0.7857142857142857</v>
      </c>
    </row>
    <row r="6" spans="1:21" x14ac:dyDescent="0.25">
      <c r="A6" s="25"/>
      <c r="B6" s="98" t="s">
        <v>4</v>
      </c>
      <c r="C6" s="85">
        <v>2</v>
      </c>
      <c r="D6" s="85">
        <v>68</v>
      </c>
      <c r="E6" s="85">
        <v>0</v>
      </c>
      <c r="F6" s="94">
        <v>0.97142857142857142</v>
      </c>
      <c r="G6" s="105" t="s">
        <v>4</v>
      </c>
      <c r="H6" s="85">
        <v>2</v>
      </c>
      <c r="I6" s="85">
        <v>68</v>
      </c>
      <c r="J6" s="85">
        <v>0</v>
      </c>
      <c r="K6" s="106">
        <v>0.97142857142857142</v>
      </c>
      <c r="L6" s="98" t="s">
        <v>4</v>
      </c>
      <c r="M6" s="85">
        <v>2</v>
      </c>
      <c r="N6" s="85">
        <v>68</v>
      </c>
      <c r="O6" s="85">
        <v>0</v>
      </c>
      <c r="P6" s="106">
        <v>0.97142857142857142</v>
      </c>
    </row>
    <row r="7" spans="1:21" x14ac:dyDescent="0.25">
      <c r="A7" s="25"/>
      <c r="B7" s="98" t="s">
        <v>5</v>
      </c>
      <c r="C7" s="85">
        <v>0</v>
      </c>
      <c r="D7" s="85">
        <v>0</v>
      </c>
      <c r="E7" s="85">
        <v>70</v>
      </c>
      <c r="F7" s="94">
        <v>1</v>
      </c>
      <c r="G7" s="105" t="s">
        <v>5</v>
      </c>
      <c r="H7" s="85">
        <v>0</v>
      </c>
      <c r="I7" s="85">
        <v>0</v>
      </c>
      <c r="J7" s="85">
        <v>70</v>
      </c>
      <c r="K7" s="106">
        <v>1</v>
      </c>
      <c r="L7" s="98" t="s">
        <v>5</v>
      </c>
      <c r="M7" s="85">
        <v>0</v>
      </c>
      <c r="N7" s="85">
        <v>0</v>
      </c>
      <c r="O7" s="85">
        <v>70</v>
      </c>
      <c r="P7" s="106">
        <v>1</v>
      </c>
    </row>
    <row r="8" spans="1:21" ht="27" customHeight="1" x14ac:dyDescent="0.25">
      <c r="A8" s="25"/>
      <c r="B8" s="99" t="s">
        <v>58</v>
      </c>
      <c r="C8" s="86">
        <v>0.27142857142857141</v>
      </c>
      <c r="D8" s="86">
        <v>0.32857142857142851</v>
      </c>
      <c r="E8" s="86">
        <v>0.4</v>
      </c>
      <c r="F8" s="94">
        <v>0.919047619047619</v>
      </c>
      <c r="G8" s="107" t="s">
        <v>58</v>
      </c>
      <c r="H8" s="86">
        <v>0.27142857142857141</v>
      </c>
      <c r="I8" s="86">
        <v>0.32857142857142851</v>
      </c>
      <c r="J8" s="86">
        <v>0.4</v>
      </c>
      <c r="K8" s="106">
        <v>0.919047619047619</v>
      </c>
      <c r="L8" s="99" t="s">
        <v>58</v>
      </c>
      <c r="M8" s="86">
        <v>0.27142857142857141</v>
      </c>
      <c r="N8" s="86">
        <v>0.32857142857142851</v>
      </c>
      <c r="O8" s="86">
        <v>0.4</v>
      </c>
      <c r="P8" s="106">
        <v>0.919047619047619</v>
      </c>
      <c r="U8" s="5"/>
    </row>
    <row r="9" spans="1:21" ht="27" customHeight="1" x14ac:dyDescent="0.25">
      <c r="A9" s="25"/>
      <c r="B9" s="100" t="s">
        <v>59</v>
      </c>
      <c r="C9" s="83"/>
      <c r="D9" s="83"/>
      <c r="E9" s="83"/>
      <c r="F9" s="95"/>
      <c r="G9" s="108" t="s">
        <v>59</v>
      </c>
      <c r="H9" s="83"/>
      <c r="I9" s="83"/>
      <c r="J9" s="83"/>
      <c r="K9" s="109"/>
      <c r="L9" s="100" t="s">
        <v>59</v>
      </c>
      <c r="M9" s="83"/>
      <c r="N9" s="83"/>
      <c r="O9" s="83"/>
      <c r="P9" s="109"/>
    </row>
    <row r="10" spans="1:21" ht="15" customHeight="1" thickBot="1" x14ac:dyDescent="0.3">
      <c r="A10" s="25"/>
      <c r="B10" s="101" t="s">
        <v>60</v>
      </c>
      <c r="C10" s="91"/>
      <c r="D10" s="91"/>
      <c r="E10" s="91"/>
      <c r="F10" s="96"/>
      <c r="G10" s="110" t="s">
        <v>61</v>
      </c>
      <c r="H10" s="91"/>
      <c r="I10" s="91"/>
      <c r="J10" s="91"/>
      <c r="K10" s="111"/>
      <c r="L10" s="101" t="s">
        <v>62</v>
      </c>
      <c r="M10" s="91"/>
      <c r="N10" s="91"/>
      <c r="O10" s="91"/>
      <c r="P10" s="111"/>
    </row>
    <row r="11" spans="1:21" ht="15" customHeight="1" x14ac:dyDescent="0.25">
      <c r="A11" s="25"/>
      <c r="B11" s="89" t="s">
        <v>54</v>
      </c>
      <c r="C11" s="89"/>
      <c r="D11" s="89"/>
      <c r="E11" s="89"/>
      <c r="F11" s="89"/>
      <c r="G11" s="112" t="s">
        <v>54</v>
      </c>
      <c r="H11" s="89"/>
      <c r="I11" s="89"/>
      <c r="J11" s="89"/>
      <c r="K11" s="113"/>
      <c r="L11" s="90" t="s">
        <v>54</v>
      </c>
      <c r="M11" s="87"/>
      <c r="N11" s="87"/>
      <c r="O11" s="87"/>
      <c r="P11" s="114"/>
    </row>
    <row r="12" spans="1:21" x14ac:dyDescent="0.25">
      <c r="A12" s="25"/>
      <c r="B12" s="97" t="s">
        <v>55</v>
      </c>
      <c r="C12" s="82" t="s">
        <v>56</v>
      </c>
      <c r="D12" s="82"/>
      <c r="E12" s="82"/>
      <c r="F12" s="92"/>
      <c r="G12" s="102" t="s">
        <v>55</v>
      </c>
      <c r="H12" s="82" t="s">
        <v>56</v>
      </c>
      <c r="I12" s="82"/>
      <c r="J12" s="82"/>
      <c r="K12" s="103"/>
      <c r="L12" s="97" t="s">
        <v>55</v>
      </c>
      <c r="M12" s="82" t="s">
        <v>56</v>
      </c>
      <c r="N12" s="82"/>
      <c r="O12" s="82"/>
      <c r="P12" s="103"/>
    </row>
    <row r="13" spans="1:21" ht="24" x14ac:dyDescent="0.25">
      <c r="A13" s="25"/>
      <c r="B13" s="97"/>
      <c r="C13" s="84" t="s">
        <v>3</v>
      </c>
      <c r="D13" s="84" t="s">
        <v>4</v>
      </c>
      <c r="E13" s="84" t="s">
        <v>5</v>
      </c>
      <c r="F13" s="93" t="s">
        <v>57</v>
      </c>
      <c r="G13" s="102"/>
      <c r="H13" s="84" t="s">
        <v>3</v>
      </c>
      <c r="I13" s="84" t="s">
        <v>4</v>
      </c>
      <c r="J13" s="84" t="s">
        <v>5</v>
      </c>
      <c r="K13" s="104" t="s">
        <v>57</v>
      </c>
      <c r="L13" s="97"/>
      <c r="M13" s="84" t="s">
        <v>3</v>
      </c>
      <c r="N13" s="84" t="s">
        <v>4</v>
      </c>
      <c r="O13" s="84" t="s">
        <v>5</v>
      </c>
      <c r="P13" s="104" t="s">
        <v>57</v>
      </c>
    </row>
    <row r="14" spans="1:21" x14ac:dyDescent="0.25">
      <c r="A14" s="25"/>
      <c r="B14" s="98" t="s">
        <v>3</v>
      </c>
      <c r="C14" s="85">
        <v>55</v>
      </c>
      <c r="D14" s="85">
        <v>1</v>
      </c>
      <c r="E14" s="85">
        <v>14</v>
      </c>
      <c r="F14" s="94">
        <v>0.7857142857142857</v>
      </c>
      <c r="G14" s="105" t="s">
        <v>3</v>
      </c>
      <c r="H14" s="85">
        <v>62</v>
      </c>
      <c r="I14" s="85">
        <v>1</v>
      </c>
      <c r="J14" s="85">
        <v>7</v>
      </c>
      <c r="K14" s="106">
        <v>0.88571428571428568</v>
      </c>
      <c r="L14" s="98" t="s">
        <v>3</v>
      </c>
      <c r="M14" s="85">
        <v>68</v>
      </c>
      <c r="N14" s="85">
        <v>1</v>
      </c>
      <c r="O14" s="85">
        <v>1</v>
      </c>
      <c r="P14" s="106">
        <v>0.97142857142857142</v>
      </c>
    </row>
    <row r="15" spans="1:21" x14ac:dyDescent="0.25">
      <c r="A15" s="25"/>
      <c r="B15" s="98" t="s">
        <v>4</v>
      </c>
      <c r="C15" s="85">
        <v>2</v>
      </c>
      <c r="D15" s="85">
        <v>68</v>
      </c>
      <c r="E15" s="85">
        <v>0</v>
      </c>
      <c r="F15" s="94">
        <v>0.97142857142857142</v>
      </c>
      <c r="G15" s="105" t="s">
        <v>4</v>
      </c>
      <c r="H15" s="85">
        <v>2</v>
      </c>
      <c r="I15" s="85">
        <v>68</v>
      </c>
      <c r="J15" s="85">
        <v>0</v>
      </c>
      <c r="K15" s="106">
        <v>0.97142857142857142</v>
      </c>
      <c r="L15" s="98" t="s">
        <v>4</v>
      </c>
      <c r="M15" s="85">
        <v>2</v>
      </c>
      <c r="N15" s="85">
        <v>68</v>
      </c>
      <c r="O15" s="85">
        <v>0</v>
      </c>
      <c r="P15" s="106">
        <v>0.97142857142857142</v>
      </c>
    </row>
    <row r="16" spans="1:21" x14ac:dyDescent="0.25">
      <c r="A16" s="25"/>
      <c r="B16" s="98" t="s">
        <v>5</v>
      </c>
      <c r="C16" s="85">
        <v>0</v>
      </c>
      <c r="D16" s="85">
        <v>0</v>
      </c>
      <c r="E16" s="85">
        <v>70</v>
      </c>
      <c r="F16" s="94">
        <v>1</v>
      </c>
      <c r="G16" s="105" t="s">
        <v>5</v>
      </c>
      <c r="H16" s="85">
        <v>1</v>
      </c>
      <c r="I16" s="85">
        <v>0</v>
      </c>
      <c r="J16" s="85">
        <v>69</v>
      </c>
      <c r="K16" s="106">
        <v>0.98571428571428588</v>
      </c>
      <c r="L16" s="98" t="s">
        <v>5</v>
      </c>
      <c r="M16" s="85">
        <v>2</v>
      </c>
      <c r="N16" s="85">
        <v>0</v>
      </c>
      <c r="O16" s="85">
        <v>68</v>
      </c>
      <c r="P16" s="106">
        <v>0.97142857142857142</v>
      </c>
    </row>
    <row r="17" spans="1:16" ht="36" x14ac:dyDescent="0.25">
      <c r="A17" s="59"/>
      <c r="B17" s="99" t="s">
        <v>58</v>
      </c>
      <c r="C17" s="86">
        <v>0.27142857142857141</v>
      </c>
      <c r="D17" s="86">
        <v>0.32857142857142851</v>
      </c>
      <c r="E17" s="86">
        <v>0.4</v>
      </c>
      <c r="F17" s="94">
        <v>0.919047619047619</v>
      </c>
      <c r="G17" s="107" t="s">
        <v>58</v>
      </c>
      <c r="H17" s="86">
        <v>0.30952380952380953</v>
      </c>
      <c r="I17" s="86">
        <v>0.32857142857142851</v>
      </c>
      <c r="J17" s="86">
        <v>0.3619047619047619</v>
      </c>
      <c r="K17" s="106">
        <v>0.94761904761904758</v>
      </c>
      <c r="L17" s="99" t="s">
        <v>58</v>
      </c>
      <c r="M17" s="86">
        <v>0.34285714285714286</v>
      </c>
      <c r="N17" s="86">
        <v>0.32857142857142851</v>
      </c>
      <c r="O17" s="86">
        <v>0.32857142857142851</v>
      </c>
      <c r="P17" s="106">
        <v>0.97142857142857142</v>
      </c>
    </row>
    <row r="18" spans="1:16" ht="27" customHeight="1" x14ac:dyDescent="0.25">
      <c r="A18" s="25"/>
      <c r="B18" s="100" t="s">
        <v>59</v>
      </c>
      <c r="C18" s="83"/>
      <c r="D18" s="83"/>
      <c r="E18" s="83"/>
      <c r="F18" s="95"/>
      <c r="G18" s="108" t="s">
        <v>59</v>
      </c>
      <c r="H18" s="83"/>
      <c r="I18" s="83"/>
      <c r="J18" s="83"/>
      <c r="K18" s="109"/>
      <c r="L18" s="100" t="s">
        <v>59</v>
      </c>
      <c r="M18" s="83"/>
      <c r="N18" s="83"/>
      <c r="O18" s="83"/>
      <c r="P18" s="109"/>
    </row>
    <row r="19" spans="1:16" ht="15" customHeight="1" thickBot="1" x14ac:dyDescent="0.3">
      <c r="A19" s="25"/>
      <c r="B19" s="101" t="s">
        <v>66</v>
      </c>
      <c r="C19" s="91"/>
      <c r="D19" s="91"/>
      <c r="E19" s="91"/>
      <c r="F19" s="96"/>
      <c r="G19" s="110" t="s">
        <v>65</v>
      </c>
      <c r="H19" s="91"/>
      <c r="I19" s="91"/>
      <c r="J19" s="91"/>
      <c r="K19" s="111"/>
      <c r="L19" s="101" t="s">
        <v>63</v>
      </c>
      <c r="M19" s="91"/>
      <c r="N19" s="91"/>
      <c r="O19" s="91"/>
      <c r="P19" s="111"/>
    </row>
    <row r="20" spans="1:16" ht="15" customHeight="1" x14ac:dyDescent="0.25">
      <c r="A20" s="25"/>
      <c r="B20" s="89" t="s">
        <v>54</v>
      </c>
      <c r="C20" s="89"/>
      <c r="D20" s="89"/>
      <c r="E20" s="89"/>
      <c r="F20" s="89"/>
      <c r="G20" s="112" t="s">
        <v>54</v>
      </c>
      <c r="H20" s="89"/>
      <c r="I20" s="89"/>
      <c r="J20" s="89"/>
      <c r="K20" s="113"/>
      <c r="L20" s="89" t="s">
        <v>54</v>
      </c>
      <c r="M20" s="89"/>
      <c r="N20" s="89"/>
      <c r="O20" s="89"/>
      <c r="P20" s="113"/>
    </row>
    <row r="21" spans="1:16" x14ac:dyDescent="0.25">
      <c r="A21" s="25"/>
      <c r="B21" s="97" t="s">
        <v>55</v>
      </c>
      <c r="C21" s="82" t="s">
        <v>56</v>
      </c>
      <c r="D21" s="82"/>
      <c r="E21" s="82"/>
      <c r="F21" s="92"/>
      <c r="G21" s="102" t="s">
        <v>55</v>
      </c>
      <c r="H21" s="82" t="s">
        <v>56</v>
      </c>
      <c r="I21" s="82"/>
      <c r="J21" s="82"/>
      <c r="K21" s="103"/>
      <c r="L21" s="97" t="s">
        <v>55</v>
      </c>
      <c r="M21" s="82" t="s">
        <v>56</v>
      </c>
      <c r="N21" s="82"/>
      <c r="O21" s="82"/>
      <c r="P21" s="103"/>
    </row>
    <row r="22" spans="1:16" ht="24" x14ac:dyDescent="0.25">
      <c r="A22" s="25"/>
      <c r="B22" s="97"/>
      <c r="C22" s="84" t="s">
        <v>3</v>
      </c>
      <c r="D22" s="84" t="s">
        <v>4</v>
      </c>
      <c r="E22" s="84" t="s">
        <v>5</v>
      </c>
      <c r="F22" s="93" t="s">
        <v>57</v>
      </c>
      <c r="G22" s="102"/>
      <c r="H22" s="84" t="s">
        <v>3</v>
      </c>
      <c r="I22" s="84" t="s">
        <v>4</v>
      </c>
      <c r="J22" s="84" t="s">
        <v>5</v>
      </c>
      <c r="K22" s="104" t="s">
        <v>57</v>
      </c>
      <c r="L22" s="97"/>
      <c r="M22" s="84" t="s">
        <v>3</v>
      </c>
      <c r="N22" s="84" t="s">
        <v>4</v>
      </c>
      <c r="O22" s="84" t="s">
        <v>5</v>
      </c>
      <c r="P22" s="104" t="s">
        <v>57</v>
      </c>
    </row>
    <row r="23" spans="1:16" x14ac:dyDescent="0.25">
      <c r="A23" s="25"/>
      <c r="B23" s="98" t="s">
        <v>3</v>
      </c>
      <c r="C23" s="85">
        <v>68</v>
      </c>
      <c r="D23" s="85">
        <v>1</v>
      </c>
      <c r="E23" s="85">
        <v>1</v>
      </c>
      <c r="F23" s="94">
        <v>0.97142857142857142</v>
      </c>
      <c r="G23" s="105" t="s">
        <v>3</v>
      </c>
      <c r="H23" s="85">
        <v>68</v>
      </c>
      <c r="I23" s="85">
        <v>1</v>
      </c>
      <c r="J23" s="85">
        <v>1</v>
      </c>
      <c r="K23" s="106">
        <v>0.97142857142857142</v>
      </c>
      <c r="L23" s="98" t="s">
        <v>3</v>
      </c>
      <c r="M23" s="85">
        <v>68</v>
      </c>
      <c r="N23" s="85">
        <v>1</v>
      </c>
      <c r="O23" s="85">
        <v>1</v>
      </c>
      <c r="P23" s="106">
        <v>0.97142857142857142</v>
      </c>
    </row>
    <row r="24" spans="1:16" x14ac:dyDescent="0.25">
      <c r="A24" s="25"/>
      <c r="B24" s="98" t="s">
        <v>4</v>
      </c>
      <c r="C24" s="85">
        <v>2</v>
      </c>
      <c r="D24" s="85">
        <v>68</v>
      </c>
      <c r="E24" s="85">
        <v>0</v>
      </c>
      <c r="F24" s="94">
        <v>0.97142857142857142</v>
      </c>
      <c r="G24" s="105" t="s">
        <v>4</v>
      </c>
      <c r="H24" s="85">
        <v>2</v>
      </c>
      <c r="I24" s="85">
        <v>68</v>
      </c>
      <c r="J24" s="85">
        <v>0</v>
      </c>
      <c r="K24" s="106">
        <v>0.97142857142857142</v>
      </c>
      <c r="L24" s="98" t="s">
        <v>4</v>
      </c>
      <c r="M24" s="85">
        <v>2</v>
      </c>
      <c r="N24" s="85">
        <v>68</v>
      </c>
      <c r="O24" s="85">
        <v>0</v>
      </c>
      <c r="P24" s="106">
        <v>0.97142857142857142</v>
      </c>
    </row>
    <row r="25" spans="1:16" x14ac:dyDescent="0.25">
      <c r="A25" s="25"/>
      <c r="B25" s="98" t="s">
        <v>5</v>
      </c>
      <c r="C25" s="85">
        <v>2</v>
      </c>
      <c r="D25" s="85">
        <v>0</v>
      </c>
      <c r="E25" s="85">
        <v>68</v>
      </c>
      <c r="F25" s="94">
        <v>0.97142857142857142</v>
      </c>
      <c r="G25" s="105" t="s">
        <v>5</v>
      </c>
      <c r="H25" s="85">
        <v>2</v>
      </c>
      <c r="I25" s="85">
        <v>0</v>
      </c>
      <c r="J25" s="85">
        <v>68</v>
      </c>
      <c r="K25" s="106">
        <v>0.97142857142857142</v>
      </c>
      <c r="L25" s="98" t="s">
        <v>5</v>
      </c>
      <c r="M25" s="85">
        <v>2</v>
      </c>
      <c r="N25" s="85">
        <v>0</v>
      </c>
      <c r="O25" s="85">
        <v>68</v>
      </c>
      <c r="P25" s="106">
        <v>0.97142857142857142</v>
      </c>
    </row>
    <row r="26" spans="1:16" ht="36" x14ac:dyDescent="0.25">
      <c r="A26" s="25"/>
      <c r="B26" s="99" t="s">
        <v>58</v>
      </c>
      <c r="C26" s="86">
        <v>0.34285714285714286</v>
      </c>
      <c r="D26" s="86">
        <v>0.32857142857142851</v>
      </c>
      <c r="E26" s="86">
        <v>0.32857142857142851</v>
      </c>
      <c r="F26" s="94">
        <v>0.97142857142857142</v>
      </c>
      <c r="G26" s="107" t="s">
        <v>58</v>
      </c>
      <c r="H26" s="86">
        <v>0.34285714285714286</v>
      </c>
      <c r="I26" s="86">
        <v>0.32857142857142851</v>
      </c>
      <c r="J26" s="86">
        <v>0.32857142857142851</v>
      </c>
      <c r="K26" s="106">
        <v>0.97142857142857142</v>
      </c>
      <c r="L26" s="99" t="s">
        <v>58</v>
      </c>
      <c r="M26" s="86">
        <v>0.34285714285714286</v>
      </c>
      <c r="N26" s="86">
        <v>0.32857142857142851</v>
      </c>
      <c r="O26" s="86">
        <v>0.32857142857142851</v>
      </c>
      <c r="P26" s="106">
        <v>0.97142857142857142</v>
      </c>
    </row>
    <row r="27" spans="1:16" ht="27" customHeight="1" x14ac:dyDescent="0.25">
      <c r="A27" s="25"/>
      <c r="B27" s="100" t="s">
        <v>59</v>
      </c>
      <c r="C27" s="83"/>
      <c r="D27" s="83"/>
      <c r="E27" s="83"/>
      <c r="F27" s="95"/>
      <c r="G27" s="108" t="s">
        <v>59</v>
      </c>
      <c r="H27" s="83"/>
      <c r="I27" s="83"/>
      <c r="J27" s="83"/>
      <c r="K27" s="109"/>
      <c r="L27" s="100" t="s">
        <v>59</v>
      </c>
      <c r="M27" s="83"/>
      <c r="N27" s="83"/>
      <c r="O27" s="83"/>
      <c r="P27" s="109"/>
    </row>
    <row r="28" spans="1:16" ht="15" customHeight="1" thickBot="1" x14ac:dyDescent="0.3">
      <c r="A28" s="25"/>
      <c r="B28" s="101" t="s">
        <v>67</v>
      </c>
      <c r="C28" s="91"/>
      <c r="D28" s="91"/>
      <c r="E28" s="91"/>
      <c r="F28" s="96"/>
      <c r="G28" s="110" t="s">
        <v>68</v>
      </c>
      <c r="H28" s="91"/>
      <c r="I28" s="91"/>
      <c r="J28" s="91"/>
      <c r="K28" s="111"/>
      <c r="L28" s="101" t="s">
        <v>64</v>
      </c>
      <c r="M28" s="91"/>
      <c r="N28" s="91"/>
      <c r="O28" s="91"/>
      <c r="P28" s="111"/>
    </row>
    <row r="30" spans="1:16" x14ac:dyDescent="0.25">
      <c r="L30" s="81"/>
    </row>
    <row r="31" spans="1:16" x14ac:dyDescent="0.25">
      <c r="L31" s="81"/>
    </row>
    <row r="32" spans="1:16" x14ac:dyDescent="0.25">
      <c r="L32" s="81"/>
    </row>
    <row r="33" spans="12:12" x14ac:dyDescent="0.25">
      <c r="L33" s="81"/>
    </row>
    <row r="34" spans="12:12" x14ac:dyDescent="0.25">
      <c r="L34" s="81"/>
    </row>
    <row r="35" spans="12:12" x14ac:dyDescent="0.25">
      <c r="L35" s="81"/>
    </row>
    <row r="36" spans="12:12" x14ac:dyDescent="0.25">
      <c r="L36" s="81"/>
    </row>
    <row r="37" spans="12:12" x14ac:dyDescent="0.25">
      <c r="L37" s="81"/>
    </row>
  </sheetData>
  <mergeCells count="45">
    <mergeCell ref="G27:K27"/>
    <mergeCell ref="G28:K28"/>
    <mergeCell ref="B21:B22"/>
    <mergeCell ref="C21:F21"/>
    <mergeCell ref="B27:F27"/>
    <mergeCell ref="B28:F28"/>
    <mergeCell ref="G20:K20"/>
    <mergeCell ref="G21:G22"/>
    <mergeCell ref="H21:K21"/>
    <mergeCell ref="B11:F11"/>
    <mergeCell ref="B12:B13"/>
    <mergeCell ref="C12:F12"/>
    <mergeCell ref="B18:F18"/>
    <mergeCell ref="B19:F19"/>
    <mergeCell ref="B20:F20"/>
    <mergeCell ref="L20:P20"/>
    <mergeCell ref="L21:L22"/>
    <mergeCell ref="M21:P21"/>
    <mergeCell ref="L27:P27"/>
    <mergeCell ref="L28:P28"/>
    <mergeCell ref="G11:K11"/>
    <mergeCell ref="G12:G13"/>
    <mergeCell ref="H12:K12"/>
    <mergeCell ref="G18:K18"/>
    <mergeCell ref="G19:K19"/>
    <mergeCell ref="L2:P2"/>
    <mergeCell ref="L3:L4"/>
    <mergeCell ref="M3:P3"/>
    <mergeCell ref="L9:P9"/>
    <mergeCell ref="L10:P10"/>
    <mergeCell ref="L11:P11"/>
    <mergeCell ref="L12:L13"/>
    <mergeCell ref="M12:P12"/>
    <mergeCell ref="L18:P18"/>
    <mergeCell ref="L19:P19"/>
    <mergeCell ref="B2:F2"/>
    <mergeCell ref="B3:B4"/>
    <mergeCell ref="C3:F3"/>
    <mergeCell ref="B9:F9"/>
    <mergeCell ref="B10:F10"/>
    <mergeCell ref="G2:K2"/>
    <mergeCell ref="G3:G4"/>
    <mergeCell ref="H3:K3"/>
    <mergeCell ref="G9:K9"/>
    <mergeCell ref="G10:K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 center</vt:lpstr>
      <vt:lpstr># of case in cluster</vt:lpstr>
      <vt:lpstr>Sheet3</vt:lpstr>
      <vt:lpstr>Class distribution</vt:lpstr>
      <vt:lpstr>Sw</vt:lpstr>
      <vt:lpstr>Decision tree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 Wang</dc:creator>
  <cp:lastModifiedBy>Liyan Wang</cp:lastModifiedBy>
  <dcterms:created xsi:type="dcterms:W3CDTF">2018-03-10T01:44:10Z</dcterms:created>
  <dcterms:modified xsi:type="dcterms:W3CDTF">2018-03-11T19:17:46Z</dcterms:modified>
</cp:coreProperties>
</file>