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4C718A7-A84B-4AB3-B79A-F2A35466B10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5" i="4" l="1"/>
  <c r="FL204" i="4"/>
  <c r="FL203" i="4"/>
  <c r="FL202" i="4"/>
  <c r="FL201" i="4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2" i="4"/>
  <c r="FL111" i="4"/>
  <c r="FL110" i="4"/>
  <c r="FL109" i="4"/>
  <c r="FL108" i="4"/>
  <c r="FL107" i="4"/>
  <c r="FL106" i="4"/>
  <c r="FL105" i="4"/>
  <c r="FL104" i="4"/>
  <c r="FL103" i="4"/>
  <c r="FL102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68" i="4"/>
  <c r="FL67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5" i="4"/>
  <c r="FM204" i="4"/>
  <c r="FM203" i="4"/>
  <c r="FM202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2" i="4"/>
  <c r="FM111" i="4"/>
  <c r="FM110" i="4"/>
  <c r="FM109" i="4"/>
  <c r="FM108" i="4"/>
  <c r="FM107" i="4"/>
  <c r="FM106" i="4"/>
  <c r="FM105" i="4"/>
  <c r="FM104" i="4"/>
  <c r="FM103" i="4"/>
  <c r="FM102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68" i="4"/>
  <c r="FM67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5" i="2"/>
  <c r="DB204" i="2"/>
  <c r="DB203" i="2"/>
  <c r="DB202" i="2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2" i="2"/>
  <c r="DB111" i="2"/>
  <c r="DB110" i="2"/>
  <c r="DB109" i="2"/>
  <c r="DB108" i="2"/>
  <c r="DB107" i="2"/>
  <c r="DB106" i="2"/>
  <c r="DB105" i="2"/>
  <c r="DB104" i="2"/>
  <c r="DB103" i="2"/>
  <c r="DB102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68" i="2"/>
  <c r="DB67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5" i="4"/>
  <c r="FK204" i="4"/>
  <c r="FK203" i="4"/>
  <c r="FK202" i="4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2" i="4"/>
  <c r="FK111" i="4"/>
  <c r="FK110" i="4"/>
  <c r="FK109" i="4"/>
  <c r="FK108" i="4"/>
  <c r="FK107" i="4"/>
  <c r="FK106" i="4"/>
  <c r="FK105" i="4"/>
  <c r="FK104" i="4"/>
  <c r="FK103" i="4"/>
  <c r="FK102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68" i="4"/>
  <c r="FK67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5" i="2"/>
  <c r="DA204" i="2"/>
  <c r="DA203" i="2"/>
  <c r="DA202" i="2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2" i="2"/>
  <c r="DA111" i="2"/>
  <c r="DA110" i="2"/>
  <c r="DA109" i="2"/>
  <c r="DA108" i="2"/>
  <c r="DA107" i="2"/>
  <c r="DA106" i="2"/>
  <c r="DA105" i="2"/>
  <c r="DA104" i="2"/>
  <c r="DA103" i="2"/>
  <c r="DA102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68" i="2"/>
  <c r="DA67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7" i="4"/>
  <c r="FJ68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2" i="4"/>
  <c r="FJ103" i="4"/>
  <c r="FJ104" i="4"/>
  <c r="FJ105" i="4"/>
  <c r="FJ106" i="4"/>
  <c r="FJ107" i="4"/>
  <c r="FJ108" i="4"/>
  <c r="FJ109" i="4"/>
  <c r="FJ110" i="4"/>
  <c r="FJ111" i="4"/>
  <c r="FJ112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J202" i="4"/>
  <c r="FJ203" i="4"/>
  <c r="FJ204" i="4"/>
  <c r="FJ205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7" i="4"/>
  <c r="FI68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2" i="4"/>
  <c r="FI103" i="4"/>
  <c r="FI104" i="4"/>
  <c r="FI105" i="4"/>
  <c r="FI106" i="4"/>
  <c r="FI107" i="4"/>
  <c r="FI108" i="4"/>
  <c r="FI109" i="4"/>
  <c r="FI110" i="4"/>
  <c r="FI111" i="4"/>
  <c r="FI112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I202" i="4"/>
  <c r="FI203" i="4"/>
  <c r="FI204" i="4"/>
  <c r="FI205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7" i="4"/>
  <c r="FH68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2" i="4"/>
  <c r="FH103" i="4"/>
  <c r="FH104" i="4"/>
  <c r="FH105" i="4"/>
  <c r="FH106" i="4"/>
  <c r="FH107" i="4"/>
  <c r="FH108" i="4"/>
  <c r="FH109" i="4"/>
  <c r="FH110" i="4"/>
  <c r="FH111" i="4"/>
  <c r="FH112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H202" i="4"/>
  <c r="FH203" i="4"/>
  <c r="FH204" i="4"/>
  <c r="FH205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7" i="4"/>
  <c r="FG68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2" i="4"/>
  <c r="FG103" i="4"/>
  <c r="FG104" i="4"/>
  <c r="FG105" i="4"/>
  <c r="FG106" i="4"/>
  <c r="FG107" i="4"/>
  <c r="FG108" i="4"/>
  <c r="FG109" i="4"/>
  <c r="FG110" i="4"/>
  <c r="FG111" i="4"/>
  <c r="FG112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G202" i="4"/>
  <c r="FG203" i="4"/>
  <c r="FG204" i="4"/>
  <c r="FG205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7" i="4"/>
  <c r="FF68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2" i="4"/>
  <c r="FF103" i="4"/>
  <c r="FF104" i="4"/>
  <c r="FF105" i="4"/>
  <c r="FF106" i="4"/>
  <c r="FF107" i="4"/>
  <c r="FF108" i="4"/>
  <c r="FF109" i="4"/>
  <c r="FF110" i="4"/>
  <c r="FF111" i="4"/>
  <c r="FF112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FF202" i="4"/>
  <c r="FF203" i="4"/>
  <c r="FF204" i="4"/>
  <c r="FF205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7" i="2"/>
  <c r="CZ68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2" i="2"/>
  <c r="CZ103" i="2"/>
  <c r="CZ104" i="2"/>
  <c r="CZ105" i="2"/>
  <c r="CZ106" i="2"/>
  <c r="CZ107" i="2"/>
  <c r="CZ108" i="2"/>
  <c r="CZ109" i="2"/>
  <c r="CZ110" i="2"/>
  <c r="CZ111" i="2"/>
  <c r="CZ112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Z202" i="2"/>
  <c r="CZ203" i="2"/>
  <c r="CZ204" i="2"/>
  <c r="CZ205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7" i="2"/>
  <c r="CY68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2" i="2"/>
  <c r="CY103" i="2"/>
  <c r="CY104" i="2"/>
  <c r="CY105" i="2"/>
  <c r="CY106" i="2"/>
  <c r="CY107" i="2"/>
  <c r="CY108" i="2"/>
  <c r="CY109" i="2"/>
  <c r="CY110" i="2"/>
  <c r="CY111" i="2"/>
  <c r="CY112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Y202" i="2"/>
  <c r="CY203" i="2"/>
  <c r="CY204" i="2"/>
  <c r="CY205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7" i="2"/>
  <c r="CX68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2" i="2"/>
  <c r="CX103" i="2"/>
  <c r="CX104" i="2"/>
  <c r="CX105" i="2"/>
  <c r="CX106" i="2"/>
  <c r="CX107" i="2"/>
  <c r="CX108" i="2"/>
  <c r="CX109" i="2"/>
  <c r="CX110" i="2"/>
  <c r="CX111" i="2"/>
  <c r="CX112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CX202" i="2"/>
  <c r="CX203" i="2"/>
  <c r="CX204" i="2"/>
  <c r="CX205" i="2"/>
  <c r="FJ7" i="4"/>
  <c r="FI7" i="4"/>
  <c r="FH7" i="4"/>
  <c r="FG7" i="4"/>
  <c r="FF7" i="4"/>
  <c r="CZ7" i="2"/>
  <c r="CY7" i="2"/>
  <c r="CX7" i="2"/>
  <c r="FU145" i="4" a="1"/>
  <c r="FS145" i="4" a="1"/>
  <c r="FQ145" i="4" a="1"/>
  <c r="FO145" i="4" a="1"/>
  <c r="FT145" i="4" a="1"/>
  <c r="FR145" i="4" a="1"/>
  <c r="FP145" i="4" a="1"/>
  <c r="FN145" i="4" a="1"/>
  <c r="FU101" i="4" a="1"/>
  <c r="FS101" i="4" a="1"/>
  <c r="FQ101" i="4" a="1"/>
  <c r="FO101" i="4" a="1"/>
  <c r="FT101" i="4" a="1"/>
  <c r="FR101" i="4" a="1"/>
  <c r="FP101" i="4" a="1"/>
  <c r="FN101" i="4" a="1"/>
  <c r="DG145" i="2" a="1"/>
  <c r="DE145" i="2" a="1"/>
  <c r="DC145" i="2" a="1"/>
  <c r="DF145" i="2" a="1"/>
  <c r="DD145" i="2" a="1"/>
  <c r="DG101" i="2" a="1"/>
  <c r="DE101" i="2" a="1"/>
  <c r="DC101" i="2" a="1"/>
  <c r="DF101" i="2" a="1"/>
  <c r="DD101" i="2" a="1"/>
  <c r="FS113" i="4" a="1"/>
  <c r="FR113" i="4" a="1"/>
  <c r="FS69" i="4" a="1"/>
  <c r="FR69" i="4" a="1"/>
  <c r="DE113" i="2" a="1"/>
  <c r="DG69" i="2" a="1"/>
  <c r="DD69" i="2" a="1"/>
  <c r="FR66" i="4" a="1"/>
  <c r="DD188" i="2" a="1"/>
  <c r="FS51" i="4" a="1"/>
  <c r="FO103" i="4" a="1"/>
  <c r="FS192" i="4" a="1"/>
  <c r="FR112" i="4" a="1"/>
  <c r="DG107" i="2" a="1"/>
  <c r="DG104" i="2" a="1"/>
  <c r="DD184" i="2" a="1"/>
  <c r="FT119" i="4" a="1"/>
  <c r="FQ193" i="4" a="1"/>
  <c r="DC90" i="2" a="1"/>
  <c r="FN77" i="4" a="1"/>
  <c r="AV206" i="2" a="1"/>
  <c r="FR55" i="4" a="1"/>
  <c r="FS172" i="4" a="1"/>
  <c r="FO186" i="4" a="1"/>
  <c r="FS27" i="4" a="1"/>
  <c r="DD98" i="2" a="1"/>
  <c r="AS206" i="4" a="1"/>
  <c r="FQ180" i="4" a="1"/>
  <c r="FP148" i="4" a="1"/>
  <c r="DF131" i="2" a="1"/>
  <c r="FT47" i="4" a="1"/>
  <c r="AZ206" i="2" a="1"/>
  <c r="FU154" i="4" a="1"/>
  <c r="C206" i="2" a="1"/>
  <c r="FQ114" i="4" a="1"/>
  <c r="FN114" i="4" a="1"/>
  <c r="DO206" i="4" a="1"/>
  <c r="DG143" i="2" a="1"/>
  <c r="FQ36" i="4" a="1"/>
  <c r="DC66" i="2" a="1"/>
  <c r="FR199" i="4" a="1"/>
  <c r="DF189" i="2" a="1"/>
  <c r="FO12" i="4" a="1"/>
  <c r="DG168" i="2" a="1"/>
  <c r="DG186" i="2" a="1"/>
  <c r="DG118" i="2" a="1"/>
  <c r="FS93" i="4" a="1"/>
  <c r="FS204" i="4" a="1"/>
  <c r="DC152" i="2" a="1"/>
  <c r="DG54" i="2" a="1"/>
  <c r="FN66" i="4" a="1"/>
  <c r="DG139" i="2" a="1"/>
  <c r="FU131" i="4" a="1"/>
  <c r="FT192" i="4" a="1"/>
  <c r="DE137" i="2" a="1"/>
  <c r="FT43" i="4" a="1"/>
  <c r="FU122" i="4" a="1"/>
  <c r="DD179" i="2" a="1"/>
  <c r="FU9" i="4" a="1"/>
  <c r="DG63" i="2" a="1"/>
  <c r="DG162" i="2" a="1"/>
  <c r="FT171" i="4" a="1"/>
  <c r="FO88" i="4" a="1"/>
  <c r="DD114" i="2" a="1"/>
  <c r="EE206" i="4" a="1"/>
  <c r="FT130" i="4" a="1"/>
  <c r="FR130" i="4" a="1"/>
  <c r="DG206" i="4" a="1"/>
  <c r="FT109" i="4" a="1"/>
  <c r="FQ74" i="4" a="1"/>
  <c r="DD67" i="2" a="1"/>
  <c r="FU66" i="4" a="1"/>
  <c r="DC36" i="2" a="1"/>
  <c r="FS128" i="4" a="1"/>
  <c r="AH206" i="2" a="1"/>
  <c r="FU90" i="4" a="1"/>
  <c r="FT59" i="4" a="1"/>
  <c r="FT74" i="4" a="1"/>
  <c r="FQ113" i="4" a="1"/>
  <c r="FP113" i="4" a="1"/>
  <c r="FQ69" i="4" a="1"/>
  <c r="FP69" i="4" a="1"/>
  <c r="DC113" i="2" a="1"/>
  <c r="DE69" i="2" a="1"/>
  <c r="FS36" i="4" a="1"/>
  <c r="DE66" i="2" a="1"/>
  <c r="DC106" i="2" a="1"/>
  <c r="DF68" i="2" a="1"/>
  <c r="FR172" i="4" a="1"/>
  <c r="FN128" i="4" a="1"/>
  <c r="FQ100" i="4" a="1"/>
  <c r="FS169" i="4" a="1"/>
  <c r="FU12" i="4" a="1"/>
  <c r="FP84" i="4" a="1"/>
  <c r="DC128" i="2" a="1"/>
  <c r="DF46" i="2" a="1"/>
  <c r="FQ138" i="4" a="1"/>
  <c r="FQ110" i="4" a="1"/>
  <c r="FO153" i="4" a="1"/>
  <c r="K206" i="4" a="1"/>
  <c r="DE174" i="2" a="1"/>
  <c r="FT186" i="4" a="1"/>
  <c r="FN78" i="4" a="1"/>
  <c r="FU147" i="4" a="1"/>
  <c r="FR132" i="4" a="1"/>
  <c r="DC116" i="2" a="1"/>
  <c r="DE31" i="2" a="1"/>
  <c r="FR178" i="4" a="1"/>
  <c r="FS196" i="4" a="1"/>
  <c r="F206" i="2" a="1"/>
  <c r="FS114" i="4" a="1"/>
  <c r="FU142" i="4" a="1"/>
  <c r="FR48" i="4" a="1"/>
  <c r="FU171" i="4" a="1"/>
  <c r="BF206" i="4" a="1"/>
  <c r="FU104" i="4" a="1"/>
  <c r="FP36" i="4" a="1"/>
  <c r="DG36" i="2" a="1"/>
  <c r="FT177" i="4" a="1"/>
  <c r="DD110" i="2" a="1"/>
  <c r="DE154" i="2" a="1"/>
  <c r="DD186" i="2" a="1"/>
  <c r="DD123" i="2" a="1"/>
  <c r="FU77" i="4" a="1"/>
  <c r="DG20" i="2" a="1"/>
  <c r="CQ206" i="2" a="1"/>
  <c r="FO83" i="4" a="1"/>
  <c r="FO36" i="4" a="1"/>
  <c r="DF66" i="2" a="1"/>
  <c r="CW206" i="4" a="1"/>
  <c r="FS131" i="4" a="1"/>
  <c r="FR70" i="4" a="1"/>
  <c r="FQ204" i="4" a="1"/>
  <c r="DF184" i="2" a="1"/>
  <c r="FU144" i="4" a="1"/>
  <c r="DD132" i="2" a="1"/>
  <c r="FQ166" i="4" a="1"/>
  <c r="FU79" i="4" a="1"/>
  <c r="FT32" i="4" a="1"/>
  <c r="FU50" i="4" a="1"/>
  <c r="DF102" i="2" a="1"/>
  <c r="DE41" i="2" a="1"/>
  <c r="DC50" i="2" a="1"/>
  <c r="FU65" i="4" a="1"/>
  <c r="DG52" i="2" a="1"/>
  <c r="FU13" i="4" a="1"/>
  <c r="FS97" i="4" a="1"/>
  <c r="DD200" i="2" a="1"/>
  <c r="DC30" i="2" a="1"/>
  <c r="FT66" i="4" a="1"/>
  <c r="DF49" i="2" a="1"/>
  <c r="DF147" i="2" a="1"/>
  <c r="FS161" i="4" a="1"/>
  <c r="FP151" i="4" a="1"/>
  <c r="DF161" i="2" a="1"/>
  <c r="FS147" i="4" a="1"/>
  <c r="FT154" i="4" a="1"/>
  <c r="Z206" i="4" a="1"/>
  <c r="FT122" i="4" a="1"/>
  <c r="DC58" i="2" a="1"/>
  <c r="FS58" i="4" a="1"/>
  <c r="DF195" i="2" a="1"/>
  <c r="FR198" i="4" a="1"/>
  <c r="DD129" i="2" a="1"/>
  <c r="FU114" i="4" a="1"/>
  <c r="DP206" i="4" a="1"/>
  <c r="FR16" i="4" a="1"/>
  <c r="DE96" i="2" a="1"/>
  <c r="DD106" i="2" a="1"/>
  <c r="FS148" i="4" a="1"/>
  <c r="FQ126" i="4" a="1"/>
  <c r="FN185" i="4" a="1"/>
  <c r="DG133" i="2" a="1"/>
  <c r="FT33" i="4" a="1"/>
  <c r="DD96" i="2" a="1"/>
  <c r="AR206" i="2" a="1"/>
  <c r="FT94" i="4" a="1"/>
  <c r="FO114" i="4" a="1"/>
  <c r="FQ157" i="4" a="1"/>
  <c r="FO24" i="4" a="1"/>
  <c r="FN167" i="4" a="1"/>
  <c r="CA206" i="4" a="1"/>
  <c r="FS79" i="4" a="1"/>
  <c r="DF167" i="2" a="1"/>
  <c r="DE102" i="2" a="1"/>
  <c r="FR74" i="4" a="1"/>
  <c r="AJ206" i="4" a="1"/>
  <c r="FS75" i="4" a="1"/>
  <c r="DF139" i="2" a="1"/>
  <c r="FR97" i="4" a="1"/>
  <c r="DD62" i="2" a="1"/>
  <c r="FP120" i="4" a="1"/>
  <c r="DE164" i="2" a="1"/>
  <c r="AO206" i="2" a="1"/>
  <c r="FO200" i="4" a="1"/>
  <c r="DC108" i="2" a="1"/>
  <c r="FT53" i="4" a="1"/>
  <c r="FS22" i="4" a="1"/>
  <c r="FN85" i="4" a="1"/>
  <c r="FT24" i="4" a="1"/>
  <c r="DF121" i="2" a="1"/>
  <c r="FT93" i="4" a="1"/>
  <c r="FR182" i="4" a="1"/>
  <c r="DG170" i="2" a="1"/>
  <c r="DE104" i="2" a="1"/>
  <c r="FO113" i="4" a="1"/>
  <c r="FN113" i="4" a="1"/>
  <c r="FO69" i="4" a="1"/>
  <c r="FN69" i="4" a="1"/>
  <c r="DF113" i="2" a="1"/>
  <c r="DC69" i="2" a="1"/>
  <c r="FR36" i="4" a="1"/>
  <c r="DF36" i="2" a="1"/>
  <c r="FR76" i="4" a="1"/>
  <c r="DF112" i="2" a="1"/>
  <c r="DG12" i="2" a="1"/>
  <c r="FR18" i="4" a="1"/>
  <c r="FR162" i="4" a="1"/>
  <c r="DF90" i="2" a="1"/>
  <c r="DC142" i="2" a="1"/>
  <c r="FR192" i="4" a="1"/>
  <c r="FT170" i="4" a="1"/>
  <c r="FO98" i="4" a="1"/>
  <c r="FP94" i="4" a="1"/>
  <c r="FU74" i="4" a="1"/>
  <c r="DG132" i="2" a="1"/>
  <c r="DG130" i="2" a="1"/>
  <c r="FT161" i="4" a="1"/>
  <c r="FR152" i="4" a="1"/>
  <c r="DG43" i="2" a="1"/>
  <c r="FO20" i="4" a="1"/>
  <c r="FS190" i="4" a="1"/>
  <c r="FO31" i="4" a="1"/>
  <c r="DE58" i="2" a="1"/>
  <c r="FR28" i="4" a="1"/>
  <c r="FT201" i="4" a="1"/>
  <c r="FP190" i="4" a="1"/>
  <c r="FT70" i="4" a="1"/>
  <c r="T206" i="2" a="1"/>
  <c r="DF163" i="2" a="1"/>
  <c r="FT159" i="4" a="1"/>
  <c r="DR206" i="4" a="1"/>
  <c r="M206" i="2" a="1"/>
  <c r="FQ66" i="4" a="1"/>
  <c r="DC153" i="2" a="1"/>
  <c r="DG109" i="2" a="1"/>
  <c r="FO39" i="4" a="1"/>
  <c r="FO54" i="4" a="1"/>
  <c r="FR91" i="4" a="1"/>
  <c r="FR143" i="4" a="1"/>
  <c r="FP83" i="4" a="1"/>
  <c r="AT206" i="4" a="1"/>
  <c r="DG119" i="2" a="1"/>
  <c r="FS203" i="4" a="1"/>
  <c r="FN36" i="4" a="1"/>
  <c r="DE36" i="2" a="1"/>
  <c r="DD77" i="2" a="1"/>
  <c r="FP20" i="4" a="1"/>
  <c r="DD74" i="2" a="1"/>
  <c r="DF173" i="2" a="1"/>
  <c r="FN48" i="4" a="1"/>
  <c r="AR206" i="4" a="1"/>
  <c r="FR137" i="4" a="1"/>
  <c r="FP152" i="4" a="1"/>
  <c r="FQ28" i="4" a="1"/>
  <c r="FP90" i="4" a="1"/>
  <c r="DN206" i="4" a="1"/>
  <c r="FU94" i="4" a="1"/>
  <c r="FN83" i="4" a="1"/>
  <c r="FQ34" i="4" a="1"/>
  <c r="FS86" i="4" a="1"/>
  <c r="FS143" i="4" a="1"/>
  <c r="DC182" i="2" a="1"/>
  <c r="FP204" i="4" a="1"/>
  <c r="DC65" i="2" a="1"/>
  <c r="FU36" i="4" a="1"/>
  <c r="DG66" i="2" a="1"/>
  <c r="DG203" i="2" a="1"/>
  <c r="FQ86" i="4" a="1"/>
  <c r="FP10" i="4" a="1"/>
  <c r="BJ206" i="4" a="1"/>
  <c r="FR154" i="4" a="1"/>
  <c r="FU48" i="4" a="1"/>
  <c r="DE181" i="2" a="1"/>
  <c r="DE126" i="2" a="1"/>
  <c r="DF51" i="2" a="1"/>
  <c r="DG138" i="2" a="1"/>
  <c r="BK206" i="4" a="1"/>
  <c r="FS38" i="4" a="1"/>
  <c r="FP133" i="4" a="1"/>
  <c r="FP60" i="4" a="1"/>
  <c r="FR89" i="4" a="1"/>
  <c r="FR14" i="4" a="1"/>
  <c r="DG61" i="2" a="1"/>
  <c r="DE141" i="2" a="1"/>
  <c r="DE9" i="2" a="1"/>
  <c r="FT176" i="4" a="1"/>
  <c r="DG155" i="2" a="1"/>
  <c r="FR180" i="4" a="1"/>
  <c r="AX206" i="4" a="1"/>
  <c r="EP206" i="4" a="1"/>
  <c r="FU15" i="4" a="1"/>
  <c r="FS146" i="4" a="1"/>
  <c r="DG32" i="2" a="1"/>
  <c r="FT86" i="4" a="1"/>
  <c r="FT121" i="4" a="1"/>
  <c r="FU38" i="4" a="1"/>
  <c r="FP188" i="4" a="1"/>
  <c r="FP72" i="4" a="1"/>
  <c r="EZ206" i="4" a="1"/>
  <c r="FS149" i="4" a="1"/>
  <c r="FQ15" i="4" a="1"/>
  <c r="J206" i="4" a="1"/>
  <c r="G206" i="2" a="1"/>
  <c r="DE72" i="2" a="1"/>
  <c r="DE13" i="2" a="1"/>
  <c r="FS177" i="4" a="1"/>
  <c r="FT110" i="4" a="1"/>
  <c r="FP79" i="4" a="1"/>
  <c r="FU11" i="4" a="1"/>
  <c r="FN80" i="4" a="1"/>
  <c r="FU128" i="4" a="1"/>
  <c r="AK206" i="4" a="1"/>
  <c r="BQ206" i="4" a="1"/>
  <c r="FU16" i="4" a="1"/>
  <c r="DF180" i="2" a="1"/>
  <c r="DD78" i="2" a="1"/>
  <c r="FS194" i="4" a="1"/>
  <c r="FU80" i="4" a="1"/>
  <c r="FT146" i="4" a="1"/>
  <c r="DE53" i="2" a="1"/>
  <c r="DC45" i="2" a="1"/>
  <c r="FU113" i="4" a="1"/>
  <c r="FT113" i="4" a="1"/>
  <c r="FU69" i="4" a="1"/>
  <c r="FT69" i="4" a="1"/>
  <c r="DG113" i="2" a="1"/>
  <c r="DD113" i="2" a="1"/>
  <c r="DF69" i="2" a="1"/>
  <c r="FS66" i="4" a="1"/>
  <c r="DD36" i="2" a="1"/>
  <c r="DD146" i="2" a="1"/>
  <c r="BC206" i="4" a="1"/>
  <c r="FS130" i="4" a="1"/>
  <c r="DG140" i="2" a="1"/>
  <c r="AV206" i="4" a="1"/>
  <c r="CG206" i="2" a="1"/>
  <c r="DD80" i="2" a="1"/>
  <c r="CC206" i="2" a="1"/>
  <c r="BZ206" i="2" a="1"/>
  <c r="FN98" i="4" a="1"/>
  <c r="FU27" i="4" a="1"/>
  <c r="FS119" i="4" a="1"/>
  <c r="DC193" i="2" a="1"/>
  <c r="AB206" i="4" a="1"/>
  <c r="FN144" i="4" a="1"/>
  <c r="FT116" i="4" a="1"/>
  <c r="FT194" i="4" a="1"/>
  <c r="FQ107" i="4" a="1"/>
  <c r="AW206" i="4" a="1"/>
  <c r="FT173" i="4" a="1"/>
  <c r="N206" i="2" a="1"/>
  <c r="DF80" i="2" a="1"/>
  <c r="DG8" i="2" a="1"/>
  <c r="FQ156" i="4" a="1"/>
  <c r="DF62" i="2" a="1"/>
  <c r="DF120" i="2" a="1"/>
  <c r="FQ118" i="4" a="1"/>
  <c r="DG187" i="2" a="1"/>
  <c r="DG169" i="2" a="1"/>
  <c r="FT142" i="4" a="1"/>
  <c r="FP66" i="4" a="1"/>
  <c r="DF43" i="2" a="1"/>
  <c r="X206" i="4" a="1"/>
  <c r="FR47" i="4" a="1"/>
  <c r="FT98" i="4" a="1"/>
  <c r="DD37" i="2" a="1"/>
  <c r="FU43" i="4" a="1"/>
  <c r="DE123" i="2" a="1"/>
  <c r="FT158" i="4" a="1"/>
  <c r="FT139" i="4" a="1"/>
  <c r="FT165" i="4" a="1"/>
  <c r="FO66" i="4" a="1"/>
  <c r="DF157" i="2" a="1"/>
  <c r="FP118" i="4" a="1"/>
  <c r="DF29" i="2" a="1"/>
  <c r="G206" i="4" a="1"/>
  <c r="EF206" i="4" a="1"/>
  <c r="DE128" i="2" a="1"/>
  <c r="AL206" i="2" a="1"/>
  <c r="FN176" i="4" a="1"/>
  <c r="FS187" i="4" a="1"/>
  <c r="FR108" i="4" a="1"/>
  <c r="DG100" i="2" a="1"/>
  <c r="FP40" i="4" a="1"/>
  <c r="DF199" i="2" a="1"/>
  <c r="BE206" i="4" a="1"/>
  <c r="FR147" i="4" a="1"/>
  <c r="BR206" i="2" a="1"/>
  <c r="FS57" i="4" a="1"/>
  <c r="DE84" i="2" a="1"/>
  <c r="FR190" i="4" a="1"/>
  <c r="FP58" i="4" a="1"/>
  <c r="FT36" i="4" a="1"/>
  <c r="DD66" i="2" a="1"/>
  <c r="FU143" i="4" a="1"/>
  <c r="DC204" i="2" a="1"/>
  <c r="DD116" i="2" a="1"/>
  <c r="FS124" i="4" a="1"/>
  <c r="DC29" i="2" a="1"/>
  <c r="DD202" i="2" a="1"/>
  <c r="DD100" i="2" a="1"/>
  <c r="FR60" i="4" a="1"/>
  <c r="FQ120" i="4" a="1"/>
  <c r="DC17" i="2" a="1"/>
  <c r="FS90" i="4" a="1"/>
  <c r="FP17" i="4" a="1"/>
  <c r="FT51" i="4" a="1"/>
  <c r="DF194" i="2" a="1"/>
  <c r="DC73" i="2" a="1"/>
  <c r="FU180" i="4" a="1"/>
  <c r="FU194" i="4" a="1"/>
  <c r="FU158" i="4" a="1"/>
  <c r="FS55" i="4" a="1"/>
  <c r="FR71" i="4" a="1"/>
  <c r="DC134" i="2" a="1"/>
  <c r="FU127" i="4" a="1"/>
  <c r="FQ182" i="4" a="1"/>
  <c r="CX206" i="2" a="1"/>
  <c r="FO79" i="4" a="1"/>
  <c r="P206" i="4" a="1"/>
  <c r="FT76" i="4" a="1"/>
  <c r="FS7" i="4" a="1"/>
  <c r="DF126" i="2" a="1"/>
  <c r="FR161" i="4" a="1"/>
  <c r="FR123" i="4" a="1"/>
  <c r="DG150" i="2" a="1"/>
  <c r="DG202" i="2" a="1"/>
  <c r="FO64" i="4" a="1"/>
  <c r="FR184" i="4" a="1"/>
  <c r="DD131" i="2" a="1"/>
  <c r="FO72" i="4" a="1"/>
  <c r="FP200" i="4" a="1"/>
  <c r="FP11" i="4" a="1"/>
  <c r="DF159" i="2" a="1"/>
  <c r="FO109" i="4" a="1"/>
  <c r="FT27" i="4" a="1"/>
  <c r="FR81" i="4" a="1"/>
  <c r="DG181" i="2" a="1"/>
  <c r="FT123" i="4" a="1"/>
  <c r="FP127" i="4" a="1"/>
  <c r="DC37" i="2" a="1"/>
  <c r="FS74" i="4" a="1"/>
  <c r="DE173" i="2" a="1"/>
  <c r="FP198" i="4" a="1"/>
  <c r="FO65" i="4" a="1"/>
  <c r="DF135" i="2" a="1"/>
  <c r="FO59" i="4" a="1"/>
  <c r="DF17" i="2" a="1"/>
  <c r="DC67" i="2" a="1"/>
  <c r="FO176" i="4" a="1"/>
  <c r="FR17" i="4" a="1"/>
  <c r="FT17" i="4" a="1"/>
  <c r="DD183" i="2" a="1"/>
  <c r="FP139" i="4" a="1"/>
  <c r="FR120" i="4" a="1"/>
  <c r="DD48" i="2" a="1"/>
  <c r="DE187" i="2" a="1"/>
  <c r="BW206" i="4" a="1"/>
  <c r="FP179" i="4" a="1"/>
  <c r="DC112" i="2" a="1"/>
  <c r="FO169" i="4" a="1"/>
  <c r="DF63" i="2" a="1"/>
  <c r="FU86" i="4" a="1"/>
  <c r="FN183" i="4" a="1"/>
  <c r="FU61" i="4" a="1"/>
  <c r="DG78" i="2" a="1"/>
  <c r="FN40" i="4" a="1"/>
  <c r="FU44" i="4" a="1"/>
  <c r="DG37" i="2" a="1"/>
  <c r="DE24" i="2" a="1"/>
  <c r="FU71" i="4" a="1"/>
  <c r="FT135" i="4" a="1"/>
  <c r="FT163" i="4" a="1"/>
  <c r="DG123" i="2" a="1"/>
  <c r="FU100" i="4" a="1"/>
  <c r="FU121" i="4" a="1"/>
  <c r="FN136" i="4" a="1"/>
  <c r="FS164" i="4" a="1"/>
  <c r="FP191" i="4" a="1"/>
  <c r="FU157" i="4" a="1"/>
  <c r="FR146" i="4" a="1"/>
  <c r="DG62" i="2" a="1"/>
  <c r="FS107" i="4" a="1"/>
  <c r="DC52" i="2" a="1"/>
  <c r="EL206" i="4" a="1"/>
  <c r="FO17" i="4" a="1"/>
  <c r="B206" i="2" a="1"/>
  <c r="FP180" i="4" a="1"/>
  <c r="FP114" i="4" a="1"/>
  <c r="FO15" i="4" a="1"/>
  <c r="FM206" i="4" a="1"/>
  <c r="DE38" i="2" a="1"/>
  <c r="FO21" i="4" a="1"/>
  <c r="DG93" i="2" a="1"/>
  <c r="BD206" i="2" a="1"/>
  <c r="FR58" i="4" a="1"/>
  <c r="DC132" i="2" a="1"/>
  <c r="FN162" i="4" a="1"/>
  <c r="DC57" i="2" a="1"/>
  <c r="DF115" i="2" a="1"/>
  <c r="FQ102" i="4" a="1"/>
  <c r="C206" i="4" a="1"/>
  <c r="DC200" i="2" a="1"/>
  <c r="FQ142" i="4" a="1"/>
  <c r="FS99" i="4" a="1"/>
  <c r="FQ161" i="4" a="1"/>
  <c r="DC12" i="2" a="1"/>
  <c r="FU95" i="4" a="1"/>
  <c r="DF151" i="2" a="1"/>
  <c r="FU178" i="4" a="1"/>
  <c r="FP138" i="4" a="1"/>
  <c r="FT34" i="4" a="1"/>
  <c r="FS56" i="4" a="1"/>
  <c r="FO127" i="4" a="1"/>
  <c r="DC22" i="2" a="1"/>
  <c r="DD68" i="2" a="1"/>
  <c r="FQ189" i="4" a="1"/>
  <c r="FS105" i="4" a="1"/>
  <c r="FO94" i="4" a="1"/>
  <c r="FO187" i="4" a="1"/>
  <c r="DC169" i="2" a="1"/>
  <c r="DG34" i="2" a="1"/>
  <c r="CB206" i="4" a="1"/>
  <c r="DD29" i="2" a="1"/>
  <c r="FQ60" i="4" a="1"/>
  <c r="FP21" i="4" a="1"/>
  <c r="DB206" i="2" a="1"/>
  <c r="DD112" i="2" a="1"/>
  <c r="FT40" i="4" a="1"/>
  <c r="DC198" i="2" a="1"/>
  <c r="DD16" i="2" a="1"/>
  <c r="DD141" i="2" a="1"/>
  <c r="FT15" i="4" a="1"/>
  <c r="FO11" i="4" a="1"/>
  <c r="DG71" i="2" a="1"/>
  <c r="DE194" i="2" a="1"/>
  <c r="DE186" i="2" a="1"/>
  <c r="DG90" i="2" a="1"/>
  <c r="DD57" i="2" a="1"/>
  <c r="FP176" i="4" a="1"/>
  <c r="FQ93" i="4" a="1"/>
  <c r="CI206" i="2" a="1"/>
  <c r="FT160" i="4" a="1"/>
  <c r="FN130" i="4" a="1"/>
  <c r="FO195" i="4" a="1"/>
  <c r="FQ199" i="4" a="1"/>
  <c r="DC13" i="2" a="1"/>
  <c r="FS205" i="4" a="1"/>
  <c r="FS14" i="4" a="1"/>
  <c r="FP88" i="4" a="1"/>
  <c r="FU8" i="4" a="1"/>
  <c r="FS168" i="4" a="1"/>
  <c r="DF177" i="2" a="1"/>
  <c r="FR51" i="4" a="1"/>
  <c r="FT91" i="4" a="1"/>
  <c r="FS47" i="4" a="1"/>
  <c r="DG103" i="2" a="1"/>
  <c r="FN84" i="4" a="1"/>
  <c r="FR196" i="4" a="1"/>
  <c r="DF111" i="2" a="1"/>
  <c r="DC88" i="2" a="1"/>
  <c r="FN51" i="4" a="1"/>
  <c r="FQ160" i="4" a="1"/>
  <c r="FQ7" i="4" a="1"/>
  <c r="FR127" i="4" a="1"/>
  <c r="CQ206" i="4" a="1"/>
  <c r="FR44" i="4" a="1"/>
  <c r="DF27" i="2" a="1"/>
  <c r="FS118" i="4" a="1"/>
  <c r="DD193" i="2" a="1"/>
  <c r="CY206" i="4" a="1"/>
  <c r="FT102" i="4" a="1"/>
  <c r="DE17" i="2" a="1"/>
  <c r="DF136" i="2" a="1"/>
  <c r="FU75" i="4" a="1"/>
  <c r="FQ37" i="4" a="1"/>
  <c r="FQ155" i="4" a="1"/>
  <c r="FS15" i="4" a="1"/>
  <c r="FP168" i="4" a="1"/>
  <c r="DD120" i="2" a="1"/>
  <c r="FN179" i="4" a="1"/>
  <c r="DE68" i="2" a="1"/>
  <c r="FS134" i="4" a="1"/>
  <c r="DC15" i="2" a="1"/>
  <c r="CD206" i="4" a="1"/>
  <c r="FO152" i="4" a="1"/>
  <c r="FS120" i="4" a="1"/>
  <c r="FU111" i="4" a="1"/>
  <c r="FN120" i="4" a="1"/>
  <c r="FU106" i="4" a="1"/>
  <c r="DG176" i="2" a="1"/>
  <c r="DE81" i="2" a="1"/>
  <c r="DD71" i="2" a="1"/>
  <c r="FT11" i="4" a="1"/>
  <c r="FR35" i="4" a="1"/>
  <c r="DG64" i="2" a="1"/>
  <c r="DG80" i="2" a="1"/>
  <c r="FT9" i="4" a="1"/>
  <c r="FN192" i="4" a="1"/>
  <c r="FN111" i="4" a="1"/>
  <c r="FP140" i="4" a="1"/>
  <c r="DG84" i="2" a="1"/>
  <c r="BH206" i="2" a="1"/>
  <c r="FU96" i="4" a="1"/>
  <c r="DE99" i="2" a="1"/>
  <c r="FT61" i="4" a="1"/>
  <c r="FU156" i="4" a="1"/>
  <c r="DF97" i="2" a="1"/>
  <c r="DF155" i="2" a="1"/>
  <c r="FS138" i="4" a="1"/>
  <c r="CS206" i="4" a="1"/>
  <c r="FQ27" i="4" a="1"/>
  <c r="DF107" i="2" a="1"/>
  <c r="DF38" i="2" a="1"/>
  <c r="DD191" i="2" a="1"/>
  <c r="DF71" i="2" a="1"/>
  <c r="FT56" i="4" a="1"/>
  <c r="Y206" i="4" a="1"/>
  <c r="FN29" i="4" a="1"/>
  <c r="DE45" i="2" a="1"/>
  <c r="L206" i="2" a="1"/>
  <c r="DD154" i="2" a="1"/>
  <c r="FT10" i="4" a="1"/>
  <c r="FS63" i="4" a="1"/>
  <c r="DF100" i="2" a="1"/>
  <c r="DF128" i="2" a="1"/>
  <c r="DG29" i="2" a="1"/>
  <c r="FR133" i="4" a="1"/>
  <c r="FQ132" i="4" a="1"/>
  <c r="EY206" i="4" a="1"/>
  <c r="DF10" i="2" a="1"/>
  <c r="DE134" i="2" a="1"/>
  <c r="FQ45" i="4" a="1"/>
  <c r="DD24" i="2" a="1"/>
  <c r="FU58" i="4" a="1"/>
  <c r="DD190" i="2" a="1"/>
  <c r="FS158" i="4" a="1"/>
  <c r="DD40" i="2" a="1"/>
  <c r="FP149" i="4" a="1"/>
  <c r="FS72" i="4" a="1"/>
  <c r="FU32" i="4" a="1"/>
  <c r="DF146" i="2" a="1"/>
  <c r="FU10" i="4" a="1"/>
  <c r="FU40" i="4" a="1"/>
  <c r="FP136" i="4" a="1"/>
  <c r="FU59" i="4" a="1"/>
  <c r="FQ136" i="4" a="1"/>
  <c r="DD90" i="2" a="1"/>
  <c r="DG141" i="2" a="1"/>
  <c r="FQ140" i="4" a="1"/>
  <c r="FN23" i="4" a="1"/>
  <c r="FR31" i="4" a="1"/>
  <c r="DC72" i="2" a="1"/>
  <c r="FP67" i="4" a="1"/>
  <c r="DE14" i="2" a="1"/>
  <c r="FO182" i="4" a="1"/>
  <c r="DG112" i="2" a="1"/>
  <c r="FT7" i="4" a="1"/>
  <c r="DE80" i="2" a="1"/>
  <c r="DC80" i="2" a="1"/>
  <c r="FN115" i="4" a="1"/>
  <c r="DE92" i="2" a="1"/>
  <c r="FQ43" i="4" a="1"/>
  <c r="FS142" i="4" a="1"/>
  <c r="FN10" i="4" a="1"/>
  <c r="FU25" i="4" a="1"/>
  <c r="DE106" i="2" a="1"/>
  <c r="FO89" i="4" a="1"/>
  <c r="FO142" i="4" a="1"/>
  <c r="FN173" i="4" a="1"/>
  <c r="FR79" i="4" a="1"/>
  <c r="FP28" i="4" a="1"/>
  <c r="FN116" i="4" a="1"/>
  <c r="FN137" i="4" a="1"/>
  <c r="FO143" i="4" a="1"/>
  <c r="FH206" i="4" a="1"/>
  <c r="DC94" i="2" a="1"/>
  <c r="DG33" i="2" a="1"/>
  <c r="FO99" i="4" a="1"/>
  <c r="DG194" i="2" a="1"/>
  <c r="FR160" i="4" a="1"/>
  <c r="FS191" i="4" a="1"/>
  <c r="FU31" i="4" a="1"/>
  <c r="DD127" i="2" a="1"/>
  <c r="DG98" i="2" a="1"/>
  <c r="DF122" i="2" a="1"/>
  <c r="FN118" i="4" a="1"/>
  <c r="FQ18" i="4" a="1"/>
  <c r="DG204" i="2" a="1"/>
  <c r="FP75" i="4" a="1"/>
  <c r="FU170" i="4" a="1"/>
  <c r="FQ32" i="4" a="1"/>
  <c r="FT205" i="4" a="1"/>
  <c r="DG191" i="2" a="1"/>
  <c r="FT152" i="4" a="1"/>
  <c r="DF7" i="2" a="1"/>
  <c r="I206" i="4" a="1"/>
  <c r="FQ70" i="4" a="1"/>
  <c r="FR188" i="4" a="1"/>
  <c r="FP33" i="4" a="1"/>
  <c r="DD133" i="2" a="1"/>
  <c r="FU45" i="4" a="1"/>
  <c r="BT206" i="4" a="1"/>
  <c r="DF50" i="2" a="1"/>
  <c r="FQ165" i="4" a="1"/>
  <c r="FQ68" i="4" a="1"/>
  <c r="FQ111" i="4" a="1"/>
  <c r="DC143" i="2" a="1"/>
  <c r="FU160" i="4" a="1"/>
  <c r="FS155" i="4" a="1"/>
  <c r="FU117" i="4" a="1"/>
  <c r="FT157" i="4" a="1"/>
  <c r="DG77" i="2" a="1"/>
  <c r="FQ139" i="4" a="1"/>
  <c r="DG41" i="2" a="1"/>
  <c r="FN150" i="4" a="1"/>
  <c r="B206" i="4" a="1"/>
  <c r="DE56" i="2" a="1"/>
  <c r="DF92" i="2" a="1"/>
  <c r="DG151" i="2" a="1"/>
  <c r="DF129" i="2" a="1"/>
  <c r="FN125" i="4" a="1"/>
  <c r="DC71" i="2" a="1"/>
  <c r="DE132" i="2" a="1"/>
  <c r="FO18" i="4" a="1"/>
  <c r="FS141" i="4" a="1"/>
  <c r="FP32" i="4" a="1"/>
  <c r="FO70" i="4" a="1"/>
  <c r="DD170" i="2" a="1"/>
  <c r="FT48" i="4" a="1"/>
  <c r="DC82" i="2" a="1"/>
  <c r="DE35" i="2" a="1"/>
  <c r="FQ59" i="4" a="1"/>
  <c r="CH206" i="4" a="1"/>
  <c r="FT81" i="4" a="1"/>
  <c r="FO87" i="4" a="1"/>
  <c r="FR104" i="4" a="1"/>
  <c r="DG201" i="2" a="1"/>
  <c r="DE103" i="2" a="1"/>
  <c r="FP39" i="4" a="1"/>
  <c r="FT21" i="4" a="1"/>
  <c r="FQ25" i="4" a="1"/>
  <c r="FQ172" i="4" a="1"/>
  <c r="FR176" i="4" a="1"/>
  <c r="FP108" i="4" a="1"/>
  <c r="FQ64" i="4" a="1"/>
  <c r="DC79" i="2" a="1"/>
  <c r="AU206" i="2" a="1"/>
  <c r="FT133" i="4" a="1"/>
  <c r="FQ123" i="4" a="1"/>
  <c r="DD173" i="2" a="1"/>
  <c r="FR136" i="4" a="1"/>
  <c r="DF13" i="2" a="1"/>
  <c r="DC194" i="2" a="1"/>
  <c r="FP161" i="4" a="1"/>
  <c r="FT46" i="4" a="1"/>
  <c r="DF103" i="2" a="1"/>
  <c r="FU135" i="4" a="1"/>
  <c r="DG164" i="2" a="1"/>
  <c r="DF183" i="2" a="1"/>
  <c r="FT84" i="4" a="1"/>
  <c r="DE83" i="2" a="1"/>
  <c r="FT99" i="4" a="1"/>
  <c r="DE61" i="2" a="1"/>
  <c r="FS70" i="4" a="1"/>
  <c r="FR33" i="4" a="1"/>
  <c r="DC133" i="2" a="1"/>
  <c r="DF84" i="2" a="1"/>
  <c r="FU84" i="4" a="1"/>
  <c r="FP38" i="4" a="1"/>
  <c r="DE33" i="2" a="1"/>
  <c r="FP106" i="4" a="1"/>
  <c r="DD21" i="2" a="1"/>
  <c r="FR87" i="4" a="1"/>
  <c r="FP93" i="4" a="1"/>
  <c r="FN44" i="4" a="1"/>
  <c r="FS140" i="4" a="1"/>
  <c r="FS144" i="4" a="1"/>
  <c r="DG18" i="2" a="1"/>
  <c r="BS206" i="4" a="1"/>
  <c r="DD97" i="2" a="1"/>
  <c r="AK206" i="2" a="1"/>
  <c r="DE87" i="2" a="1"/>
  <c r="DE152" i="2" a="1"/>
  <c r="DC64" i="2" a="1"/>
  <c r="BB206" i="4" a="1"/>
  <c r="DG122" i="2" a="1"/>
  <c r="DF137" i="2" a="1"/>
  <c r="FT107" i="4" a="1"/>
  <c r="FS185" i="4" a="1"/>
  <c r="DD197" i="2" a="1"/>
  <c r="FN15" i="4" a="1"/>
  <c r="FP135" i="4" a="1"/>
  <c r="FU34" i="4" a="1"/>
  <c r="DG114" i="2" a="1"/>
  <c r="FO8" i="4" a="1"/>
  <c r="DE193" i="2" a="1"/>
  <c r="DF156" i="2" a="1"/>
  <c r="FS159" i="4" a="1"/>
  <c r="FT73" i="4" a="1"/>
  <c r="FO22" i="4" a="1"/>
  <c r="FQ205" i="4" a="1"/>
  <c r="DC172" i="2" a="1"/>
  <c r="FO146" i="4" a="1"/>
  <c r="BN206" i="4" a="1"/>
  <c r="FU56" i="4" a="1"/>
  <c r="DE49" i="2" a="1"/>
  <c r="DE51" i="2" a="1"/>
  <c r="DD89" i="2" a="1"/>
  <c r="DG173" i="2" a="1"/>
  <c r="FS46" i="4" a="1"/>
  <c r="FN146" i="4" a="1"/>
  <c r="DG127" i="2" a="1"/>
  <c r="FO188" i="4" a="1"/>
  <c r="FR126" i="4" a="1"/>
  <c r="FQ48" i="4" a="1"/>
  <c r="AM206" i="4" a="1"/>
  <c r="CD206" i="2" a="1"/>
  <c r="DC174" i="2" a="1"/>
  <c r="FP142" i="4" a="1"/>
  <c r="DC20" i="2" a="1"/>
  <c r="DG117" i="2" a="1"/>
  <c r="AX206" i="2" a="1"/>
  <c r="AD206" i="4" a="1"/>
  <c r="FS112" i="4" a="1"/>
  <c r="FS98" i="4" a="1"/>
  <c r="DE65" i="2" a="1"/>
  <c r="FR177" i="4" a="1"/>
  <c r="DD140" i="2" a="1"/>
  <c r="DD58" i="2" a="1"/>
  <c r="FT25" i="4" a="1"/>
  <c r="DF12" i="2" a="1"/>
  <c r="FR83" i="4" a="1"/>
  <c r="FP85" i="4" a="1"/>
  <c r="DG15" i="2" a="1"/>
  <c r="DE70" i="2" a="1"/>
  <c r="FU73" i="4" a="1"/>
  <c r="AP206" i="2" a="1"/>
  <c r="FO84" i="4" a="1"/>
  <c r="DG46" i="2" a="1"/>
  <c r="FU82" i="4" a="1"/>
  <c r="FT153" i="4" a="1"/>
  <c r="DE29" i="2" a="1"/>
  <c r="FR25" i="4" a="1"/>
  <c r="DE188" i="2" a="1"/>
  <c r="DC18" i="2" a="1"/>
  <c r="DD155" i="2" a="1"/>
  <c r="DD161" i="2" a="1"/>
  <c r="FR13" i="4" a="1"/>
  <c r="FT172" i="4" a="1"/>
  <c r="DC98" i="2" a="1"/>
  <c r="DD163" i="2" a="1"/>
  <c r="BS206" i="2" a="1"/>
  <c r="FS37" i="4" a="1"/>
  <c r="DC70" i="2" a="1"/>
  <c r="FS11" i="4" a="1"/>
  <c r="DC197" i="2" a="1"/>
  <c r="DG144" i="2" a="1"/>
  <c r="FP23" i="4" a="1"/>
  <c r="FR140" i="4" a="1"/>
  <c r="DD32" i="2" a="1"/>
  <c r="FR38" i="4" a="1"/>
  <c r="FS89" i="4" a="1"/>
  <c r="FS100" i="4" a="1"/>
  <c r="DC63" i="2" a="1"/>
  <c r="FQ192" i="4" a="1"/>
  <c r="FQ125" i="4" a="1"/>
  <c r="FS151" i="4" a="1"/>
  <c r="FR92" i="4" a="1"/>
  <c r="DC24" i="2" a="1"/>
  <c r="FN18" i="4" a="1"/>
  <c r="FN139" i="4" a="1"/>
  <c r="DG79" i="2" a="1"/>
  <c r="J206" i="2" a="1"/>
  <c r="FO203" i="4" a="1"/>
  <c r="FS104" i="4" a="1"/>
  <c r="FU72" i="4" a="1"/>
  <c r="DF74" i="2" a="1"/>
  <c r="DE75" i="2" a="1"/>
  <c r="AM206" i="2" a="1"/>
  <c r="FR200" i="4" a="1"/>
  <c r="EO206" i="4" a="1"/>
  <c r="FS53" i="4" a="1"/>
  <c r="FS156" i="4" a="1"/>
  <c r="FQ47" i="4" a="1"/>
  <c r="FT184" i="4" a="1"/>
  <c r="DG50" i="2" a="1"/>
  <c r="FU123" i="4" a="1"/>
  <c r="FN42" i="4" a="1"/>
  <c r="FN68" i="4" a="1"/>
  <c r="FQ135" i="4" a="1"/>
  <c r="FN148" i="4" a="1"/>
  <c r="CE206" i="2" a="1"/>
  <c r="FS84" i="4" a="1"/>
  <c r="FU81" i="4" a="1"/>
  <c r="DD136" i="2" a="1"/>
  <c r="FN151" i="4" a="1"/>
  <c r="DG199" i="2" a="1"/>
  <c r="DD118" i="2" a="1"/>
  <c r="FP134" i="4" a="1"/>
  <c r="DF14" i="2" a="1"/>
  <c r="DG120" i="2" a="1"/>
  <c r="FN55" i="4" a="1"/>
  <c r="FU99" i="4" a="1"/>
  <c r="DC61" i="2" a="1"/>
  <c r="DE202" i="2" a="1"/>
  <c r="FR201" i="4" a="1"/>
  <c r="FU197" i="4" a="1"/>
  <c r="FO43" i="4" a="1"/>
  <c r="FN31" i="4" a="1"/>
  <c r="DE97" i="2" a="1"/>
  <c r="FN149" i="4" a="1"/>
  <c r="DB206" i="4" a="1"/>
  <c r="FQ176" i="4" a="1"/>
  <c r="FN46" i="4" a="1"/>
  <c r="BV206" i="2" a="1"/>
  <c r="FO44" i="4" a="1"/>
  <c r="FN138" i="4" a="1"/>
  <c r="FU23" i="4" a="1"/>
  <c r="FP53" i="4" a="1"/>
  <c r="DK206" i="4" a="1"/>
  <c r="FN188" i="4" a="1"/>
  <c r="FQ88" i="4" a="1"/>
  <c r="DG190" i="2" a="1"/>
  <c r="DC96" i="2" a="1"/>
  <c r="FS103" i="4" a="1"/>
  <c r="DC56" i="2" a="1"/>
  <c r="FS65" i="4" a="1"/>
  <c r="DC159" i="2" a="1"/>
  <c r="DG157" i="2" a="1"/>
  <c r="FU167" i="4" a="1"/>
  <c r="FT89" i="4" a="1"/>
  <c r="FR98" i="4" a="1"/>
  <c r="FO183" i="4" a="1"/>
  <c r="EQ206" i="4" a="1"/>
  <c r="FU196" i="4" a="1"/>
  <c r="FQ56" i="4" a="1"/>
  <c r="DQ206" i="4" a="1"/>
  <c r="FN43" i="4" a="1"/>
  <c r="FR39" i="4" a="1"/>
  <c r="FN50" i="4" a="1"/>
  <c r="DF81" i="2" a="1"/>
  <c r="FT203" i="4" a="1"/>
  <c r="DF83" i="2" a="1"/>
  <c r="DG57" i="2" a="1"/>
  <c r="FN38" i="4" a="1"/>
  <c r="FT112" i="4" a="1"/>
  <c r="FP12" i="4" a="1"/>
  <c r="DF79" i="2" a="1"/>
  <c r="BV206" i="4" a="1"/>
  <c r="DF142" i="2" a="1"/>
  <c r="FN37" i="4" a="1"/>
  <c r="FT117" i="4" a="1"/>
  <c r="FT193" i="4" a="1"/>
  <c r="DC156" i="2" a="1"/>
  <c r="FN62" i="4" a="1"/>
  <c r="FU67" i="4" a="1"/>
  <c r="FP27" i="4" a="1"/>
  <c r="DE124" i="2" a="1"/>
  <c r="DC151" i="2" a="1"/>
  <c r="FU152" i="4" a="1"/>
  <c r="FQ146" i="4" a="1"/>
  <c r="DD14" i="2" a="1"/>
  <c r="DE158" i="2" a="1"/>
  <c r="DF8" i="2" a="1"/>
  <c r="FQ203" i="4" a="1"/>
  <c r="CM206" i="4" a="1"/>
  <c r="FT151" i="4" a="1"/>
  <c r="DE120" i="2" a="1"/>
  <c r="FN70" i="4" a="1"/>
  <c r="FS106" i="4" a="1"/>
  <c r="DC190" i="2" a="1"/>
  <c r="FO147" i="4" a="1"/>
  <c r="N206" i="4" a="1"/>
  <c r="FQ177" i="4" a="1"/>
  <c r="DF123" i="2" a="1"/>
  <c r="DG21" i="2" a="1"/>
  <c r="FN147" i="4" a="1"/>
  <c r="DG23" i="2" a="1"/>
  <c r="FQ46" i="4" a="1"/>
  <c r="DA206" i="4" a="1"/>
  <c r="BK206" i="2" a="1"/>
  <c r="DD87" i="2" a="1"/>
  <c r="FU14" i="4" a="1"/>
  <c r="DF175" i="2" a="1"/>
  <c r="DD178" i="2" a="1"/>
  <c r="DC186" i="2" a="1"/>
  <c r="DD13" i="2" a="1"/>
  <c r="DC48" i="2" a="1"/>
  <c r="FP143" i="4" a="1"/>
  <c r="FQ153" i="4" a="1"/>
  <c r="FO86" i="4" a="1"/>
  <c r="DG76" i="2" a="1"/>
  <c r="R206" i="2" a="1"/>
  <c r="FR56" i="4" a="1"/>
  <c r="DF117" i="2" a="1"/>
  <c r="FR43" i="4" a="1"/>
  <c r="FS135" i="4" a="1"/>
  <c r="DG106" i="2" a="1"/>
  <c r="DE22" i="2" a="1"/>
  <c r="FQ108" i="4" a="1"/>
  <c r="DE168" i="2" a="1"/>
  <c r="FO9" i="4" a="1"/>
  <c r="FT148" i="4" a="1"/>
  <c r="DG172" i="2" a="1"/>
  <c r="DC165" i="2" a="1"/>
  <c r="FQ169" i="4" a="1"/>
  <c r="FS30" i="4" a="1"/>
  <c r="FT178" i="4" a="1"/>
  <c r="DG14" i="2" a="1"/>
  <c r="FR73" i="4" a="1"/>
  <c r="FS52" i="4" a="1"/>
  <c r="FO133" i="4" a="1"/>
  <c r="FP109" i="4" a="1"/>
  <c r="FS115" i="4" a="1"/>
  <c r="BC206" i="2" a="1"/>
  <c r="FQ119" i="4" a="1"/>
  <c r="FT106" i="4" a="1"/>
  <c r="FT162" i="4" a="1"/>
  <c r="FR171" i="4" a="1"/>
  <c r="FG206" i="4" a="1"/>
  <c r="FR142" i="4" a="1"/>
  <c r="DF169" i="2" a="1"/>
  <c r="DG82" i="2" a="1"/>
  <c r="FU18" i="4" a="1"/>
  <c r="FU124" i="4" a="1"/>
  <c r="FP78" i="4" a="1"/>
  <c r="FO67" i="4" a="1"/>
  <c r="FP31" i="4" a="1"/>
  <c r="DG86" i="2" a="1"/>
  <c r="FO191" i="4" a="1"/>
  <c r="DC83" i="2" a="1"/>
  <c r="FR75" i="4" a="1"/>
  <c r="D206" i="4" a="1"/>
  <c r="FU137" i="4" a="1"/>
  <c r="AH206" i="4" a="1"/>
  <c r="FT132" i="4" a="1"/>
  <c r="DG136" i="2" a="1"/>
  <c r="FR205" i="4" a="1"/>
  <c r="FP131" i="4" a="1"/>
  <c r="FN11" i="4" a="1"/>
  <c r="FQ16" i="4" a="1"/>
  <c r="FR181" i="4" a="1"/>
  <c r="FS171" i="4" a="1"/>
  <c r="DD142" i="2" a="1"/>
  <c r="FU166" i="4" a="1"/>
  <c r="FU108" i="4" a="1"/>
  <c r="FN157" i="4" a="1"/>
  <c r="DI206" i="4" a="1"/>
  <c r="FU93" i="4" a="1"/>
  <c r="FN126" i="4" a="1"/>
  <c r="BY206" i="2" a="1"/>
  <c r="FQ164" i="4" a="1"/>
  <c r="DF42" i="2" a="1"/>
  <c r="FP13" i="4" a="1"/>
  <c r="F206" i="4" a="1"/>
  <c r="FR122" i="4" a="1"/>
  <c r="FO149" i="4" a="1"/>
  <c r="FN108" i="4" a="1"/>
  <c r="FN133" i="4" a="1"/>
  <c r="FU29" i="4" a="1"/>
  <c r="FO23" i="4" a="1"/>
  <c r="DC195" i="2" a="1"/>
  <c r="H206" i="2" a="1"/>
  <c r="BP206" i="2" a="1"/>
  <c r="FT49" i="4" a="1"/>
  <c r="FR187" i="4" a="1"/>
  <c r="FR102" i="4" a="1"/>
  <c r="FU53" i="4" a="1"/>
  <c r="DD50" i="2" a="1"/>
  <c r="FS54" i="4" a="1"/>
  <c r="DG177" i="2" a="1"/>
  <c r="FU70" i="4" a="1"/>
  <c r="FP65" i="4" a="1"/>
  <c r="FN64" i="4" a="1"/>
  <c r="FR189" i="4" a="1"/>
  <c r="FT115" i="4" a="1"/>
  <c r="FN96" i="4" a="1"/>
  <c r="FO76" i="4" a="1"/>
  <c r="DE109" i="2" a="1"/>
  <c r="DG147" i="2" a="1"/>
  <c r="FU190" i="4" a="1"/>
  <c r="FT185" i="4" a="1"/>
  <c r="DF37" i="2" a="1"/>
  <c r="FS59" i="4" a="1"/>
  <c r="DD61" i="2" a="1"/>
  <c r="DC92" i="2" a="1"/>
  <c r="FQ12" i="4" a="1"/>
  <c r="FO107" i="4" a="1"/>
  <c r="FO105" i="4" a="1"/>
  <c r="FN141" i="4" a="1"/>
  <c r="DF41" i="2" a="1"/>
  <c r="FS33" i="4" a="1"/>
  <c r="FN171" i="4" a="1"/>
  <c r="FN53" i="4" a="1"/>
  <c r="FU184" i="4" a="1"/>
  <c r="FP43" i="4" a="1"/>
  <c r="AC206" i="4" a="1"/>
  <c r="FO164" i="4" a="1"/>
  <c r="FU92" i="4" a="1"/>
  <c r="DD70" i="2" a="1"/>
  <c r="FQ39" i="4" a="1"/>
  <c r="FO168" i="4" a="1"/>
  <c r="DE91" i="2" a="1"/>
  <c r="FO201" i="4" a="1"/>
  <c r="FU187" i="4" a="1"/>
  <c r="DC184" i="2" a="1"/>
  <c r="FR15" i="4" a="1"/>
  <c r="FP203" i="4" a="1"/>
  <c r="BE206" i="2" a="1"/>
  <c r="FN197" i="4" a="1"/>
  <c r="FN65" i="4" a="1"/>
  <c r="FR68" i="4" a="1"/>
  <c r="DD18" i="2" a="1"/>
  <c r="FP64" i="4" a="1"/>
  <c r="FU205" i="4" a="1"/>
  <c r="FN170" i="4" a="1"/>
  <c r="FR107" i="4" a="1"/>
  <c r="FT114" i="4" a="1"/>
  <c r="FU179" i="4" a="1"/>
  <c r="DD33" i="2" a="1"/>
  <c r="DC139" i="2" a="1"/>
  <c r="DF116" i="2" a="1"/>
  <c r="FT140" i="4" a="1"/>
  <c r="AA206" i="2" a="1"/>
  <c r="DD75" i="2" a="1"/>
  <c r="FP44" i="4" a="1"/>
  <c r="BN206" i="2" a="1"/>
  <c r="DF165" i="2" a="1"/>
  <c r="FN92" i="4" a="1"/>
  <c r="FU46" i="4" a="1"/>
  <c r="FU129" i="4" a="1"/>
  <c r="FS152" i="4" a="1"/>
  <c r="FT78" i="4" a="1"/>
  <c r="DE73" i="2" a="1"/>
  <c r="DD41" i="2" a="1"/>
  <c r="FR54" i="4" a="1"/>
  <c r="FR10" i="4" a="1"/>
  <c r="DE98" i="2" a="1"/>
  <c r="DG96" i="2" a="1"/>
  <c r="DD86" i="2" a="1"/>
  <c r="FU60" i="4" a="1"/>
  <c r="FN196" i="4" a="1"/>
  <c r="DC168" i="2" a="1"/>
  <c r="DG179" i="2" a="1"/>
  <c r="DD168" i="2" a="1"/>
  <c r="FR173" i="4" a="1"/>
  <c r="DC100" i="2" a="1"/>
  <c r="DF24" i="2" a="1"/>
  <c r="FT35" i="4" a="1"/>
  <c r="FN19" i="4" a="1"/>
  <c r="FS202" i="4" a="1"/>
  <c r="DF93" i="2" a="1"/>
  <c r="DD117" i="2" a="1"/>
  <c r="FU62" i="4" a="1"/>
  <c r="DG121" i="2" a="1"/>
  <c r="FU24" i="4" a="1"/>
  <c r="FS108" i="4" a="1"/>
  <c r="DE153" i="2" a="1"/>
  <c r="DD105" i="2" a="1"/>
  <c r="FO41" i="4" a="1"/>
  <c r="DG58" i="2" a="1"/>
  <c r="FR168" i="4" a="1"/>
  <c r="DE67" i="2" a="1"/>
  <c r="FO46" i="4" a="1"/>
  <c r="BU206" i="2" a="1"/>
  <c r="DD94" i="2" a="1"/>
  <c r="DF44" i="2" a="1"/>
  <c r="BI206" i="2" a="1"/>
  <c r="EC206" i="4" a="1"/>
  <c r="DE89" i="2" a="1"/>
  <c r="FT90" i="4" a="1"/>
  <c r="DD148" i="2" a="1"/>
  <c r="FO199" i="4" a="1"/>
  <c r="DG182" i="2" a="1"/>
  <c r="DE40" i="2" a="1"/>
  <c r="DG192" i="2" a="1"/>
  <c r="FO125" i="4" a="1"/>
  <c r="DM206" i="4" a="1"/>
  <c r="FN9" i="4" a="1"/>
  <c r="FQ75" i="4" a="1"/>
  <c r="FO158" i="4" a="1"/>
  <c r="FP35" i="4" a="1"/>
  <c r="FT83" i="4" a="1"/>
  <c r="FR117" i="4" a="1"/>
  <c r="DC157" i="2" a="1"/>
  <c r="FN88" i="4" a="1"/>
  <c r="FU19" i="4" a="1"/>
  <c r="DG72" i="2" a="1"/>
  <c r="FQ162" i="4" a="1"/>
  <c r="FN99" i="4" a="1"/>
  <c r="DD27" i="2" a="1"/>
  <c r="FS109" i="4" a="1"/>
  <c r="DD137" i="2" a="1"/>
  <c r="FO95" i="4" a="1"/>
  <c r="DF138" i="2" a="1"/>
  <c r="FU30" i="4" a="1"/>
  <c r="FP165" i="4" a="1"/>
  <c r="DD38" i="2" a="1"/>
  <c r="FP194" i="4" a="1"/>
  <c r="FT65" i="4" a="1"/>
  <c r="FT31" i="4" a="1"/>
  <c r="FR93" i="4" a="1"/>
  <c r="FT196" i="4" a="1"/>
  <c r="DF96" i="2" a="1"/>
  <c r="DF164" i="2" a="1"/>
  <c r="DE20" i="2" a="1"/>
  <c r="DG42" i="2" a="1"/>
  <c r="FS8" i="4" a="1"/>
  <c r="FR88" i="4" a="1"/>
  <c r="DE175" i="2" a="1"/>
  <c r="FT58" i="4" a="1"/>
  <c r="FR78" i="4" a="1"/>
  <c r="DG74" i="2" a="1"/>
  <c r="FT104" i="4" a="1"/>
  <c r="DE34" i="2" a="1"/>
  <c r="FN56" i="4" a="1"/>
  <c r="DF47" i="2" a="1"/>
  <c r="FO194" i="4" a="1"/>
  <c r="DF99" i="2" a="1"/>
  <c r="CT206" i="4" a="1"/>
  <c r="FP125" i="4" a="1"/>
  <c r="FL206" i="4" a="1"/>
  <c r="DA206" i="2" a="1"/>
  <c r="FR21" i="4" a="1"/>
  <c r="FN124" i="4" a="1"/>
  <c r="FR65" i="4" a="1"/>
  <c r="DF181" i="2" a="1"/>
  <c r="FS16" i="4" a="1"/>
  <c r="FU134" i="4" a="1"/>
  <c r="FP182" i="4" a="1"/>
  <c r="FT179" i="4" a="1"/>
  <c r="DE157" i="2" a="1"/>
  <c r="BD206" i="4" a="1"/>
  <c r="DD169" i="2" a="1"/>
  <c r="FS61" i="4" a="1"/>
  <c r="DG38" i="2" a="1"/>
  <c r="FO48" i="4" a="1"/>
  <c r="DC154" i="2" a="1"/>
  <c r="DD138" i="2" a="1"/>
  <c r="DE147" i="2" a="1"/>
  <c r="DG17" i="2" a="1"/>
  <c r="FN81" i="4" a="1"/>
  <c r="FQ188" i="4" a="1"/>
  <c r="FP98" i="4" a="1"/>
  <c r="FP141" i="4" a="1"/>
  <c r="DG165" i="2" a="1"/>
  <c r="FO102" i="4" a="1"/>
  <c r="FP42" i="4" a="1"/>
  <c r="DE105" i="2" a="1"/>
  <c r="ES206" i="4" a="1"/>
  <c r="FN33" i="4" a="1"/>
  <c r="DE127" i="2" a="1"/>
  <c r="FS153" i="4" a="1"/>
  <c r="FQ21" i="4" a="1"/>
  <c r="FP132" i="4" a="1"/>
  <c r="FP91" i="4" a="1"/>
  <c r="FR155" i="4" a="1"/>
  <c r="AT206" i="2" a="1"/>
  <c r="CU206" i="2" a="1"/>
  <c r="FS94" i="4" a="1"/>
  <c r="FU119" i="4" a="1"/>
  <c r="FQ171" i="4" a="1"/>
  <c r="FN86" i="4" a="1"/>
  <c r="FS178" i="4" a="1"/>
  <c r="FN25" i="4" a="1"/>
  <c r="DF193" i="2" a="1"/>
  <c r="FU181" i="4" a="1"/>
  <c r="DD128" i="2" a="1"/>
  <c r="FT180" i="4" a="1"/>
  <c r="FR94" i="4" a="1"/>
  <c r="FR19" i="4" a="1"/>
  <c r="DC188" i="2" a="1"/>
  <c r="BT206" i="2" a="1"/>
  <c r="DG174" i="2" a="1"/>
  <c r="FP77" i="4" a="1"/>
  <c r="FT38" i="4" a="1"/>
  <c r="BA206" i="2" a="1"/>
  <c r="FR167" i="4" a="1"/>
  <c r="FO128" i="4" a="1"/>
  <c r="FN134" i="4" a="1"/>
  <c r="FN49" i="4" a="1"/>
  <c r="DD139" i="2" a="1"/>
  <c r="DC118" i="2" a="1"/>
  <c r="DD162" i="2" a="1"/>
  <c r="DC171" i="2" a="1"/>
  <c r="FN107" i="4" a="1"/>
  <c r="FN112" i="4" a="1"/>
  <c r="FO154" i="4" a="1"/>
  <c r="FT63" i="4" a="1"/>
  <c r="DC138" i="2" a="1"/>
  <c r="FR179" i="4" a="1"/>
  <c r="DC115" i="2" a="1"/>
  <c r="BO206" i="4" a="1"/>
  <c r="DF133" i="2" a="1"/>
  <c r="FN95" i="4" a="1"/>
  <c r="DF16" i="2" a="1"/>
  <c r="DD153" i="2" a="1"/>
  <c r="FO16" i="4" a="1"/>
  <c r="DG44" i="2" a="1"/>
  <c r="FQ124" i="4" a="1"/>
  <c r="FS60" i="4" a="1"/>
  <c r="DD143" i="2" a="1"/>
  <c r="FR135" i="4" a="1"/>
  <c r="FQ196" i="4" a="1"/>
  <c r="FP174" i="4" a="1"/>
  <c r="DG94" i="2" a="1"/>
  <c r="FR45" i="4" a="1"/>
  <c r="FS67" i="4" a="1"/>
  <c r="FR29" i="4" a="1"/>
  <c r="FP59" i="4" a="1"/>
  <c r="DF149" i="2" a="1"/>
  <c r="FU120" i="4" a="1"/>
  <c r="FS23" i="4" a="1"/>
  <c r="FN59" i="4" a="1"/>
  <c r="DF75" i="2" a="1"/>
  <c r="DD60" i="2" a="1"/>
  <c r="FS96" i="4" a="1"/>
  <c r="FS21" i="4" a="1"/>
  <c r="DC43" i="2" a="1"/>
  <c r="FP205" i="4" a="1"/>
  <c r="DC148" i="2" a="1"/>
  <c r="FR84" i="4" a="1"/>
  <c r="FT127" i="4" a="1"/>
  <c r="FQ198" i="4" a="1"/>
  <c r="DD150" i="2" a="1"/>
  <c r="DF188" i="2" a="1"/>
  <c r="DE122" i="2" a="1"/>
  <c r="FR37" i="4" a="1"/>
  <c r="FN34" i="4" a="1"/>
  <c r="DD189" i="2" a="1"/>
  <c r="DC109" i="2" a="1"/>
  <c r="FS111" i="4" a="1"/>
  <c r="DC33" i="2" a="1"/>
  <c r="FR12" i="4" a="1"/>
  <c r="FQ130" i="4" a="1"/>
  <c r="DC135" i="2" a="1"/>
  <c r="FU22" i="4" a="1"/>
  <c r="FR144" i="4" a="1"/>
  <c r="FR183" i="4" a="1"/>
  <c r="FQ173" i="4" a="1"/>
  <c r="FP47" i="4" a="1"/>
  <c r="DC25" i="2" a="1"/>
  <c r="BF206" i="2" a="1"/>
  <c r="FQ187" i="4" a="1"/>
  <c r="FS183" i="4" a="1"/>
  <c r="FO155" i="4" a="1"/>
  <c r="FO52" i="4" a="1"/>
  <c r="DE18" i="2" a="1"/>
  <c r="DC7" i="2" a="1"/>
  <c r="DW206" i="4" a="1"/>
  <c r="DC10" i="2" a="1"/>
  <c r="DG189" i="2" a="1"/>
  <c r="FO35" i="4" a="1"/>
  <c r="DG161" i="2" a="1"/>
  <c r="FO104" i="4" a="1"/>
  <c r="DD109" i="2" a="1"/>
  <c r="FS32" i="4" a="1"/>
  <c r="DE198" i="2" a="1"/>
  <c r="DG24" i="2" a="1"/>
  <c r="FQ53" i="4" a="1"/>
  <c r="DE82" i="2" a="1"/>
  <c r="FS129" i="4" a="1"/>
  <c r="FN27" i="4" a="1"/>
  <c r="DF30" i="2" a="1"/>
  <c r="BG206" i="2" a="1"/>
  <c r="FN58" i="4" a="1"/>
  <c r="FO130" i="4" a="1"/>
  <c r="DD158" i="2" a="1"/>
  <c r="DG68" i="2" a="1"/>
  <c r="FU89" i="4" a="1"/>
  <c r="FT42" i="4" a="1"/>
  <c r="AC206" i="2" a="1"/>
  <c r="DF130" i="2" a="1"/>
  <c r="FQ14" i="4" a="1"/>
  <c r="DF206" i="4" a="1"/>
  <c r="DF57" i="2" a="1"/>
  <c r="AZ206" i="4" a="1"/>
  <c r="DC27" i="2" a="1"/>
  <c r="FO33" i="4" a="1"/>
  <c r="FU102" i="4" a="1"/>
  <c r="FQ141" i="4" a="1"/>
  <c r="FO170" i="4" a="1"/>
  <c r="FU164" i="4" a="1"/>
  <c r="AE206" i="2" a="1"/>
  <c r="FS174" i="4" a="1"/>
  <c r="FU192" i="4" a="1"/>
  <c r="DC93" i="2" a="1"/>
  <c r="FQ78" i="4" a="1"/>
  <c r="DG9" i="2" a="1"/>
  <c r="FS64" i="4" a="1"/>
  <c r="AL206" i="4" a="1"/>
  <c r="FS165" i="4" a="1"/>
  <c r="DC87" i="2" a="1"/>
  <c r="FT12" i="4" a="1"/>
  <c r="FS88" i="4" a="1"/>
  <c r="DC164" i="2" a="1"/>
  <c r="FQ9" i="4" a="1"/>
  <c r="FP57" i="4" a="1"/>
  <c r="FT167" i="4" a="1"/>
  <c r="DD147" i="2" a="1"/>
  <c r="DC16" i="2" a="1"/>
  <c r="FU174" i="4" a="1"/>
  <c r="CM206" i="2" a="1"/>
  <c r="FR153" i="4" a="1"/>
  <c r="DF104" i="2" a="1"/>
  <c r="DG131" i="2" a="1"/>
  <c r="FN129" i="4" a="1"/>
  <c r="FS173" i="4" a="1"/>
  <c r="FT191" i="4" a="1"/>
  <c r="DG48" i="2" a="1"/>
  <c r="DD194" i="2" a="1"/>
  <c r="FP119" i="4" a="1"/>
  <c r="DD99" i="2" a="1"/>
  <c r="DD92" i="2" a="1"/>
  <c r="FO121" i="4" a="1"/>
  <c r="DD103" i="2" a="1"/>
  <c r="FT118" i="4" a="1"/>
  <c r="FU150" i="4" a="1"/>
  <c r="DC77" i="2" a="1"/>
  <c r="DE47" i="2" a="1"/>
  <c r="FT199" i="4" a="1"/>
  <c r="FS20" i="4" a="1"/>
  <c r="FS87" i="4" a="1"/>
  <c r="DD31" i="2" a="1"/>
  <c r="FN202" i="4" a="1"/>
  <c r="Q206" i="2" a="1"/>
  <c r="DD59" i="2" a="1"/>
  <c r="DF73" i="2" a="1"/>
  <c r="FO192" i="4" a="1"/>
  <c r="FQ97" i="4" a="1"/>
  <c r="DE143" i="2" a="1"/>
  <c r="FN152" i="4" a="1"/>
  <c r="AU206" i="4" a="1"/>
  <c r="DD65" i="2" a="1"/>
  <c r="FU165" i="4" a="1"/>
  <c r="DE46" i="2" a="1"/>
  <c r="DD39" i="2" a="1"/>
  <c r="DC9" i="2" a="1"/>
  <c r="FN14" i="4" a="1"/>
  <c r="DG105" i="2" a="1"/>
  <c r="CF206" i="2" a="1"/>
  <c r="BB206" i="2" a="1"/>
  <c r="DD174" i="2" a="1"/>
  <c r="FN164" i="4" a="1"/>
  <c r="DG205" i="2" a="1"/>
  <c r="DF127" i="2" a="1"/>
  <c r="DE11" i="2" a="1"/>
  <c r="FP173" i="4" a="1"/>
  <c r="BI206" i="4" a="1"/>
  <c r="DE200" i="2" a="1"/>
  <c r="FE206" i="4" a="1"/>
  <c r="FO10" i="4" a="1"/>
  <c r="DF9" i="2" a="1"/>
  <c r="FT103" i="4" a="1"/>
  <c r="DD171" i="2" a="1"/>
  <c r="BY206" i="4" a="1"/>
  <c r="DG88" i="2" a="1"/>
  <c r="DD72" i="2" a="1"/>
  <c r="FQ163" i="4" a="1"/>
  <c r="BL206" i="4" a="1"/>
  <c r="FO58" i="4" a="1"/>
  <c r="FP68" i="4" a="1"/>
  <c r="FP128" i="4" a="1"/>
  <c r="DE30" i="2" a="1"/>
  <c r="FN177" i="4" a="1"/>
  <c r="FQ73" i="4" a="1"/>
  <c r="DE117" i="2" a="1"/>
  <c r="DD10" i="2" a="1"/>
  <c r="FO115" i="4" a="1"/>
  <c r="FU140" i="4" a="1"/>
  <c r="FN161" i="4" a="1"/>
  <c r="FO47" i="4" a="1"/>
  <c r="FS123" i="4" a="1"/>
  <c r="FP45" i="4" a="1"/>
  <c r="DF54" i="2" a="1"/>
  <c r="FO162" i="4" a="1"/>
  <c r="FS31" i="4" a="1"/>
  <c r="DG180" i="2" a="1"/>
  <c r="FS41" i="4" a="1"/>
  <c r="FT60" i="4" a="1"/>
  <c r="DE85" i="2" a="1"/>
  <c r="FN142" i="4" a="1"/>
  <c r="FT190" i="4" a="1"/>
  <c r="FN8" i="4" a="1"/>
  <c r="FO30" i="4" a="1"/>
  <c r="DC155" i="2" a="1"/>
  <c r="DE71" i="2" a="1"/>
  <c r="FN143" i="4" a="1"/>
  <c r="DE8" i="2" a="1"/>
  <c r="FQ191" i="4" a="1"/>
  <c r="FQ154" i="4" a="1"/>
  <c r="FP71" i="4" a="1"/>
  <c r="FT105" i="4" a="1"/>
  <c r="FO63" i="4" a="1"/>
  <c r="DF56" i="2" a="1"/>
  <c r="FS122" i="4" a="1"/>
  <c r="FU42" i="4" a="1"/>
  <c r="DD93" i="2" a="1"/>
  <c r="DE12" i="2" a="1"/>
  <c r="FO202" i="4" a="1"/>
  <c r="FN90" i="4" a="1"/>
  <c r="DE136" i="2" a="1"/>
  <c r="CV206" i="4" a="1"/>
  <c r="FS117" i="4" a="1"/>
  <c r="FT54" i="4" a="1"/>
  <c r="FN79" i="4" a="1"/>
  <c r="FP103" i="4" a="1"/>
  <c r="FP192" i="4" a="1"/>
  <c r="FO85" i="4" a="1"/>
  <c r="FP144" i="4" a="1"/>
  <c r="FS136" i="4" a="1"/>
  <c r="FN39" i="4" a="1"/>
  <c r="FT44" i="4" a="1"/>
  <c r="FQ121" i="4" a="1"/>
  <c r="FP34" i="4" a="1"/>
  <c r="FT188" i="4" a="1"/>
  <c r="DG31" i="2" a="1"/>
  <c r="DC137" i="2" a="1"/>
  <c r="FP102" i="4" a="1"/>
  <c r="FS43" i="4" a="1"/>
  <c r="DF61" i="2" a="1"/>
  <c r="FU149" i="4" a="1"/>
  <c r="FS181" i="4" a="1"/>
  <c r="FO205" i="4" a="1"/>
  <c r="FN30" i="4" a="1"/>
  <c r="DE155" i="2" a="1"/>
  <c r="DC46" i="2" a="1"/>
  <c r="FT72" i="4" a="1"/>
  <c r="FO60" i="4" a="1"/>
  <c r="FP18" i="4" a="1"/>
  <c r="DC42" i="2" a="1"/>
  <c r="FQ87" i="4" a="1"/>
  <c r="FR149" i="4" a="1"/>
  <c r="DC177" i="2" a="1"/>
  <c r="FP156" i="4" a="1"/>
  <c r="DD180" i="2" a="1"/>
  <c r="DE27" i="2" a="1"/>
  <c r="AY206" i="4" a="1"/>
  <c r="FP76" i="4" a="1"/>
  <c r="EA206" i="4" a="1"/>
  <c r="DF53" i="2" a="1"/>
  <c r="EG206" i="4" a="1"/>
  <c r="DF94" i="2" a="1"/>
  <c r="FU162" i="4" a="1"/>
  <c r="FP15" i="4" a="1"/>
  <c r="FS163" i="4" a="1"/>
  <c r="DE161" i="2" a="1"/>
  <c r="FN194" i="4" a="1"/>
  <c r="DF125" i="2" a="1"/>
  <c r="FQ71" i="4" a="1"/>
  <c r="BJ206" i="2" a="1"/>
  <c r="FP41" i="4" a="1"/>
  <c r="FS62" i="4" a="1"/>
  <c r="FK206" i="4" a="1"/>
  <c r="FJ206" i="4" a="1"/>
  <c r="FQ195" i="4" a="1"/>
  <c r="DD51" i="2" a="1"/>
  <c r="DE182" i="2" a="1"/>
  <c r="FR67" i="4" a="1"/>
  <c r="FQ183" i="4" a="1"/>
  <c r="DF60" i="2" a="1"/>
  <c r="FR52" i="4" a="1"/>
  <c r="FT129" i="4" a="1"/>
  <c r="FT149" i="4" a="1"/>
  <c r="M206" i="4" a="1"/>
  <c r="DF114" i="2" a="1"/>
  <c r="FP202" i="4" a="1"/>
  <c r="DG183" i="2" a="1"/>
  <c r="FR156" i="4" a="1"/>
  <c r="BZ206" i="4" a="1"/>
  <c r="FT52" i="4" a="1"/>
  <c r="FS132" i="4" a="1"/>
  <c r="FS35" i="4" a="1"/>
  <c r="FR63" i="4" a="1"/>
  <c r="FU169" i="4" a="1"/>
  <c r="FS116" i="4" a="1"/>
  <c r="CT206" i="2" a="1"/>
  <c r="DD8" i="2" a="1"/>
  <c r="FU138" i="4" a="1"/>
  <c r="DF26" i="2" a="1"/>
  <c r="DE138" i="2" a="1"/>
  <c r="DC120" i="2" a="1"/>
  <c r="DC127" i="2" a="1"/>
  <c r="FQ91" i="4" a="1"/>
  <c r="FR24" i="4" a="1"/>
  <c r="DG134" i="2" a="1"/>
  <c r="FQ109" i="4" a="1"/>
  <c r="FR46" i="4" a="1"/>
  <c r="FT189" i="4" a="1"/>
  <c r="DC170" i="2" a="1"/>
  <c r="FQ137" i="4" a="1"/>
  <c r="DC114" i="2" a="1"/>
  <c r="FP160" i="4" a="1"/>
  <c r="FR134" i="4" a="1"/>
  <c r="FQ84" i="4" a="1"/>
  <c r="FP162" i="4" a="1"/>
  <c r="FU189" i="4" a="1"/>
  <c r="FN71" i="4" a="1"/>
  <c r="FN100" i="4" a="1"/>
  <c r="FR186" i="4" a="1"/>
  <c r="EX206" i="4" a="1"/>
  <c r="DD151" i="2" a="1"/>
  <c r="CE206" i="4" a="1"/>
  <c r="FO163" i="4" a="1"/>
  <c r="FU201" i="4" a="1"/>
  <c r="FQ11" i="4" a="1"/>
  <c r="DF134" i="2" a="1"/>
  <c r="FP123" i="4" a="1"/>
  <c r="DD130" i="2" a="1"/>
  <c r="FN200" i="4" a="1"/>
  <c r="FT55" i="4" a="1"/>
  <c r="FR165" i="4" a="1"/>
  <c r="FN94" i="4" a="1"/>
  <c r="FR105" i="4" a="1"/>
  <c r="FO45" i="4" a="1"/>
  <c r="FP124" i="4" a="1"/>
  <c r="DF204" i="2" a="1"/>
  <c r="FQ63" i="4" a="1"/>
  <c r="FQ104" i="4" a="1"/>
  <c r="DC149" i="2" a="1"/>
  <c r="FR86" i="4" a="1"/>
  <c r="FN89" i="4" a="1"/>
  <c r="DE7" i="2" a="1"/>
  <c r="FU21" i="4" a="1"/>
  <c r="DC162" i="2" a="1"/>
  <c r="FU126" i="4" a="1"/>
  <c r="DC23" i="2" a="1"/>
  <c r="DD102" i="2" a="1"/>
  <c r="DF144" i="2" a="1"/>
  <c r="DC124" i="2" a="1"/>
  <c r="DF140" i="2" a="1"/>
  <c r="FN7" i="4" a="1"/>
  <c r="FP19" i="4" a="1"/>
  <c r="DD149" i="2" a="1"/>
  <c r="FP157" i="4" a="1"/>
  <c r="BL206" i="2" a="1"/>
  <c r="FQ112" i="4" a="1"/>
  <c r="CA206" i="2" a="1"/>
  <c r="DD11" i="2" a="1"/>
  <c r="DF154" i="2" a="1"/>
  <c r="DD30" i="2" a="1"/>
  <c r="BP206" i="4" a="1"/>
  <c r="FN180" i="4" a="1"/>
  <c r="DD23" i="2" a="1"/>
  <c r="DE60" i="2" a="1"/>
  <c r="DG102" i="2" a="1"/>
  <c r="FP164" i="4" a="1"/>
  <c r="FR194" i="4" a="1"/>
  <c r="FP37" i="4" a="1"/>
  <c r="DF20" i="2" a="1"/>
  <c r="DC202" i="2" a="1"/>
  <c r="FQ147" i="4" a="1"/>
  <c r="DF152" i="2" a="1"/>
  <c r="DD201" i="2" a="1"/>
  <c r="FQ30" i="4" a="1"/>
  <c r="DG73" i="2" a="1"/>
  <c r="DE10" i="2" a="1"/>
  <c r="DE107" i="2" a="1"/>
  <c r="DD165" i="2" a="1"/>
  <c r="FN172" i="4" a="1"/>
  <c r="AN206" i="4" a="1"/>
  <c r="FO122" i="4" a="1"/>
  <c r="FQ158" i="4" a="1"/>
  <c r="CC206" i="4" a="1"/>
  <c r="FQ24" i="4" a="1"/>
  <c r="FO198" i="4" a="1"/>
  <c r="FN60" i="4" a="1"/>
  <c r="FU64" i="4" a="1"/>
  <c r="DD199" i="2" a="1"/>
  <c r="DC199" i="2" a="1"/>
  <c r="DC102" i="2" a="1"/>
  <c r="FO110" i="4" a="1"/>
  <c r="K206" i="2" a="1"/>
  <c r="DG89" i="2" a="1"/>
  <c r="FS45" i="4" a="1"/>
  <c r="DE23" i="2" a="1"/>
  <c r="FP111" i="4" a="1"/>
  <c r="DG135" i="2" a="1"/>
  <c r="FR203" i="4" a="1"/>
  <c r="FP172" i="4" a="1"/>
  <c r="DG152" i="2" a="1"/>
  <c r="FS25" i="4" a="1"/>
  <c r="DE203" i="2" a="1"/>
  <c r="FT143" i="4" a="1"/>
  <c r="DG126" i="2" a="1"/>
  <c r="FQ17" i="4" a="1"/>
  <c r="FR121" i="4" a="1"/>
  <c r="DG156" i="2" a="1"/>
  <c r="DF197" i="2" a="1"/>
  <c r="AJ206" i="2" a="1"/>
  <c r="FO13" i="4" a="1"/>
  <c r="DE148" i="2" a="1"/>
  <c r="DE176" i="2" a="1"/>
  <c r="DD126" i="2" a="1"/>
  <c r="FO157" i="4" a="1"/>
  <c r="Q206" i="4" a="1"/>
  <c r="Y206" i="2" a="1"/>
  <c r="FP158" i="4" a="1"/>
  <c r="DF109" i="2" a="1"/>
  <c r="FT204" i="4" a="1"/>
  <c r="DE62" i="2" a="1"/>
  <c r="FO196" i="4" a="1"/>
  <c r="DC161" i="2" a="1"/>
  <c r="FN117" i="4" a="1"/>
  <c r="DC173" i="2" a="1"/>
  <c r="S206" i="4" a="1"/>
  <c r="DC201" i="2" a="1"/>
  <c r="FP189" i="4" a="1"/>
  <c r="FP92" i="4" a="1"/>
  <c r="FQ65" i="4" a="1"/>
  <c r="FT200" i="4" a="1"/>
  <c r="FU55" i="4" a="1"/>
  <c r="FO19" i="4" a="1"/>
  <c r="CP206" i="4" a="1"/>
  <c r="FN160" i="4" a="1"/>
  <c r="FQ186" i="4" a="1"/>
  <c r="FS49" i="4" a="1"/>
  <c r="FP195" i="4" a="1"/>
  <c r="DF35" i="2" a="1"/>
  <c r="AI206" i="4" a="1"/>
  <c r="DE179" i="2" a="1"/>
  <c r="V206" i="4" a="1"/>
  <c r="DD196" i="2" a="1"/>
  <c r="DE114" i="2" a="1"/>
  <c r="FT144" i="4" a="1"/>
  <c r="FR197" i="4" a="1"/>
  <c r="DE118" i="2" a="1"/>
  <c r="FP154" i="4" a="1"/>
  <c r="DC76" i="2" a="1"/>
  <c r="FO204" i="4" a="1"/>
  <c r="FS175" i="4" a="1"/>
  <c r="FS133" i="4" a="1"/>
  <c r="FP177" i="4" a="1"/>
  <c r="DE15" i="2" a="1"/>
  <c r="DG185" i="2" a="1"/>
  <c r="FO62" i="4" a="1"/>
  <c r="FT71" i="4" a="1"/>
  <c r="FU41" i="4" a="1"/>
  <c r="FO49" i="4" a="1"/>
  <c r="FP70" i="4" a="1"/>
  <c r="FO57" i="4" a="1"/>
  <c r="FS139" i="4" a="1"/>
  <c r="DC166" i="2" a="1"/>
  <c r="FU202" i="4" a="1"/>
  <c r="FP86" i="4" a="1"/>
  <c r="DD7" i="2" a="1"/>
  <c r="FT131" i="4" a="1"/>
  <c r="DF119" i="2" a="1"/>
  <c r="DL206" i="4" a="1"/>
  <c r="DG13" i="2" a="1"/>
  <c r="FT50" i="4" a="1"/>
  <c r="DF124" i="2" a="1"/>
  <c r="DE167" i="2" a="1"/>
  <c r="FR27" i="4" a="1"/>
  <c r="FP104" i="4" a="1"/>
  <c r="DE160" i="2" a="1"/>
  <c r="AW206" i="2" a="1"/>
  <c r="FP159" i="4" a="1"/>
  <c r="DC179" i="2" a="1"/>
  <c r="D206" i="2" a="1"/>
  <c r="DC59" i="2" a="1"/>
  <c r="DF95" i="2" a="1"/>
  <c r="FQ77" i="4" a="1"/>
  <c r="FU163" i="4" a="1"/>
  <c r="FQ51" i="4" a="1"/>
  <c r="FT67" i="4" a="1"/>
  <c r="FP73" i="4" a="1"/>
  <c r="FS110" i="4" a="1"/>
  <c r="FQ38" i="4" a="1"/>
  <c r="FN191" i="4" a="1"/>
  <c r="FP183" i="4" a="1"/>
  <c r="DG197" i="2" a="1"/>
  <c r="FN184" i="4" a="1"/>
  <c r="FR191" i="4" a="1"/>
  <c r="DG193" i="2" a="1"/>
  <c r="DF168" i="2" a="1"/>
  <c r="DE125" i="2" a="1"/>
  <c r="DE190" i="2" a="1"/>
  <c r="FN121" i="4" a="1"/>
  <c r="BA206" i="4" a="1"/>
  <c r="FT22" i="4" a="1"/>
  <c r="DC62" i="2" a="1"/>
  <c r="DD45" i="2" a="1"/>
  <c r="FT187" i="4" a="1"/>
  <c r="DE142" i="2" a="1"/>
  <c r="FP169" i="4" a="1"/>
  <c r="FQ13" i="4" a="1"/>
  <c r="DG35" i="2" a="1"/>
  <c r="FU148" i="4" a="1"/>
  <c r="DD81" i="2" a="1"/>
  <c r="DG110" i="2" a="1"/>
  <c r="DF162" i="2" a="1"/>
  <c r="DG115" i="2" a="1"/>
  <c r="FS121" i="4" a="1"/>
  <c r="FQ26" i="4" a="1"/>
  <c r="DG167" i="2" a="1"/>
  <c r="FO73" i="4" a="1"/>
  <c r="DF87" i="2" a="1"/>
  <c r="FT68" i="4" a="1"/>
  <c r="FU97" i="4" a="1"/>
  <c r="FP115" i="4" a="1"/>
  <c r="FS102" i="4" a="1"/>
  <c r="DD52" i="2" a="1"/>
  <c r="DD159" i="2" a="1"/>
  <c r="FP122" i="4" a="1"/>
  <c r="CL206" i="4" a="1"/>
  <c r="FR23" i="4" a="1"/>
  <c r="DC117" i="2" a="1"/>
  <c r="FR128" i="4" a="1"/>
  <c r="DD192" i="2" a="1"/>
  <c r="DE206" i="4" a="1"/>
  <c r="FP201" i="4" a="1"/>
  <c r="FR138" i="4" a="1"/>
  <c r="FS77" i="4" a="1"/>
  <c r="I206" i="2" a="1"/>
  <c r="FP46" i="4" a="1"/>
  <c r="DF190" i="2" a="1"/>
  <c r="DC131" i="2" a="1"/>
  <c r="CR206" i="4" a="1"/>
  <c r="DE130" i="2" a="1"/>
  <c r="FQ50" i="4" a="1"/>
  <c r="FT120" i="4" a="1"/>
  <c r="DG125" i="2" a="1"/>
  <c r="DC144" i="2" a="1"/>
  <c r="FO61" i="4" a="1"/>
  <c r="CV206" i="2" a="1"/>
  <c r="FN32" i="4" a="1"/>
  <c r="FP63" i="4" a="1"/>
  <c r="FO40" i="4" a="1"/>
  <c r="FO25" i="4" a="1"/>
  <c r="DF98" i="2" a="1"/>
  <c r="FO7" i="4" a="1"/>
  <c r="FQ96" i="4" a="1"/>
  <c r="FP196" i="4" a="1"/>
  <c r="FQ151" i="4" a="1"/>
  <c r="FN190" i="4" a="1"/>
  <c r="FU203" i="4" a="1"/>
  <c r="DC103" i="2" a="1"/>
  <c r="AD206" i="2" a="1"/>
  <c r="DF34" i="2" a="1"/>
  <c r="FT202" i="4" a="1"/>
  <c r="FR106" i="4" a="1"/>
  <c r="FN72" i="4" a="1"/>
  <c r="AE206" i="4" a="1"/>
  <c r="FU159" i="4" a="1"/>
  <c r="DF118" i="2" a="1"/>
  <c r="FT80" i="4" a="1"/>
  <c r="FU132" i="4" a="1"/>
  <c r="FQ181" i="4" a="1"/>
  <c r="FN109" i="4" a="1"/>
  <c r="O206" i="4" a="1"/>
  <c r="FT75" i="4" a="1"/>
  <c r="DC125" i="2" a="1"/>
  <c r="FU39" i="4" a="1"/>
  <c r="FN158" i="4" a="1"/>
  <c r="DD185" i="2" a="1"/>
  <c r="U206" i="4" a="1"/>
  <c r="FR202" i="4" a="1"/>
  <c r="FR163" i="4" a="1"/>
  <c r="DF178" i="2" a="1"/>
  <c r="FQ159" i="4" a="1"/>
  <c r="DD181" i="2" a="1"/>
  <c r="DC54" i="2" a="1"/>
  <c r="FN154" i="4" a="1"/>
  <c r="FQ94" i="4" a="1"/>
  <c r="FP163" i="4" a="1"/>
  <c r="FR195" i="4" a="1"/>
  <c r="FP95" i="4" a="1"/>
  <c r="FS85" i="4" a="1"/>
  <c r="DF191" i="2" a="1"/>
  <c r="FR42" i="4" a="1"/>
  <c r="FU193" i="4" a="1"/>
  <c r="FR174" i="4" a="1"/>
  <c r="FN166" i="4" a="1"/>
  <c r="DG175" i="2" a="1"/>
  <c r="FS198" i="4" a="1"/>
  <c r="DC74" i="2" a="1"/>
  <c r="DC176" i="2" a="1"/>
  <c r="W206" i="2" a="1"/>
  <c r="FO93" i="4" a="1"/>
  <c r="DC178" i="2" a="1"/>
  <c r="DE192" i="2" a="1"/>
  <c r="FP7" i="4" a="1"/>
  <c r="DE170" i="2" a="1"/>
  <c r="L206" i="4" a="1"/>
  <c r="FS10" i="4" a="1"/>
  <c r="FT26" i="4" a="1"/>
  <c r="FS83" i="4" a="1"/>
  <c r="FR169" i="4" a="1"/>
  <c r="FO179" i="4" a="1"/>
  <c r="FO100" i="4" a="1"/>
  <c r="DG7" i="2" a="1"/>
  <c r="DF170" i="2" a="1"/>
  <c r="FP96" i="4" a="1"/>
  <c r="FU115" i="4" a="1"/>
  <c r="FN47" i="4" a="1"/>
  <c r="FT8" i="4" a="1"/>
  <c r="AS206" i="2" a="1"/>
  <c r="DC203" i="2" a="1"/>
  <c r="DD164" i="2" a="1"/>
  <c r="DC89" i="2" a="1"/>
  <c r="FR157" i="4" a="1"/>
  <c r="FR109" i="4" a="1"/>
  <c r="DG124" i="2" a="1"/>
  <c r="DG153" i="2" a="1"/>
  <c r="FP26" i="4" a="1"/>
  <c r="FU83" i="4" a="1"/>
  <c r="FO171" i="4" a="1"/>
  <c r="FT134" i="4" a="1"/>
  <c r="FP129" i="4" a="1"/>
  <c r="DG154" i="2" a="1"/>
  <c r="FS160" i="4" a="1"/>
  <c r="DC192" i="2" a="1"/>
  <c r="FU155" i="4" a="1"/>
  <c r="DE59" i="2" a="1"/>
  <c r="DE88" i="2" a="1"/>
  <c r="DF11" i="2" a="1"/>
  <c r="DE156" i="2" a="1"/>
  <c r="FR119" i="4" a="1"/>
  <c r="DC19" i="2" a="1"/>
  <c r="DE19" i="2" a="1"/>
  <c r="CF206" i="4" a="1"/>
  <c r="FQ20" i="4" a="1"/>
  <c r="FN28" i="4" a="1"/>
  <c r="DG11" i="2" a="1"/>
  <c r="BO206" i="2" a="1"/>
  <c r="FS167" i="4" a="1"/>
  <c r="DF33" i="2" a="1"/>
  <c r="DE146" i="2" a="1"/>
  <c r="FQ143" i="4" a="1"/>
  <c r="DC191" i="2" a="1"/>
  <c r="FP89" i="4" a="1"/>
  <c r="FB206" i="4" a="1"/>
  <c r="FR131" i="4" a="1"/>
  <c r="FR57" i="4" a="1"/>
  <c r="BW206" i="2" a="1"/>
  <c r="FN91" i="4" a="1"/>
  <c r="FO26" i="4" a="1"/>
  <c r="FO27" i="4" a="1"/>
  <c r="AA206" i="4" a="1"/>
  <c r="FP186" i="4" a="1"/>
  <c r="FT166" i="4" a="1"/>
  <c r="FR204" i="4" a="1"/>
  <c r="FQ33" i="4" a="1"/>
  <c r="DE180" i="2" a="1"/>
  <c r="CJ206" i="4" a="1"/>
  <c r="FO82" i="4" a="1"/>
  <c r="DD84" i="2" a="1"/>
  <c r="FT124" i="4" a="1"/>
  <c r="FR64" i="4" a="1"/>
  <c r="FO91" i="4" a="1"/>
  <c r="AQ206" i="4" a="1"/>
  <c r="FN201" i="4" a="1"/>
  <c r="FQ85" i="4" a="1"/>
  <c r="FN153" i="4" a="1"/>
  <c r="FO173" i="4" a="1"/>
  <c r="FP155" i="4" a="1"/>
  <c r="DF67" i="2" a="1"/>
  <c r="FR95" i="4" a="1"/>
  <c r="FO78" i="4" a="1"/>
  <c r="DF25" i="2" a="1"/>
  <c r="DC40" i="2" a="1"/>
  <c r="FR115" i="4" a="1"/>
  <c r="DD44" i="2" a="1"/>
  <c r="FP9" i="4" a="1"/>
  <c r="FU20" i="4" a="1"/>
  <c r="DD119" i="2" a="1"/>
  <c r="DC187" i="2" a="1"/>
  <c r="FN16" i="4" a="1"/>
  <c r="FO92" i="4" a="1"/>
  <c r="FO90" i="4" a="1"/>
  <c r="FR8" i="4" a="1"/>
  <c r="FS95" i="4" a="1"/>
  <c r="FO116" i="4" a="1"/>
  <c r="FU172" i="4" a="1"/>
  <c r="DD176" i="2" a="1"/>
  <c r="FP199" i="4" a="1"/>
  <c r="DD144" i="2" a="1"/>
  <c r="FU130" i="4" a="1"/>
  <c r="FO126" i="4" a="1"/>
  <c r="FN198" i="4" a="1"/>
  <c r="DD76" i="2" a="1"/>
  <c r="DC28" i="2" a="1"/>
  <c r="FN169" i="4" a="1"/>
  <c r="FN106" i="4" a="1"/>
  <c r="FN22" i="4" a="1"/>
  <c r="DG198" i="2" a="1"/>
  <c r="DC183" i="2" a="1"/>
  <c r="FN102" i="4" a="1"/>
  <c r="DE199" i="2" a="1"/>
  <c r="DC41" i="2" a="1"/>
  <c r="DF70" i="2" a="1"/>
  <c r="DE39" i="2" a="1"/>
  <c r="FS92" i="4" a="1"/>
  <c r="DD172" i="2" a="1"/>
  <c r="DC105" i="2" a="1"/>
  <c r="DE119" i="2" a="1"/>
  <c r="FQ67" i="4" a="1"/>
  <c r="FU91" i="4" a="1"/>
  <c r="FP147" i="4" a="1"/>
  <c r="FR96" i="4" a="1"/>
  <c r="DE74" i="2" a="1"/>
  <c r="DE116" i="2" a="1"/>
  <c r="DF86" i="2" a="1"/>
  <c r="FP112" i="4" a="1"/>
  <c r="DC129" i="2" a="1"/>
  <c r="FQ105" i="4" a="1"/>
  <c r="FU151" i="4" a="1"/>
  <c r="FT147" i="4" a="1"/>
  <c r="DE115" i="2" a="1"/>
  <c r="FP121" i="4" a="1"/>
  <c r="FT20" i="4" a="1"/>
  <c r="DC111" i="2" a="1"/>
  <c r="FQ122" i="4" a="1"/>
  <c r="FS200" i="4" a="1"/>
  <c r="FS91" i="4" a="1"/>
  <c r="DF52" i="2" a="1"/>
  <c r="FT198" i="4" a="1"/>
  <c r="FS176" i="4" a="1"/>
  <c r="FO190" i="4" a="1"/>
  <c r="DC34" i="2" a="1"/>
  <c r="DC44" i="2" a="1"/>
  <c r="FO124" i="4" a="1"/>
  <c r="U206" i="2" a="1"/>
  <c r="DF150" i="2" a="1"/>
  <c r="FP51" i="4" a="1"/>
  <c r="FT96" i="4" a="1"/>
  <c r="DG148" i="2" a="1"/>
  <c r="DC119" i="2" a="1"/>
  <c r="FN82" i="4" a="1"/>
  <c r="FR125" i="4" a="1"/>
  <c r="FO120" i="4" a="1"/>
  <c r="FN104" i="4" a="1"/>
  <c r="DC97" i="2" a="1"/>
  <c r="FQ106" i="4" a="1"/>
  <c r="DG51" i="2" a="1"/>
  <c r="DD157" i="2" a="1"/>
  <c r="DD205" i="2" a="1"/>
  <c r="FQ57" i="4" a="1"/>
  <c r="FO144" i="4" a="1"/>
  <c r="FQ178" i="4" a="1"/>
  <c r="FS18" i="4" a="1"/>
  <c r="DG91" i="2" a="1"/>
  <c r="FO148" i="4" a="1"/>
  <c r="FI206" i="4" a="1"/>
  <c r="CI206" i="4" a="1"/>
  <c r="FO77" i="4" a="1"/>
  <c r="FS189" i="4" a="1"/>
  <c r="CK206" i="4" a="1"/>
  <c r="FS24" i="4" a="1"/>
  <c r="CX206" i="4" a="1"/>
  <c r="DC110" i="2" a="1"/>
  <c r="DE16" i="2" a="1"/>
  <c r="DC99" i="2" a="1"/>
  <c r="DE133" i="2" a="1"/>
  <c r="H206" i="4" a="1"/>
  <c r="AQ206" i="2" a="1"/>
  <c r="DC26" i="2" a="1"/>
  <c r="DD195" i="2" a="1"/>
  <c r="DG111" i="2" a="1"/>
  <c r="FP80" i="4" a="1"/>
  <c r="DE64" i="2" a="1"/>
  <c r="DD53" i="2" a="1"/>
  <c r="DD91" i="2" a="1"/>
  <c r="FT82" i="4" a="1"/>
  <c r="FQ149" i="4" a="1"/>
  <c r="DE129" i="2" a="1"/>
  <c r="FR11" i="4" a="1"/>
  <c r="FU185" i="4" a="1"/>
  <c r="FQ8" i="4" a="1"/>
  <c r="FU133" i="4" a="1"/>
  <c r="FR100" i="4" a="1"/>
  <c r="FO167" i="4" a="1"/>
  <c r="FQ179" i="4" a="1"/>
  <c r="FO175" i="4" a="1"/>
  <c r="DG178" i="2" a="1"/>
  <c r="FT182" i="4" a="1"/>
  <c r="FQ55" i="4" a="1"/>
  <c r="FO140" i="4" a="1"/>
  <c r="FU191" i="4" a="1"/>
  <c r="FO68" i="4" a="1"/>
  <c r="FQ22" i="4" a="1"/>
  <c r="FP50" i="4" a="1"/>
  <c r="FR49" i="4" a="1"/>
  <c r="DD175" i="2" a="1"/>
  <c r="FQ201" i="4" a="1"/>
  <c r="FO75" i="4" a="1"/>
  <c r="CB206" i="2" a="1"/>
  <c r="FU103" i="4" a="1"/>
  <c r="DC196" i="2" a="1"/>
  <c r="T206" i="4" a="1"/>
  <c r="DE57" i="2" a="1"/>
  <c r="FN127" i="4" a="1"/>
  <c r="FU116" i="4" a="1"/>
  <c r="DF88" i="2" a="1"/>
  <c r="DD134" i="2" a="1"/>
  <c r="DD26" i="2" a="1"/>
  <c r="DF132" i="2" a="1"/>
  <c r="FQ128" i="4" a="1"/>
  <c r="DG16" i="2" a="1"/>
  <c r="DC150" i="2" a="1"/>
  <c r="FQ83" i="4" a="1"/>
  <c r="FR34" i="4" a="1"/>
  <c r="DG27" i="2" a="1"/>
  <c r="FQ150" i="4" a="1"/>
  <c r="FU68" i="4" a="1"/>
  <c r="FR53" i="4" a="1"/>
  <c r="P206" i="2" a="1"/>
  <c r="FO174" i="4" a="1"/>
  <c r="DE195" i="2" a="1"/>
  <c r="DF201" i="2" a="1"/>
  <c r="DF160" i="2" a="1"/>
  <c r="FT30" i="4" a="1"/>
  <c r="FO51" i="4" a="1"/>
  <c r="DG55" i="2" a="1"/>
  <c r="DG171" i="2" a="1"/>
  <c r="FO56" i="4" a="1"/>
  <c r="FO42" i="4" a="1"/>
  <c r="DE177" i="2" a="1"/>
  <c r="DF182" i="2" a="1"/>
  <c r="FO135" i="4" a="1"/>
  <c r="FN189" i="4" a="1"/>
  <c r="DF82" i="2" a="1"/>
  <c r="DF141" i="2" a="1"/>
  <c r="FU125" i="4" a="1"/>
  <c r="DF58" i="2" a="1"/>
  <c r="FU146" i="4" a="1"/>
  <c r="FO14" i="4" a="1"/>
  <c r="FU198" i="4" a="1"/>
  <c r="FU87" i="4" a="1"/>
  <c r="CS206" i="2" a="1"/>
  <c r="FU85" i="4" a="1"/>
  <c r="BH206" i="4" a="1"/>
  <c r="DF176" i="2" a="1"/>
  <c r="FT13" i="4" a="1"/>
  <c r="FO151" i="4" a="1"/>
  <c r="FS50" i="4" a="1"/>
  <c r="FP82" i="4" a="1"/>
  <c r="FO161" i="4" a="1"/>
  <c r="DF64" i="2" a="1"/>
  <c r="DD73" i="2" a="1"/>
  <c r="DE78" i="2" a="1"/>
  <c r="FT195" i="4" a="1"/>
  <c r="S206" i="2" a="1"/>
  <c r="FN73" i="4" a="1"/>
  <c r="CO206" i="4" a="1"/>
  <c r="DD9" i="2" a="1"/>
  <c r="DE77" i="2" a="1"/>
  <c r="FS29" i="4" a="1"/>
  <c r="FO71" i="4" a="1"/>
  <c r="DG166" i="2" a="1"/>
  <c r="DE150" i="2" a="1"/>
  <c r="DE79" i="2" a="1"/>
  <c r="FR118" i="4" a="1"/>
  <c r="DC167" i="2" a="1"/>
  <c r="FP61" i="4" a="1"/>
  <c r="FT95" i="4" a="1"/>
  <c r="FO159" i="4" a="1"/>
  <c r="FP178" i="4" a="1"/>
  <c r="FN132" i="4" a="1"/>
  <c r="FT164" i="4" a="1"/>
  <c r="FP137" i="4" a="1"/>
  <c r="FS199" i="4" a="1"/>
  <c r="FO178" i="4" a="1"/>
  <c r="AB206" i="2" a="1"/>
  <c r="FQ89" i="4" a="1"/>
  <c r="FR40" i="4" a="1"/>
  <c r="FO119" i="4" a="1"/>
  <c r="FO160" i="4" a="1"/>
  <c r="CP206" i="2" a="1"/>
  <c r="FU161" i="4" a="1"/>
  <c r="DE189" i="2" a="1"/>
  <c r="DD22" i="2" a="1"/>
  <c r="BR206" i="4" a="1"/>
  <c r="FT141" i="4" a="1"/>
  <c r="DE172" i="2" a="1"/>
  <c r="FU49" i="4" a="1"/>
  <c r="DC180" i="2" a="1"/>
  <c r="FO106" i="4" a="1"/>
  <c r="ET206" i="4" a="1"/>
  <c r="FQ190" i="4" a="1"/>
  <c r="FN140" i="4" a="1"/>
  <c r="FP81" i="4" a="1"/>
  <c r="FN187" i="4" a="1"/>
  <c r="DG26" i="2" a="1"/>
  <c r="FQ184" i="4" a="1"/>
  <c r="FQ41" i="4" a="1"/>
  <c r="FN35" i="4" a="1"/>
  <c r="DC107" i="2" a="1"/>
  <c r="FS81" i="4" a="1"/>
  <c r="FR61" i="4" a="1"/>
  <c r="FP16" i="4" a="1"/>
  <c r="FS78" i="4" a="1"/>
  <c r="FP167" i="4" a="1"/>
  <c r="FQ62" i="4" a="1"/>
  <c r="FN195" i="4" a="1"/>
  <c r="FN123" i="4" a="1"/>
  <c r="CN206" i="4" a="1"/>
  <c r="FS39" i="4" a="1"/>
  <c r="FO180" i="4" a="1"/>
  <c r="DC39" i="2" a="1"/>
  <c r="FN119" i="4" a="1"/>
  <c r="FR185" i="4" a="1"/>
  <c r="DG67" i="2" a="1"/>
  <c r="FO137" i="4" a="1"/>
  <c r="FO74" i="4" a="1"/>
  <c r="FT168" i="4" a="1"/>
  <c r="DF166" i="2" a="1"/>
  <c r="DG83" i="2" a="1"/>
  <c r="FQ10" i="4" a="1"/>
  <c r="FR114" i="4" a="1"/>
  <c r="EN206" i="4" a="1"/>
  <c r="FU112" i="4" a="1"/>
  <c r="DF171" i="2" a="1"/>
  <c r="FS188" i="4" a="1"/>
  <c r="FT39" i="4" a="1"/>
  <c r="FT125" i="4" a="1"/>
  <c r="DE94" i="2" a="1"/>
  <c r="FU63" i="4" a="1"/>
  <c r="FR99" i="4" a="1"/>
  <c r="FU109" i="4" a="1"/>
  <c r="FN181" i="4" a="1"/>
  <c r="BM206" i="4" a="1"/>
  <c r="DD95" i="2" a="1"/>
  <c r="FN61" i="4" a="1"/>
  <c r="DG56" i="2" a="1"/>
  <c r="FN155" i="4" a="1"/>
  <c r="FT97" i="4" a="1"/>
  <c r="FO97" i="4" a="1"/>
  <c r="DF19" i="2" a="1"/>
  <c r="AF206" i="2" a="1"/>
  <c r="DD83" i="2" a="1"/>
  <c r="DG70" i="2" a="1"/>
  <c r="DD187" i="2" a="1"/>
  <c r="FP49" i="4" a="1"/>
  <c r="FS71" i="4" a="1"/>
  <c r="FQ133" i="4" a="1"/>
  <c r="FS186" i="4" a="1"/>
  <c r="DG158" i="2" a="1"/>
  <c r="DC158" i="2" a="1"/>
  <c r="FS34" i="4" a="1"/>
  <c r="DD204" i="2" a="1"/>
  <c r="FO166" i="4" a="1"/>
  <c r="FU107" i="4" a="1"/>
  <c r="BQ206" i="2" a="1"/>
  <c r="AP206" i="4" a="1"/>
  <c r="FU118" i="4" a="1"/>
  <c r="DF23" i="2" a="1"/>
  <c r="FQ44" i="4" a="1"/>
  <c r="FN199" i="4" a="1"/>
  <c r="DC104" i="2" a="1"/>
  <c r="FQ58" i="4" a="1"/>
  <c r="FO132" i="4" a="1"/>
  <c r="FP100" i="4" a="1"/>
  <c r="DE26" i="2" a="1"/>
  <c r="FR82" i="4" a="1"/>
  <c r="DG10" i="2" a="1"/>
  <c r="FP171" i="4" a="1"/>
  <c r="DC55" i="2" a="1"/>
  <c r="FN24" i="4" a="1"/>
  <c r="FQ72" i="4" a="1"/>
  <c r="FU47" i="4" a="1"/>
  <c r="FQ170" i="4" a="1"/>
  <c r="FS42" i="4" a="1"/>
  <c r="W206" i="4" a="1"/>
  <c r="FR151" i="4" a="1"/>
  <c r="FR50" i="4" a="1"/>
  <c r="FO117" i="4" a="1"/>
  <c r="FS26" i="4" a="1"/>
  <c r="DE37" i="2" a="1"/>
  <c r="FO184" i="4" a="1"/>
  <c r="FR59" i="4" a="1"/>
  <c r="FO134" i="4" a="1"/>
  <c r="DD55" i="2" a="1"/>
  <c r="FO53" i="4" a="1"/>
  <c r="FS179" i="4" a="1"/>
  <c r="FN54" i="4" a="1"/>
  <c r="DC84" i="2" a="1"/>
  <c r="DD115" i="2" a="1"/>
  <c r="DC75" i="2" a="1"/>
  <c r="FO29" i="4" a="1"/>
  <c r="FP107" i="4" a="1"/>
  <c r="FP187" i="4" a="1"/>
  <c r="FQ98" i="4" a="1"/>
  <c r="DC140" i="2" a="1"/>
  <c r="DD124" i="2" a="1"/>
  <c r="FU176" i="4" a="1"/>
  <c r="FU7" i="4" a="1"/>
  <c r="DE169" i="2" a="1"/>
  <c r="DC206" i="4" a="1"/>
  <c r="FQ80" i="4" a="1"/>
  <c r="DG60" i="2" a="1"/>
  <c r="ED206" i="4" a="1"/>
  <c r="DF192" i="2" a="1"/>
  <c r="FN156" i="4" a="1"/>
  <c r="FU98" i="4" a="1"/>
  <c r="FQ82" i="4" a="1"/>
  <c r="DC85" i="2" a="1"/>
  <c r="DF59" i="2" a="1"/>
  <c r="DC160" i="2" a="1"/>
  <c r="FO50" i="4" a="1"/>
  <c r="FU175" i="4" a="1"/>
  <c r="FP25" i="4" a="1"/>
  <c r="DG75" i="2" a="1"/>
  <c r="DF78" i="2" a="1"/>
  <c r="DC11" i="2" a="1"/>
  <c r="DG87" i="2" a="1"/>
  <c r="FQ148" i="4" a="1"/>
  <c r="DE171" i="2" a="1"/>
  <c r="FP166" i="4" a="1"/>
  <c r="DE196" i="2" a="1"/>
  <c r="DF196" i="2" a="1"/>
  <c r="FU76" i="4" a="1"/>
  <c r="DC147" i="2" a="1"/>
  <c r="FP24" i="4" a="1"/>
  <c r="DE55" i="2" a="1"/>
  <c r="DD122" i="2" a="1"/>
  <c r="FS150" i="4" a="1"/>
  <c r="DE205" i="2" a="1"/>
  <c r="FN75" i="4" a="1"/>
  <c r="DC163" i="2" a="1"/>
  <c r="FR164" i="4" a="1"/>
  <c r="FR110" i="4" a="1"/>
  <c r="FP170" i="4" a="1"/>
  <c r="FT23" i="4" a="1"/>
  <c r="DD19" i="2" a="1"/>
  <c r="FO111" i="4" a="1"/>
  <c r="DG45" i="2" a="1"/>
  <c r="DG200" i="2" a="1"/>
  <c r="DE112" i="2" a="1"/>
  <c r="DG116" i="2" a="1"/>
  <c r="FQ31" i="4" a="1"/>
  <c r="DC81" i="2" a="1"/>
  <c r="FN168" i="4" a="1"/>
  <c r="FT181" i="4" a="1"/>
  <c r="DF89" i="2" a="1"/>
  <c r="DD177" i="2" a="1"/>
  <c r="FU88" i="4" a="1"/>
  <c r="FU26" i="4" a="1"/>
  <c r="FR150" i="4" a="1"/>
  <c r="DC31" i="2" a="1"/>
  <c r="DC123" i="2" a="1"/>
  <c r="DF205" i="2" a="1"/>
  <c r="DD111" i="2" a="1"/>
  <c r="CU206" i="4" a="1"/>
  <c r="FS12" i="4" a="1"/>
  <c r="FS195" i="4" a="1"/>
  <c r="DE131" i="2" a="1"/>
  <c r="FP193" i="4" a="1"/>
  <c r="FN105" i="4" a="1"/>
  <c r="FN103" i="4" a="1"/>
  <c r="FS162" i="4" a="1"/>
  <c r="DD121" i="2" a="1"/>
  <c r="DC146" i="2" a="1"/>
  <c r="FT62" i="4" a="1"/>
  <c r="DE108" i="2" a="1"/>
  <c r="DD28" i="2" a="1"/>
  <c r="FQ115" i="4" a="1"/>
  <c r="FC206" i="4" a="1"/>
  <c r="FQ116" i="4" a="1"/>
  <c r="DG97" i="2" a="1"/>
  <c r="DE139" i="2" a="1"/>
  <c r="FN74" i="4" a="1"/>
  <c r="DE185" i="2" a="1"/>
  <c r="FT136" i="4" a="1"/>
  <c r="DD25" i="2" a="1"/>
  <c r="EH206" i="4" a="1"/>
  <c r="FQ42" i="4" a="1"/>
  <c r="FT128" i="4" a="1"/>
  <c r="FO131" i="4" a="1"/>
  <c r="FS76" i="4" a="1"/>
  <c r="FR166" i="4" a="1"/>
  <c r="FR111" i="4" a="1"/>
  <c r="FS13" i="4" a="1"/>
  <c r="DD56" i="2" a="1"/>
  <c r="FQ76" i="4" a="1"/>
  <c r="FN26" i="4" a="1"/>
  <c r="FP185" i="4" a="1"/>
  <c r="AY206" i="2" a="1"/>
  <c r="FN205" i="4" a="1"/>
  <c r="DD15" i="2" a="1"/>
  <c r="DF76" i="2" a="1"/>
  <c r="FN52" i="4" a="1"/>
  <c r="DC35" i="2" a="1"/>
  <c r="DG108" i="2" a="1"/>
  <c r="FO193" i="4" a="1"/>
  <c r="FQ167" i="4" a="1"/>
  <c r="BX206" i="2" a="1"/>
  <c r="FP126" i="4" a="1"/>
  <c r="FP87" i="4" a="1"/>
  <c r="FR175" i="4" a="1"/>
  <c r="FR129" i="4" a="1"/>
  <c r="DG163" i="2" a="1"/>
  <c r="FN13" i="4" a="1"/>
  <c r="DD34" i="2" a="1"/>
  <c r="FS137" i="4" a="1"/>
  <c r="DF105" i="2" a="1"/>
  <c r="DE90" i="2" a="1"/>
  <c r="DJ206" i="4" a="1"/>
  <c r="FU37" i="4" a="1"/>
  <c r="FP22" i="4" a="1"/>
  <c r="DE28" i="2" a="1"/>
  <c r="FT85" i="4" a="1"/>
  <c r="DD43" i="2" a="1"/>
  <c r="FP181" i="4" a="1"/>
  <c r="DE163" i="2" a="1"/>
  <c r="FO112" i="4" a="1"/>
  <c r="FR139" i="4" a="1"/>
  <c r="FT77" i="4" a="1"/>
  <c r="FP110" i="4" a="1"/>
  <c r="DD104" i="2" a="1"/>
  <c r="FT19" i="4" a="1"/>
  <c r="FR77" i="4" a="1"/>
  <c r="FN122" i="4" a="1"/>
  <c r="FT100" i="4" a="1"/>
  <c r="DF200" i="2" a="1"/>
  <c r="EK206" i="4" a="1"/>
  <c r="DD125" i="2" a="1"/>
  <c r="FT155" i="4" a="1"/>
  <c r="FP99" i="4" a="1"/>
  <c r="FS154" i="4" a="1"/>
  <c r="DE110" i="2" a="1"/>
  <c r="FR170" i="4" a="1"/>
  <c r="DE197" i="2" a="1"/>
  <c r="FT169" i="4" a="1"/>
  <c r="FO38" i="4" a="1"/>
  <c r="EU206" i="4" a="1"/>
  <c r="FS28" i="4" a="1"/>
  <c r="FR193" i="4" a="1"/>
  <c r="DF31" i="2" a="1"/>
  <c r="BX206" i="4" a="1"/>
  <c r="FR158" i="4" a="1"/>
  <c r="FS170" i="4" a="1"/>
  <c r="CY206" i="2" a="1"/>
  <c r="FQ19" i="4" a="1"/>
  <c r="FT108" i="4" a="1"/>
  <c r="FU173" i="4" a="1"/>
  <c r="FQ35" i="4" a="1"/>
  <c r="FP54" i="4" a="1"/>
  <c r="FS166" i="4" a="1"/>
  <c r="EB206" i="4" a="1"/>
  <c r="FR90" i="4" a="1"/>
  <c r="DC38" i="2" a="1"/>
  <c r="FQ52" i="4" a="1"/>
  <c r="FT156" i="4" a="1"/>
  <c r="DF65" i="2" a="1"/>
  <c r="FU51" i="4" a="1"/>
  <c r="FT111" i="4" a="1"/>
  <c r="FO55" i="4" a="1"/>
  <c r="DE42" i="2" a="1"/>
  <c r="DC60" i="2" a="1"/>
  <c r="DG30" i="2" a="1"/>
  <c r="FQ134" i="4" a="1"/>
  <c r="FU54" i="4" a="1"/>
  <c r="DG160" i="2" a="1"/>
  <c r="FQ90" i="4" a="1"/>
  <c r="DF22" i="2" a="1"/>
  <c r="DE166" i="2" a="1"/>
  <c r="DE159" i="2" a="1"/>
  <c r="DE52" i="2" a="1"/>
  <c r="FR26" i="4" a="1"/>
  <c r="FA206" i="4" a="1"/>
  <c r="FO197" i="4" a="1"/>
  <c r="DD20" i="2" a="1"/>
  <c r="FU153" i="4" a="1"/>
  <c r="DD182" i="2" a="1"/>
  <c r="FR85" i="4" a="1"/>
  <c r="FT197" i="4" a="1"/>
  <c r="FR22" i="4" a="1"/>
  <c r="FU35" i="4" a="1"/>
  <c r="DE151" i="2" a="1"/>
  <c r="FO185" i="4" a="1"/>
  <c r="FS201" i="4" a="1"/>
  <c r="DD198" i="2" a="1"/>
  <c r="FN97" i="4" a="1"/>
  <c r="DC95" i="2" a="1"/>
  <c r="DF158" i="2" a="1"/>
  <c r="DC175" i="2" a="1"/>
  <c r="DC185" i="2" a="1"/>
  <c r="FU57" i="4" a="1"/>
  <c r="DG159" i="2" a="1"/>
  <c r="DG65" i="2" a="1"/>
  <c r="FU204" i="4" a="1"/>
  <c r="FR62" i="4" a="1"/>
  <c r="DG53" i="2" a="1"/>
  <c r="DG19" i="2" a="1"/>
  <c r="FR9" i="4" a="1"/>
  <c r="FP197" i="4" a="1"/>
  <c r="FN204" i="4" a="1"/>
  <c r="DG146" i="2" a="1"/>
  <c r="CZ206" i="4" a="1"/>
  <c r="DF85" i="2" a="1"/>
  <c r="DD88" i="2" a="1"/>
  <c r="DF108" i="2" a="1"/>
  <c r="CG206" i="4" a="1"/>
  <c r="FO150" i="4" a="1"/>
  <c r="FN21" i="4" a="1"/>
  <c r="DE184" i="2" a="1"/>
  <c r="FT14" i="4" a="1"/>
  <c r="FN57" i="4" a="1"/>
  <c r="DF174" i="2" a="1"/>
  <c r="FR30" i="4" a="1"/>
  <c r="FN186" i="4" a="1"/>
  <c r="DG49" i="2" a="1"/>
  <c r="FU183" i="4" a="1"/>
  <c r="FU105" i="4" a="1"/>
  <c r="DF28" i="2" a="1"/>
  <c r="FT87" i="4" a="1"/>
  <c r="DE93" i="2" a="1"/>
  <c r="DG195" i="2" a="1"/>
  <c r="DF179" i="2" a="1"/>
  <c r="FU52" i="4" a="1"/>
  <c r="EW206" i="4" a="1"/>
  <c r="FO37" i="4" a="1"/>
  <c r="DC181" i="2" a="1"/>
  <c r="DU206" i="4" a="1"/>
  <c r="CR206" i="2" a="1"/>
  <c r="DF148" i="2" a="1"/>
  <c r="FR7" i="4" a="1"/>
  <c r="CL206" i="2" a="1"/>
  <c r="DF91" i="2" a="1"/>
  <c r="DE76" i="2" a="1"/>
  <c r="FO81" i="4" a="1"/>
  <c r="FP30" i="4" a="1"/>
  <c r="FP8" i="4" a="1"/>
  <c r="FP116" i="4" a="1"/>
  <c r="DG85" i="2" a="1"/>
  <c r="FT175" i="4" a="1"/>
  <c r="FO28" i="4" a="1"/>
  <c r="AF206" i="4" a="1"/>
  <c r="DE21" i="2" a="1"/>
  <c r="EV206" i="4" a="1"/>
  <c r="FQ29" i="4" a="1"/>
  <c r="FO136" i="4" a="1"/>
  <c r="DG81" i="2" a="1"/>
  <c r="FQ23" i="4" a="1"/>
  <c r="DD160" i="2" a="1"/>
  <c r="FP117" i="4" a="1"/>
  <c r="FP29" i="4" a="1"/>
  <c r="DD63" i="2" a="1"/>
  <c r="FS48" i="4" a="1"/>
  <c r="DE135" i="2" a="1"/>
  <c r="DD79" i="2" a="1"/>
  <c r="Z206" i="2" a="1"/>
  <c r="R206" i="4" a="1"/>
  <c r="DC53" i="2" a="1"/>
  <c r="DE191" i="2" a="1"/>
  <c r="FT88" i="4" a="1"/>
  <c r="DF186" i="2" a="1"/>
  <c r="FQ129" i="4" a="1"/>
  <c r="DD85" i="2" a="1"/>
  <c r="FR103" i="4" a="1"/>
  <c r="CO206" i="2" a="1"/>
  <c r="FO108" i="4" a="1"/>
  <c r="FQ49" i="4" a="1"/>
  <c r="FT37" i="4" a="1"/>
  <c r="FS82" i="4" a="1"/>
  <c r="FN110" i="4" a="1"/>
  <c r="FT174" i="4" a="1"/>
  <c r="ER206" i="4" a="1"/>
  <c r="FP105" i="4" a="1"/>
  <c r="DC14" i="2" a="1"/>
  <c r="DG129" i="2" a="1"/>
  <c r="FP56" i="4" a="1"/>
  <c r="FN182" i="4" a="1"/>
  <c r="DG39" i="2" a="1"/>
  <c r="FU17" i="4" a="1"/>
  <c r="DD82" i="2" a="1"/>
  <c r="FO80" i="4" a="1"/>
  <c r="EJ206" i="4" a="1"/>
  <c r="DF77" i="2" a="1"/>
  <c r="FN12" i="4" a="1"/>
  <c r="FQ127" i="4" a="1"/>
  <c r="FN193" i="4" a="1"/>
  <c r="FT150" i="4" a="1"/>
  <c r="DE43" i="2" a="1"/>
  <c r="FO32" i="4" a="1"/>
  <c r="DD156" i="2" a="1"/>
  <c r="DE54" i="2" a="1"/>
  <c r="FR80" i="4" a="1"/>
  <c r="FP62" i="4" a="1"/>
  <c r="FP184" i="4" a="1"/>
  <c r="FN203" i="4" a="1"/>
  <c r="FO141" i="4" a="1"/>
  <c r="BU206" i="4" a="1"/>
  <c r="FF206" i="4" a="1"/>
  <c r="DF153" i="2" a="1"/>
  <c r="FS73" i="4" a="1"/>
  <c r="DE165" i="2" a="1"/>
  <c r="FQ92" i="4" a="1"/>
  <c r="FU141" i="4" a="1"/>
  <c r="DF143" i="2" a="1"/>
  <c r="DF198" i="2" a="1"/>
  <c r="DE121" i="2" a="1"/>
  <c r="DC121" i="2" a="1"/>
  <c r="DG92" i="2" a="1"/>
  <c r="DE162" i="2" a="1"/>
  <c r="DF18" i="2" a="1"/>
  <c r="FO123" i="4" a="1"/>
  <c r="DF55" i="2" a="1"/>
  <c r="FR141" i="4" a="1"/>
  <c r="AG206" i="4" a="1"/>
  <c r="EI206" i="4" a="1"/>
  <c r="FQ54" i="4" a="1"/>
  <c r="FT126" i="4" a="1"/>
  <c r="DD49" i="2" a="1"/>
  <c r="DE201" i="2" a="1"/>
  <c r="FN41" i="4" a="1"/>
  <c r="FP14" i="4" a="1"/>
  <c r="DC136" i="2" a="1"/>
  <c r="DD54" i="2" a="1"/>
  <c r="FU186" i="4" a="1"/>
  <c r="FN20" i="4" a="1"/>
  <c r="DH206" i="4" a="1"/>
  <c r="DD206" i="4" a="1"/>
  <c r="FO139" i="4" a="1"/>
  <c r="DF21" i="2" a="1"/>
  <c r="FQ99" i="4" a="1"/>
  <c r="DF45" i="2" a="1"/>
  <c r="FP146" i="4" a="1"/>
  <c r="FR20" i="4" a="1"/>
  <c r="FS125" i="4" a="1"/>
  <c r="FS157" i="4" a="1"/>
  <c r="FP130" i="4" a="1"/>
  <c r="DE63" i="2" a="1"/>
  <c r="CN206" i="2" a="1"/>
  <c r="DF32" i="2" a="1"/>
  <c r="DC141" i="2" a="1"/>
  <c r="DD152" i="2" a="1"/>
  <c r="FU199" i="4" a="1"/>
  <c r="FR124" i="4" a="1"/>
  <c r="FN174" i="4" a="1"/>
  <c r="DE178" i="2" a="1"/>
  <c r="FQ200" i="4" a="1"/>
  <c r="FO156" i="4" a="1"/>
  <c r="FT18" i="4" a="1"/>
  <c r="DG40" i="2" a="1"/>
  <c r="DF48" i="2" a="1"/>
  <c r="FT64" i="4" a="1"/>
  <c r="FO138" i="4" a="1"/>
  <c r="FQ168" i="4" a="1"/>
  <c r="FN63" i="4" a="1"/>
  <c r="DC51" i="2" a="1"/>
  <c r="FR72" i="4" a="1"/>
  <c r="DE32" i="2" a="1"/>
  <c r="X206" i="2" a="1"/>
  <c r="FS40" i="4" a="1"/>
  <c r="FU182" i="4" a="1"/>
  <c r="DE149" i="2" a="1"/>
  <c r="FT29" i="4" a="1"/>
  <c r="DD17" i="2" a="1"/>
  <c r="CW206" i="2" a="1"/>
  <c r="V206" i="2" a="1"/>
  <c r="DF15" i="2" a="1"/>
  <c r="FQ117" i="4" a="1"/>
  <c r="FS193" i="4" a="1"/>
  <c r="DV206" i="4" a="1"/>
  <c r="FS180" i="4" a="1"/>
  <c r="FQ152" i="4" a="1"/>
  <c r="DE48" i="2" a="1"/>
  <c r="CJ206" i="2" a="1"/>
  <c r="FQ174" i="4" a="1"/>
  <c r="DG25" i="2" a="1"/>
  <c r="FN87" i="4" a="1"/>
  <c r="DC189" i="2" a="1"/>
  <c r="DC8" i="2" a="1"/>
  <c r="FU195" i="4" a="1"/>
  <c r="DD12" i="2" a="1"/>
  <c r="DC91" i="2" a="1"/>
  <c r="FU136" i="4" a="1"/>
  <c r="DF39" i="2" a="1"/>
  <c r="FS126" i="4" a="1"/>
  <c r="FQ81" i="4" a="1"/>
  <c r="AI206" i="2" a="1"/>
  <c r="DG142" i="2" a="1"/>
  <c r="DD107" i="2" a="1"/>
  <c r="DG59" i="2" a="1"/>
  <c r="FT138" i="4" a="1"/>
  <c r="FQ95" i="4" a="1"/>
  <c r="FP74" i="4" a="1"/>
  <c r="FS182" i="4" a="1"/>
  <c r="FN76" i="4" a="1"/>
  <c r="FO129" i="4" a="1"/>
  <c r="FN131" i="4" a="1"/>
  <c r="DF172" i="2" a="1"/>
  <c r="DC86" i="2" a="1"/>
  <c r="AN206" i="2" a="1"/>
  <c r="FQ175" i="4" a="1"/>
  <c r="FN135" i="4" a="1"/>
  <c r="DC49" i="2" a="1"/>
  <c r="DC122" i="2" a="1"/>
  <c r="DC68" i="2" a="1"/>
  <c r="DF106" i="2" a="1"/>
  <c r="FO181" i="4" a="1"/>
  <c r="FS197" i="4" a="1"/>
  <c r="DE50" i="2" a="1"/>
  <c r="FU28" i="4" a="1"/>
  <c r="DT206" i="4" a="1"/>
  <c r="FN45" i="4" a="1"/>
  <c r="DE100" i="2" a="1"/>
  <c r="FP97" i="4" a="1"/>
  <c r="O206" i="2" a="1"/>
  <c r="FU110" i="4" a="1"/>
  <c r="DF203" i="2" a="1"/>
  <c r="FS17" i="4" a="1"/>
  <c r="DF185" i="2" a="1"/>
  <c r="FN165" i="4" a="1"/>
  <c r="DG95" i="2" a="1"/>
  <c r="DD167" i="2" a="1"/>
  <c r="FS44" i="4" a="1"/>
  <c r="DG128" i="2" a="1"/>
  <c r="DG137" i="2" a="1"/>
  <c r="CH206" i="2" a="1"/>
  <c r="FP52" i="4" a="1"/>
  <c r="DC47" i="2" a="1"/>
  <c r="FO177" i="4" a="1"/>
  <c r="FO96" i="4" a="1"/>
  <c r="DG22" i="2" a="1"/>
  <c r="FS19" i="4" a="1"/>
  <c r="DC21" i="2" a="1"/>
  <c r="FT28" i="4" a="1"/>
  <c r="DE111" i="2" a="1"/>
  <c r="CK206" i="2" a="1"/>
  <c r="FT137" i="4" a="1"/>
  <c r="DE183" i="2" a="1"/>
  <c r="FR41" i="4" a="1"/>
  <c r="FR159" i="4" a="1"/>
  <c r="EM206" i="4" a="1"/>
  <c r="DG188" i="2" a="1"/>
  <c r="FS80" i="4" a="1"/>
  <c r="FQ131" i="4" a="1"/>
  <c r="DZ206" i="4" a="1"/>
  <c r="DE25" i="2" a="1"/>
  <c r="DG184" i="2" a="1"/>
  <c r="FS127" i="4" a="1"/>
  <c r="AG206" i="2" a="1"/>
  <c r="DC130" i="2" a="1"/>
  <c r="DD46" i="2" a="1"/>
  <c r="FN175" i="4" a="1"/>
  <c r="FP150" i="4" a="1"/>
  <c r="FO34" i="4" a="1"/>
  <c r="DG149" i="2" a="1"/>
  <c r="FD206" i="4" a="1"/>
  <c r="FU200" i="4" a="1"/>
  <c r="FQ40" i="4" a="1"/>
  <c r="FU33" i="4" a="1"/>
  <c r="FN159" i="4" a="1"/>
  <c r="DD203" i="2" a="1"/>
  <c r="FP153" i="4" a="1"/>
  <c r="FS68" i="4" a="1"/>
  <c r="FO189" i="4" a="1"/>
  <c r="FQ61" i="4" a="1"/>
  <c r="FT92" i="4" a="1"/>
  <c r="DC126" i="2" a="1"/>
  <c r="FS9" i="4" a="1"/>
  <c r="DX206" i="4" a="1"/>
  <c r="DC78" i="2" a="1"/>
  <c r="FP175" i="4" a="1"/>
  <c r="FT45" i="4" a="1"/>
  <c r="DG28" i="2" a="1"/>
  <c r="FR148" i="4" a="1"/>
  <c r="DE204" i="2" a="1"/>
  <c r="FT183" i="4" a="1"/>
  <c r="DE144" i="2" a="1"/>
  <c r="DF72" i="2" a="1"/>
  <c r="FQ197" i="4" a="1"/>
  <c r="CZ206" i="2" a="1"/>
  <c r="BM206" i="2" a="1"/>
  <c r="FN67" i="4" a="1"/>
  <c r="FU139" i="4" a="1"/>
  <c r="DG99" i="2" a="1"/>
  <c r="FP48" i="4" a="1"/>
  <c r="FO118" i="4" a="1"/>
  <c r="DE86" i="2" a="1"/>
  <c r="DF202" i="2" a="1"/>
  <c r="DS206" i="4" a="1"/>
  <c r="FR32" i="4" a="1"/>
  <c r="DF187" i="2" a="1"/>
  <c r="FQ103" i="4" a="1"/>
  <c r="DF40" i="2" a="1"/>
  <c r="FU168" i="4" a="1"/>
  <c r="DD108" i="2" a="1"/>
  <c r="FR116" i="4" a="1"/>
  <c r="FU78" i="4" a="1"/>
  <c r="FN93" i="4" a="1"/>
  <c r="FN178" i="4" a="1"/>
  <c r="FO165" i="4" a="1"/>
  <c r="DD166" i="2" a="1"/>
  <c r="DC32" i="2" a="1"/>
  <c r="FQ194" i="4" a="1"/>
  <c r="FQ185" i="4" a="1"/>
  <c r="DE95" i="2" a="1"/>
  <c r="E206" i="2" a="1"/>
  <c r="FT79" i="4" a="1"/>
  <c r="DD47" i="2" a="1"/>
  <c r="FU177" i="4" a="1"/>
  <c r="AO206" i="4" a="1"/>
  <c r="FT16" i="4" a="1"/>
  <c r="DE140" i="2" a="1"/>
  <c r="FT41" i="4" a="1"/>
  <c r="DY206" i="4" a="1"/>
  <c r="DG196" i="2" a="1"/>
  <c r="DD135" i="2" a="1"/>
  <c r="FN163" i="4" a="1"/>
  <c r="FN17" i="4" a="1"/>
  <c r="FT57" i="4" a="1"/>
  <c r="DE44" i="2" a="1"/>
  <c r="FP55" i="4" a="1"/>
  <c r="FQ202" i="4" a="1"/>
  <c r="DD35" i="2" a="1"/>
  <c r="FU188" i="4" a="1"/>
  <c r="E206" i="4" a="1"/>
  <c r="BG206" i="4" a="1"/>
  <c r="FQ79" i="4" a="1"/>
  <c r="DD64" i="2" a="1"/>
  <c r="FS184" i="4" a="1"/>
  <c r="DC205" i="2" a="1"/>
  <c r="DD42" i="2" a="1"/>
  <c r="DG47" i="2" a="1"/>
  <c r="FO172" i="4" a="1"/>
  <c r="DF110" i="2" a="1"/>
  <c r="FQ144" i="4" a="1"/>
  <c r="FN145" i="4" l="1"/>
  <c r="FP145" i="4"/>
  <c r="FR145" i="4"/>
  <c r="FT145" i="4"/>
  <c r="FO145" i="4"/>
  <c r="FQ145" i="4"/>
  <c r="FS145" i="4"/>
  <c r="FU145" i="4"/>
  <c r="FN101" i="4"/>
  <c r="FP101" i="4"/>
  <c r="FR101" i="4"/>
  <c r="FT101" i="4"/>
  <c r="FO101" i="4"/>
  <c r="FQ101" i="4"/>
  <c r="FS101" i="4"/>
  <c r="FU101" i="4"/>
  <c r="DD145" i="2"/>
  <c r="DF145" i="2"/>
  <c r="DC145" i="2"/>
  <c r="DE145" i="2"/>
  <c r="DG145" i="2"/>
  <c r="DD101" i="2"/>
  <c r="DF101" i="2"/>
  <c r="DC101" i="2"/>
  <c r="DE101" i="2"/>
  <c r="DG101" i="2"/>
  <c r="FQ144" i="4"/>
  <c r="DF110" i="2"/>
  <c r="FO172" i="4"/>
  <c r="DG47" i="2"/>
  <c r="DD42" i="2"/>
  <c r="DC205" i="2"/>
  <c r="FS184" i="4"/>
  <c r="DD64" i="2"/>
  <c r="FQ79" i="4"/>
  <c r="BG206" i="4"/>
  <c r="E206" i="4"/>
  <c r="FU188" i="4"/>
  <c r="DD35" i="2"/>
  <c r="FQ202" i="4"/>
  <c r="FP55" i="4"/>
  <c r="DE44" i="2"/>
  <c r="FT57" i="4"/>
  <c r="FN17" i="4"/>
  <c r="FN163" i="4"/>
  <c r="DD135" i="2"/>
  <c r="DG196" i="2"/>
  <c r="DY206" i="4"/>
  <c r="FT41" i="4"/>
  <c r="DE140" i="2"/>
  <c r="FT16" i="4"/>
  <c r="AO206" i="4"/>
  <c r="FU177" i="4"/>
  <c r="DD47" i="2"/>
  <c r="FT79" i="4"/>
  <c r="E206" i="2"/>
  <c r="DE95" i="2"/>
  <c r="FQ185" i="4"/>
  <c r="FQ194" i="4"/>
  <c r="DC32" i="2"/>
  <c r="DD166" i="2"/>
  <c r="FO165" i="4"/>
  <c r="FN178" i="4"/>
  <c r="FN93" i="4"/>
  <c r="FU78" i="4"/>
  <c r="FR116" i="4"/>
  <c r="DD108" i="2"/>
  <c r="FU168" i="4"/>
  <c r="DF40" i="2"/>
  <c r="FQ103" i="4"/>
  <c r="DF187" i="2"/>
  <c r="FR32" i="4"/>
  <c r="DS206" i="4"/>
  <c r="DF202" i="2"/>
  <c r="DE86" i="2"/>
  <c r="FO118" i="4"/>
  <c r="FP48" i="4"/>
  <c r="DG99" i="2"/>
  <c r="FU139" i="4"/>
  <c r="FN67" i="4"/>
  <c r="BM206" i="2"/>
  <c r="CZ206" i="2"/>
  <c r="FQ197" i="4"/>
  <c r="DF72" i="2"/>
  <c r="DE144" i="2"/>
  <c r="FT183" i="4"/>
  <c r="DE204" i="2"/>
  <c r="FR148" i="4"/>
  <c r="DG28" i="2"/>
  <c r="FT45" i="4"/>
  <c r="FP175" i="4"/>
  <c r="DC78" i="2"/>
  <c r="DX206" i="4"/>
  <c r="FS9" i="4"/>
  <c r="DC126" i="2"/>
  <c r="FT92" i="4"/>
  <c r="FQ61" i="4"/>
  <c r="FO189" i="4"/>
  <c r="FS68" i="4"/>
  <c r="FP153" i="4"/>
  <c r="DD203" i="2"/>
  <c r="FN159" i="4"/>
  <c r="FU33" i="4"/>
  <c r="FQ40" i="4"/>
  <c r="FU200" i="4"/>
  <c r="FD206" i="4"/>
  <c r="DG149" i="2"/>
  <c r="FO34" i="4"/>
  <c r="FP150" i="4"/>
  <c r="FN175" i="4"/>
  <c r="DD46" i="2"/>
  <c r="DC130" i="2"/>
  <c r="AG206" i="2"/>
  <c r="FS127" i="4"/>
  <c r="DG184" i="2"/>
  <c r="DE25" i="2"/>
  <c r="DZ206" i="4"/>
  <c r="FQ131" i="4"/>
  <c r="FS80" i="4"/>
  <c r="DG188" i="2"/>
  <c r="EM206" i="4"/>
  <c r="FR159" i="4"/>
  <c r="FR41" i="4"/>
  <c r="DE183" i="2"/>
  <c r="FT137" i="4"/>
  <c r="CK206" i="2"/>
  <c r="DE111" i="2"/>
  <c r="FT28" i="4"/>
  <c r="DC21" i="2"/>
  <c r="FS19" i="4"/>
  <c r="DG22" i="2"/>
  <c r="FO96" i="4"/>
  <c r="FO177" i="4"/>
  <c r="DC47" i="2"/>
  <c r="FP52" i="4"/>
  <c r="CH206" i="2"/>
  <c r="DG137" i="2"/>
  <c r="DG128" i="2"/>
  <c r="FS44" i="4"/>
  <c r="DD167" i="2"/>
  <c r="DG95" i="2"/>
  <c r="FN165" i="4"/>
  <c r="DF185" i="2"/>
  <c r="FS17" i="4"/>
  <c r="DF203" i="2"/>
  <c r="FU110" i="4"/>
  <c r="O206" i="2"/>
  <c r="FP97" i="4"/>
  <c r="DE100" i="2"/>
  <c r="FN45" i="4"/>
  <c r="DT206" i="4"/>
  <c r="FU28" i="4"/>
  <c r="DE50" i="2"/>
  <c r="FS197" i="4"/>
  <c r="FO181" i="4"/>
  <c r="DF106" i="2"/>
  <c r="DC68" i="2"/>
  <c r="DC122" i="2"/>
  <c r="DC49" i="2"/>
  <c r="FN135" i="4"/>
  <c r="FQ175" i="4"/>
  <c r="AN206" i="2"/>
  <c r="DC86" i="2"/>
  <c r="DF172" i="2"/>
  <c r="FN131" i="4"/>
  <c r="FO129" i="4"/>
  <c r="FN76" i="4"/>
  <c r="FS182" i="4"/>
  <c r="FP74" i="4"/>
  <c r="FQ95" i="4"/>
  <c r="FT138" i="4"/>
  <c r="DG59" i="2"/>
  <c r="DD107" i="2"/>
  <c r="DG142" i="2"/>
  <c r="AI206" i="2"/>
  <c r="FQ81" i="4"/>
  <c r="FS126" i="4"/>
  <c r="DF39" i="2"/>
  <c r="FU136" i="4"/>
  <c r="DC91" i="2"/>
  <c r="DD12" i="2"/>
  <c r="FU195" i="4"/>
  <c r="DC8" i="2"/>
  <c r="DC189" i="2"/>
  <c r="FN87" i="4"/>
  <c r="DG25" i="2"/>
  <c r="FQ174" i="4"/>
  <c r="CJ206" i="2"/>
  <c r="DE48" i="2"/>
  <c r="FQ152" i="4"/>
  <c r="FS180" i="4"/>
  <c r="DV206" i="4"/>
  <c r="FS193" i="4"/>
  <c r="FQ117" i="4"/>
  <c r="DF15" i="2"/>
  <c r="V206" i="2"/>
  <c r="CW206" i="2"/>
  <c r="DD17" i="2"/>
  <c r="FT29" i="4"/>
  <c r="DE149" i="2"/>
  <c r="FU182" i="4"/>
  <c r="FS40" i="4"/>
  <c r="X206" i="2"/>
  <c r="DE32" i="2"/>
  <c r="FR72" i="4"/>
  <c r="DC51" i="2"/>
  <c r="FN63" i="4"/>
  <c r="FQ168" i="4"/>
  <c r="FO138" i="4"/>
  <c r="FT64" i="4"/>
  <c r="DF48" i="2"/>
  <c r="DG40" i="2"/>
  <c r="FT18" i="4"/>
  <c r="FO156" i="4"/>
  <c r="FQ200" i="4"/>
  <c r="DE178" i="2"/>
  <c r="FN174" i="4"/>
  <c r="FR124" i="4"/>
  <c r="FU199" i="4"/>
  <c r="DD152" i="2"/>
  <c r="DC141" i="2"/>
  <c r="DF32" i="2"/>
  <c r="CN206" i="2"/>
  <c r="DE63" i="2"/>
  <c r="FP130" i="4"/>
  <c r="FS157" i="4"/>
  <c r="FS125" i="4"/>
  <c r="FR20" i="4"/>
  <c r="FP146" i="4"/>
  <c r="DF45" i="2"/>
  <c r="FQ99" i="4"/>
  <c r="DF21" i="2"/>
  <c r="FO139" i="4"/>
  <c r="DD206" i="4"/>
  <c r="DH206" i="4"/>
  <c r="FN20" i="4"/>
  <c r="FU186" i="4"/>
  <c r="DD54" i="2"/>
  <c r="DC136" i="2"/>
  <c r="FP14" i="4"/>
  <c r="FN41" i="4"/>
  <c r="DE201" i="2"/>
  <c r="DD49" i="2"/>
  <c r="FT126" i="4"/>
  <c r="FQ54" i="4"/>
  <c r="EI206" i="4"/>
  <c r="AG206" i="4"/>
  <c r="FR141" i="4"/>
  <c r="DF55" i="2"/>
  <c r="FO123" i="4"/>
  <c r="DF18" i="2"/>
  <c r="DE162" i="2"/>
  <c r="DG92" i="2"/>
  <c r="DC121" i="2"/>
  <c r="DE121" i="2"/>
  <c r="DF198" i="2"/>
  <c r="DF143" i="2"/>
  <c r="FU141" i="4"/>
  <c r="FQ92" i="4"/>
  <c r="DE165" i="2"/>
  <c r="FS73" i="4"/>
  <c r="DF153" i="2"/>
  <c r="FF206" i="4"/>
  <c r="BU206" i="4"/>
  <c r="FO141" i="4"/>
  <c r="FN203" i="4"/>
  <c r="FP184" i="4"/>
  <c r="FP62" i="4"/>
  <c r="FR80" i="4"/>
  <c r="DE54" i="2"/>
  <c r="DD156" i="2"/>
  <c r="FO32" i="4"/>
  <c r="DE43" i="2"/>
  <c r="FT150" i="4"/>
  <c r="FN193" i="4"/>
  <c r="FQ127" i="4"/>
  <c r="FN12" i="4"/>
  <c r="DF77" i="2"/>
  <c r="EJ206" i="4"/>
  <c r="FO80" i="4"/>
  <c r="DD82" i="2"/>
  <c r="FU17" i="4"/>
  <c r="DG39" i="2"/>
  <c r="FN182" i="4"/>
  <c r="FP56" i="4"/>
  <c r="DG129" i="2"/>
  <c r="DC14" i="2"/>
  <c r="FP105" i="4"/>
  <c r="ER206" i="4"/>
  <c r="FT174" i="4"/>
  <c r="FN110" i="4"/>
  <c r="FS82" i="4"/>
  <c r="FT37" i="4"/>
  <c r="FQ49" i="4"/>
  <c r="FO108" i="4"/>
  <c r="CO206" i="2"/>
  <c r="FR103" i="4"/>
  <c r="DD85" i="2"/>
  <c r="FQ129" i="4"/>
  <c r="DF186" i="2"/>
  <c r="FT88" i="4"/>
  <c r="DE191" i="2"/>
  <c r="DC53" i="2"/>
  <c r="R206" i="4"/>
  <c r="Z206" i="2"/>
  <c r="DD79" i="2"/>
  <c r="DE135" i="2"/>
  <c r="FS48" i="4"/>
  <c r="DD63" i="2"/>
  <c r="FP29" i="4"/>
  <c r="FP117" i="4"/>
  <c r="DD160" i="2"/>
  <c r="FQ23" i="4"/>
  <c r="DG81" i="2"/>
  <c r="FO136" i="4"/>
  <c r="FQ29" i="4"/>
  <c r="EV206" i="4"/>
  <c r="DE21" i="2"/>
  <c r="AF206" i="4"/>
  <c r="FO28" i="4"/>
  <c r="FT175" i="4"/>
  <c r="DG85" i="2"/>
  <c r="FP116" i="4"/>
  <c r="FP8" i="4"/>
  <c r="FP30" i="4"/>
  <c r="FO81" i="4"/>
  <c r="DE76" i="2"/>
  <c r="DF91" i="2"/>
  <c r="CL206" i="2"/>
  <c r="FR7" i="4"/>
  <c r="DF148" i="2"/>
  <c r="CR206" i="2"/>
  <c r="DU206" i="4"/>
  <c r="DC181" i="2"/>
  <c r="FO37" i="4"/>
  <c r="EW206" i="4"/>
  <c r="FU52" i="4"/>
  <c r="DF179" i="2"/>
  <c r="DG195" i="2"/>
  <c r="DE93" i="2"/>
  <c r="FT87" i="4"/>
  <c r="DF28" i="2"/>
  <c r="FU105" i="4"/>
  <c r="FU183" i="4"/>
  <c r="DG49" i="2"/>
  <c r="FN186" i="4"/>
  <c r="FR30" i="4"/>
  <c r="DF174" i="2"/>
  <c r="FN57" i="4"/>
  <c r="FT14" i="4"/>
  <c r="DE184" i="2"/>
  <c r="FN21" i="4"/>
  <c r="FO150" i="4"/>
  <c r="CG206" i="4"/>
  <c r="DF108" i="2"/>
  <c r="DD88" i="2"/>
  <c r="DF85" i="2"/>
  <c r="CZ206" i="4"/>
  <c r="DG146" i="2"/>
  <c r="FN204" i="4"/>
  <c r="FP197" i="4"/>
  <c r="FR9" i="4"/>
  <c r="DG19" i="2"/>
  <c r="DG53" i="2"/>
  <c r="FR62" i="4"/>
  <c r="FU204" i="4"/>
  <c r="DG65" i="2"/>
  <c r="DG159" i="2"/>
  <c r="FU57" i="4"/>
  <c r="DC185" i="2"/>
  <c r="DC175" i="2"/>
  <c r="DF158" i="2"/>
  <c r="DC95" i="2"/>
  <c r="FN97" i="4"/>
  <c r="DD198" i="2"/>
  <c r="FS201" i="4"/>
  <c r="FO185" i="4"/>
  <c r="DE151" i="2"/>
  <c r="FU35" i="4"/>
  <c r="FR22" i="4"/>
  <c r="FT197" i="4"/>
  <c r="FR85" i="4"/>
  <c r="DD182" i="2"/>
  <c r="FU153" i="4"/>
  <c r="DD20" i="2"/>
  <c r="FO197" i="4"/>
  <c r="FA206" i="4"/>
  <c r="FR26" i="4"/>
  <c r="DE52" i="2"/>
  <c r="DE159" i="2"/>
  <c r="DE166" i="2"/>
  <c r="DF22" i="2"/>
  <c r="FQ90" i="4"/>
  <c r="DG160" i="2"/>
  <c r="FU54" i="4"/>
  <c r="FQ134" i="4"/>
  <c r="DG30" i="2"/>
  <c r="DC60" i="2"/>
  <c r="DE42" i="2"/>
  <c r="FO55" i="4"/>
  <c r="FT111" i="4"/>
  <c r="FU51" i="4"/>
  <c r="DF65" i="2"/>
  <c r="FT156" i="4"/>
  <c r="FQ52" i="4"/>
  <c r="DC38" i="2"/>
  <c r="FR90" i="4"/>
  <c r="EB206" i="4"/>
  <c r="FS166" i="4"/>
  <c r="FP54" i="4"/>
  <c r="FQ35" i="4"/>
  <c r="FU173" i="4"/>
  <c r="FT108" i="4"/>
  <c r="FQ19" i="4"/>
  <c r="CY206" i="2"/>
  <c r="FS170" i="4"/>
  <c r="FR158" i="4"/>
  <c r="BX206" i="4"/>
  <c r="DF31" i="2"/>
  <c r="FR193" i="4"/>
  <c r="FS28" i="4"/>
  <c r="EU206" i="4"/>
  <c r="FO38" i="4"/>
  <c r="FT169" i="4"/>
  <c r="DE197" i="2"/>
  <c r="FR170" i="4"/>
  <c r="DE110" i="2"/>
  <c r="FS154" i="4"/>
  <c r="FP99" i="4"/>
  <c r="FT155" i="4"/>
  <c r="DD125" i="2"/>
  <c r="EK206" i="4"/>
  <c r="DF200" i="2"/>
  <c r="FT100" i="4"/>
  <c r="FN122" i="4"/>
  <c r="FR77" i="4"/>
  <c r="FT19" i="4"/>
  <c r="DD104" i="2"/>
  <c r="FP110" i="4"/>
  <c r="FT77" i="4"/>
  <c r="FR139" i="4"/>
  <c r="FO112" i="4"/>
  <c r="DE163" i="2"/>
  <c r="FP181" i="4"/>
  <c r="DD43" i="2"/>
  <c r="FT85" i="4"/>
  <c r="DE28" i="2"/>
  <c r="FP22" i="4"/>
  <c r="FU37" i="4"/>
  <c r="DJ206" i="4"/>
  <c r="DE90" i="2"/>
  <c r="DF105" i="2"/>
  <c r="FS137" i="4"/>
  <c r="DD34" i="2"/>
  <c r="FN13" i="4"/>
  <c r="DG163" i="2"/>
  <c r="FR129" i="4"/>
  <c r="FR175" i="4"/>
  <c r="FP87" i="4"/>
  <c r="FP126" i="4"/>
  <c r="BX206" i="2"/>
  <c r="FQ167" i="4"/>
  <c r="FO193" i="4"/>
  <c r="DG108" i="2"/>
  <c r="DC35" i="2"/>
  <c r="FN52" i="4"/>
  <c r="DF76" i="2"/>
  <c r="DD15" i="2"/>
  <c r="FN205" i="4"/>
  <c r="AY206" i="2"/>
  <c r="FP185" i="4"/>
  <c r="FN26" i="4"/>
  <c r="FQ76" i="4"/>
  <c r="DD56" i="2"/>
  <c r="FS13" i="4"/>
  <c r="FR111" i="4"/>
  <c r="FR166" i="4"/>
  <c r="FS76" i="4"/>
  <c r="FO131" i="4"/>
  <c r="FT128" i="4"/>
  <c r="FQ42" i="4"/>
  <c r="EH206" i="4"/>
  <c r="DD25" i="2"/>
  <c r="FT136" i="4"/>
  <c r="DE185" i="2"/>
  <c r="FN74" i="4"/>
  <c r="DE139" i="2"/>
  <c r="DG97" i="2"/>
  <c r="FQ116" i="4"/>
  <c r="FC206" i="4"/>
  <c r="FQ115" i="4"/>
  <c r="DD28" i="2"/>
  <c r="DE108" i="2"/>
  <c r="FT62" i="4"/>
  <c r="DC146" i="2"/>
  <c r="DD121" i="2"/>
  <c r="FS162" i="4"/>
  <c r="FN103" i="4"/>
  <c r="FN105" i="4"/>
  <c r="FP193" i="4"/>
  <c r="DE131" i="2"/>
  <c r="FS195" i="4"/>
  <c r="FS12" i="4"/>
  <c r="CU206" i="4"/>
  <c r="DD111" i="2"/>
  <c r="DF205" i="2"/>
  <c r="DC123" i="2"/>
  <c r="DC31" i="2"/>
  <c r="FR150" i="4"/>
  <c r="FU26" i="4"/>
  <c r="FU88" i="4"/>
  <c r="DD177" i="2"/>
  <c r="DF89" i="2"/>
  <c r="FT181" i="4"/>
  <c r="FN168" i="4"/>
  <c r="DC81" i="2"/>
  <c r="FQ31" i="4"/>
  <c r="DG116" i="2"/>
  <c r="DE112" i="2"/>
  <c r="DG200" i="2"/>
  <c r="DG45" i="2"/>
  <c r="FO111" i="4"/>
  <c r="DD19" i="2"/>
  <c r="FT23" i="4"/>
  <c r="FP170" i="4"/>
  <c r="FR110" i="4"/>
  <c r="FR164" i="4"/>
  <c r="DC163" i="2"/>
  <c r="FN75" i="4"/>
  <c r="DE205" i="2"/>
  <c r="FS150" i="4"/>
  <c r="DD122" i="2"/>
  <c r="DE55" i="2"/>
  <c r="FP24" i="4"/>
  <c r="DC147" i="2"/>
  <c r="FU76" i="4"/>
  <c r="DF196" i="2"/>
  <c r="DE196" i="2"/>
  <c r="FP166" i="4"/>
  <c r="DE171" i="2"/>
  <c r="FQ148" i="4"/>
  <c r="DG87" i="2"/>
  <c r="DC11" i="2"/>
  <c r="DF78" i="2"/>
  <c r="DG75" i="2"/>
  <c r="FP25" i="4"/>
  <c r="FU175" i="4"/>
  <c r="FO50" i="4"/>
  <c r="DC160" i="2"/>
  <c r="DF59" i="2"/>
  <c r="DC85" i="2"/>
  <c r="FQ82" i="4"/>
  <c r="FU98" i="4"/>
  <c r="FN156" i="4"/>
  <c r="DF192" i="2"/>
  <c r="ED206" i="4"/>
  <c r="DG60" i="2"/>
  <c r="FQ80" i="4"/>
  <c r="DC206" i="4"/>
  <c r="DE169" i="2"/>
  <c r="FU7" i="4"/>
  <c r="FU176" i="4"/>
  <c r="DD124" i="2"/>
  <c r="DC140" i="2"/>
  <c r="FQ98" i="4"/>
  <c r="FP187" i="4"/>
  <c r="FP107" i="4"/>
  <c r="FO29" i="4"/>
  <c r="DC75" i="2"/>
  <c r="DD115" i="2"/>
  <c r="DC84" i="2"/>
  <c r="FN54" i="4"/>
  <c r="FS179" i="4"/>
  <c r="FO53" i="4"/>
  <c r="DD55" i="2"/>
  <c r="FO134" i="4"/>
  <c r="FR59" i="4"/>
  <c r="FO184" i="4"/>
  <c r="DE37" i="2"/>
  <c r="FS26" i="4"/>
  <c r="FO117" i="4"/>
  <c r="FR50" i="4"/>
  <c r="FR151" i="4"/>
  <c r="W206" i="4"/>
  <c r="FS42" i="4"/>
  <c r="FQ170" i="4"/>
  <c r="FU47" i="4"/>
  <c r="FQ72" i="4"/>
  <c r="FN24" i="4"/>
  <c r="DC55" i="2"/>
  <c r="FP171" i="4"/>
  <c r="DG10" i="2"/>
  <c r="FR82" i="4"/>
  <c r="DE26" i="2"/>
  <c r="FP100" i="4"/>
  <c r="FO132" i="4"/>
  <c r="FQ58" i="4"/>
  <c r="DC104" i="2"/>
  <c r="FN199" i="4"/>
  <c r="FQ44" i="4"/>
  <c r="DF23" i="2"/>
  <c r="FU118" i="4"/>
  <c r="AP206" i="4"/>
  <c r="BQ206" i="2"/>
  <c r="FU107" i="4"/>
  <c r="FO166" i="4"/>
  <c r="DD204" i="2"/>
  <c r="FS34" i="4"/>
  <c r="DC158" i="2"/>
  <c r="DG158" i="2"/>
  <c r="FS186" i="4"/>
  <c r="FQ133" i="4"/>
  <c r="FS71" i="4"/>
  <c r="FP49" i="4"/>
  <c r="DD187" i="2"/>
  <c r="DG70" i="2"/>
  <c r="DD83" i="2"/>
  <c r="AF206" i="2"/>
  <c r="DF19" i="2"/>
  <c r="FO97" i="4"/>
  <c r="FT97" i="4"/>
  <c r="FN155" i="4"/>
  <c r="DG56" i="2"/>
  <c r="FN61" i="4"/>
  <c r="DD95" i="2"/>
  <c r="BM206" i="4"/>
  <c r="FN181" i="4"/>
  <c r="FU109" i="4"/>
  <c r="FR99" i="4"/>
  <c r="FU63" i="4"/>
  <c r="DE94" i="2"/>
  <c r="FT125" i="4"/>
  <c r="FT39" i="4"/>
  <c r="FS188" i="4"/>
  <c r="DF171" i="2"/>
  <c r="FU112" i="4"/>
  <c r="EN206" i="4"/>
  <c r="FR114" i="4"/>
  <c r="FQ10" i="4"/>
  <c r="DG83" i="2"/>
  <c r="DF166" i="2"/>
  <c r="FT168" i="4"/>
  <c r="FO74" i="4"/>
  <c r="FO137" i="4"/>
  <c r="DG67" i="2"/>
  <c r="FR185" i="4"/>
  <c r="FN119" i="4"/>
  <c r="DC39" i="2"/>
  <c r="FO180" i="4"/>
  <c r="FS39" i="4"/>
  <c r="CN206" i="4"/>
  <c r="FN123" i="4"/>
  <c r="FN195" i="4"/>
  <c r="FQ62" i="4"/>
  <c r="FP167" i="4"/>
  <c r="FS78" i="4"/>
  <c r="FP16" i="4"/>
  <c r="FR61" i="4"/>
  <c r="FS81" i="4"/>
  <c r="DC107" i="2"/>
  <c r="FN35" i="4"/>
  <c r="FQ41" i="4"/>
  <c r="FQ184" i="4"/>
  <c r="DG26" i="2"/>
  <c r="FN187" i="4"/>
  <c r="FP81" i="4"/>
  <c r="FN140" i="4"/>
  <c r="FQ190" i="4"/>
  <c r="ET206" i="4"/>
  <c r="FO106" i="4"/>
  <c r="DC180" i="2"/>
  <c r="FU49" i="4"/>
  <c r="DE172" i="2"/>
  <c r="FT141" i="4"/>
  <c r="BR206" i="4"/>
  <c r="DD22" i="2"/>
  <c r="DE189" i="2"/>
  <c r="FU161" i="4"/>
  <c r="CP206" i="2"/>
  <c r="FO160" i="4"/>
  <c r="FO119" i="4"/>
  <c r="FR40" i="4"/>
  <c r="FQ89" i="4"/>
  <c r="AB206" i="2"/>
  <c r="FO178" i="4"/>
  <c r="FS199" i="4"/>
  <c r="FP137" i="4"/>
  <c r="FT164" i="4"/>
  <c r="FN132" i="4"/>
  <c r="FP178" i="4"/>
  <c r="FO159" i="4"/>
  <c r="FT95" i="4"/>
  <c r="FP61" i="4"/>
  <c r="DC167" i="2"/>
  <c r="FR118" i="4"/>
  <c r="DE79" i="2"/>
  <c r="DE150" i="2"/>
  <c r="DG166" i="2"/>
  <c r="FO71" i="4"/>
  <c r="FS29" i="4"/>
  <c r="DE77" i="2"/>
  <c r="DD9" i="2"/>
  <c r="CO206" i="4"/>
  <c r="FN73" i="4"/>
  <c r="S206" i="2"/>
  <c r="FT195" i="4"/>
  <c r="DE78" i="2"/>
  <c r="DD73" i="2"/>
  <c r="DF64" i="2"/>
  <c r="FO161" i="4"/>
  <c r="FP82" i="4"/>
  <c r="FS50" i="4"/>
  <c r="FO151" i="4"/>
  <c r="FT13" i="4"/>
  <c r="DF176" i="2"/>
  <c r="BH206" i="4"/>
  <c r="FU85" i="4"/>
  <c r="CS206" i="2"/>
  <c r="FU87" i="4"/>
  <c r="FU198" i="4"/>
  <c r="FO14" i="4"/>
  <c r="FU146" i="4"/>
  <c r="DF58" i="2"/>
  <c r="FU125" i="4"/>
  <c r="DF141" i="2"/>
  <c r="DF82" i="2"/>
  <c r="FN189" i="4"/>
  <c r="FO135" i="4"/>
  <c r="DF182" i="2"/>
  <c r="DE177" i="2"/>
  <c r="FO42" i="4"/>
  <c r="FO56" i="4"/>
  <c r="DG171" i="2"/>
  <c r="DG55" i="2"/>
  <c r="FO51" i="4"/>
  <c r="FT30" i="4"/>
  <c r="DF160" i="2"/>
  <c r="DF201" i="2"/>
  <c r="DE195" i="2"/>
  <c r="FO174" i="4"/>
  <c r="P206" i="2"/>
  <c r="FR53" i="4"/>
  <c r="FU68" i="4"/>
  <c r="FQ150" i="4"/>
  <c r="DG27" i="2"/>
  <c r="FR34" i="4"/>
  <c r="FQ83" i="4"/>
  <c r="DC150" i="2"/>
  <c r="DG16" i="2"/>
  <c r="FQ128" i="4"/>
  <c r="DF132" i="2"/>
  <c r="DD26" i="2"/>
  <c r="DD134" i="2"/>
  <c r="DF88" i="2"/>
  <c r="FU116" i="4"/>
  <c r="FN127" i="4"/>
  <c r="DE57" i="2"/>
  <c r="T206" i="4"/>
  <c r="DC196" i="2"/>
  <c r="FU103" i="4"/>
  <c r="CB206" i="2"/>
  <c r="FO75" i="4"/>
  <c r="FQ201" i="4"/>
  <c r="DD175" i="2"/>
  <c r="FR49" i="4"/>
  <c r="FP50" i="4"/>
  <c r="FQ22" i="4"/>
  <c r="FO68" i="4"/>
  <c r="FU191" i="4"/>
  <c r="FO140" i="4"/>
  <c r="FQ55" i="4"/>
  <c r="FT182" i="4"/>
  <c r="DG178" i="2"/>
  <c r="FO175" i="4"/>
  <c r="FQ179" i="4"/>
  <c r="FO167" i="4"/>
  <c r="FR100" i="4"/>
  <c r="FU133" i="4"/>
  <c r="FQ8" i="4"/>
  <c r="FU185" i="4"/>
  <c r="FR11" i="4"/>
  <c r="DE129" i="2"/>
  <c r="FQ149" i="4"/>
  <c r="FT82" i="4"/>
  <c r="DD91" i="2"/>
  <c r="DD53" i="2"/>
  <c r="DE64" i="2"/>
  <c r="FP80" i="4"/>
  <c r="DG111" i="2"/>
  <c r="DD195" i="2"/>
  <c r="DC26" i="2"/>
  <c r="AQ206" i="2"/>
  <c r="H206" i="4"/>
  <c r="DE133" i="2"/>
  <c r="DC99" i="2"/>
  <c r="DE16" i="2"/>
  <c r="DC110" i="2"/>
  <c r="CX206" i="4"/>
  <c r="FS24" i="4"/>
  <c r="CK206" i="4"/>
  <c r="FS189" i="4"/>
  <c r="FO77" i="4"/>
  <c r="CI206" i="4"/>
  <c r="FI206" i="4"/>
  <c r="FO148" i="4"/>
  <c r="DG91" i="2"/>
  <c r="FS18" i="4"/>
  <c r="FQ178" i="4"/>
  <c r="FO144" i="4"/>
  <c r="FQ57" i="4"/>
  <c r="DD205" i="2"/>
  <c r="DD157" i="2"/>
  <c r="DG51" i="2"/>
  <c r="FQ106" i="4"/>
  <c r="DC97" i="2"/>
  <c r="FN104" i="4"/>
  <c r="FO120" i="4"/>
  <c r="FR125" i="4"/>
  <c r="FN82" i="4"/>
  <c r="DC119" i="2"/>
  <c r="DG148" i="2"/>
  <c r="FT96" i="4"/>
  <c r="FP51" i="4"/>
  <c r="DF150" i="2"/>
  <c r="U206" i="2"/>
  <c r="FO124" i="4"/>
  <c r="DC44" i="2"/>
  <c r="DC34" i="2"/>
  <c r="FO190" i="4"/>
  <c r="FS176" i="4"/>
  <c r="FT198" i="4"/>
  <c r="DF52" i="2"/>
  <c r="FS91" i="4"/>
  <c r="FS200" i="4"/>
  <c r="FQ122" i="4"/>
  <c r="DC111" i="2"/>
  <c r="FT20" i="4"/>
  <c r="FP121" i="4"/>
  <c r="DE115" i="2"/>
  <c r="FT147" i="4"/>
  <c r="FU151" i="4"/>
  <c r="FQ105" i="4"/>
  <c r="DC129" i="2"/>
  <c r="FP112" i="4"/>
  <c r="DF86" i="2"/>
  <c r="DE116" i="2"/>
  <c r="DE74" i="2"/>
  <c r="FR96" i="4"/>
  <c r="FP147" i="4"/>
  <c r="FU91" i="4"/>
  <c r="FQ67" i="4"/>
  <c r="DE119" i="2"/>
  <c r="DC105" i="2"/>
  <c r="DD172" i="2"/>
  <c r="FS92" i="4"/>
  <c r="DE39" i="2"/>
  <c r="DF70" i="2"/>
  <c r="DC41" i="2"/>
  <c r="DE199" i="2"/>
  <c r="FN102" i="4"/>
  <c r="DC183" i="2"/>
  <c r="DG198" i="2"/>
  <c r="FN22" i="4"/>
  <c r="FN106" i="4"/>
  <c r="FN169" i="4"/>
  <c r="DC28" i="2"/>
  <c r="DD76" i="2"/>
  <c r="FN198" i="4"/>
  <c r="FO126" i="4"/>
  <c r="FU130" i="4"/>
  <c r="DD144" i="2"/>
  <c r="FP199" i="4"/>
  <c r="DD176" i="2"/>
  <c r="FU172" i="4"/>
  <c r="FO116" i="4"/>
  <c r="FS95" i="4"/>
  <c r="FR8" i="4"/>
  <c r="FO90" i="4"/>
  <c r="FO92" i="4"/>
  <c r="FN16" i="4"/>
  <c r="DC187" i="2"/>
  <c r="DD119" i="2"/>
  <c r="FU20" i="4"/>
  <c r="FP9" i="4"/>
  <c r="DD44" i="2"/>
  <c r="FR115" i="4"/>
  <c r="DC40" i="2"/>
  <c r="DF25" i="2"/>
  <c r="FO78" i="4"/>
  <c r="FR95" i="4"/>
  <c r="DF67" i="2"/>
  <c r="FP155" i="4"/>
  <c r="FO173" i="4"/>
  <c r="FN153" i="4"/>
  <c r="FQ85" i="4"/>
  <c r="FN201" i="4"/>
  <c r="AQ206" i="4"/>
  <c r="FO91" i="4"/>
  <c r="FR64" i="4"/>
  <c r="FT124" i="4"/>
  <c r="DD84" i="2"/>
  <c r="FO82" i="4"/>
  <c r="CJ206" i="4"/>
  <c r="DE180" i="2"/>
  <c r="FQ33" i="4"/>
  <c r="FR204" i="4"/>
  <c r="FT166" i="4"/>
  <c r="FP186" i="4"/>
  <c r="AA206" i="4"/>
  <c r="FO27" i="4"/>
  <c r="FO26" i="4"/>
  <c r="FN91" i="4"/>
  <c r="BW206" i="2"/>
  <c r="FR57" i="4"/>
  <c r="FR131" i="4"/>
  <c r="FB206" i="4"/>
  <c r="FP89" i="4"/>
  <c r="DC191" i="2"/>
  <c r="FQ143" i="4"/>
  <c r="DE146" i="2"/>
  <c r="DF33" i="2"/>
  <c r="FS167" i="4"/>
  <c r="BO206" i="2"/>
  <c r="DG11" i="2"/>
  <c r="FN28" i="4"/>
  <c r="FQ20" i="4"/>
  <c r="CF206" i="4"/>
  <c r="DE19" i="2"/>
  <c r="DC19" i="2"/>
  <c r="FR119" i="4"/>
  <c r="DE156" i="2"/>
  <c r="DF11" i="2"/>
  <c r="DE88" i="2"/>
  <c r="DE59" i="2"/>
  <c r="FU155" i="4"/>
  <c r="DC192" i="2"/>
  <c r="FS160" i="4"/>
  <c r="DG154" i="2"/>
  <c r="FP129" i="4"/>
  <c r="FT134" i="4"/>
  <c r="FO171" i="4"/>
  <c r="FU83" i="4"/>
  <c r="FP26" i="4"/>
  <c r="DG153" i="2"/>
  <c r="DG124" i="2"/>
  <c r="FR109" i="4"/>
  <c r="FR157" i="4"/>
  <c r="DC89" i="2"/>
  <c r="DD164" i="2"/>
  <c r="DC203" i="2"/>
  <c r="AS206" i="2"/>
  <c r="FT8" i="4"/>
  <c r="FN47" i="4"/>
  <c r="FU115" i="4"/>
  <c r="FP96" i="4"/>
  <c r="DF170" i="2"/>
  <c r="DG7" i="2"/>
  <c r="FO100" i="4"/>
  <c r="FO179" i="4"/>
  <c r="FR169" i="4"/>
  <c r="FS83" i="4"/>
  <c r="FT26" i="4"/>
  <c r="FS10" i="4"/>
  <c r="L206" i="4"/>
  <c r="DE170" i="2"/>
  <c r="FP7" i="4"/>
  <c r="DE192" i="2"/>
  <c r="DC178" i="2"/>
  <c r="FO93" i="4"/>
  <c r="W206" i="2"/>
  <c r="DC176" i="2"/>
  <c r="DC74" i="2"/>
  <c r="FS198" i="4"/>
  <c r="DG175" i="2"/>
  <c r="FN166" i="4"/>
  <c r="FR174" i="4"/>
  <c r="FU193" i="4"/>
  <c r="FR42" i="4"/>
  <c r="DF191" i="2"/>
  <c r="FS85" i="4"/>
  <c r="FP95" i="4"/>
  <c r="FR195" i="4"/>
  <c r="FP163" i="4"/>
  <c r="FQ94" i="4"/>
  <c r="FN154" i="4"/>
  <c r="DC54" i="2"/>
  <c r="DD181" i="2"/>
  <c r="FQ159" i="4"/>
  <c r="DF178" i="2"/>
  <c r="FR163" i="4"/>
  <c r="FR202" i="4"/>
  <c r="U206" i="4"/>
  <c r="DD185" i="2"/>
  <c r="FN158" i="4"/>
  <c r="FU39" i="4"/>
  <c r="DC125" i="2"/>
  <c r="FT75" i="4"/>
  <c r="O206" i="4"/>
  <c r="FN109" i="4"/>
  <c r="FQ181" i="4"/>
  <c r="FU132" i="4"/>
  <c r="FT80" i="4"/>
  <c r="DF118" i="2"/>
  <c r="FU159" i="4"/>
  <c r="AE206" i="4"/>
  <c r="FN72" i="4"/>
  <c r="FR106" i="4"/>
  <c r="FT202" i="4"/>
  <c r="DF34" i="2"/>
  <c r="AD206" i="2"/>
  <c r="DC103" i="2"/>
  <c r="FU203" i="4"/>
  <c r="FN190" i="4"/>
  <c r="FQ151" i="4"/>
  <c r="FP196" i="4"/>
  <c r="FQ96" i="4"/>
  <c r="FO7" i="4"/>
  <c r="DF98" i="2"/>
  <c r="FO25" i="4"/>
  <c r="FO40" i="4"/>
  <c r="FP63" i="4"/>
  <c r="FN32" i="4"/>
  <c r="CV206" i="2"/>
  <c r="FO61" i="4"/>
  <c r="DC144" i="2"/>
  <c r="DG125" i="2"/>
  <c r="FT120" i="4"/>
  <c r="FQ50" i="4"/>
  <c r="DE130" i="2"/>
  <c r="CR206" i="4"/>
  <c r="DC131" i="2"/>
  <c r="DF190" i="2"/>
  <c r="FP46" i="4"/>
  <c r="I206" i="2"/>
  <c r="FS77" i="4"/>
  <c r="FR138" i="4"/>
  <c r="FP201" i="4"/>
  <c r="DE206" i="4"/>
  <c r="DD192" i="2"/>
  <c r="FR128" i="4"/>
  <c r="DC117" i="2"/>
  <c r="FR23" i="4"/>
  <c r="CL206" i="4"/>
  <c r="FP122" i="4"/>
  <c r="DD159" i="2"/>
  <c r="DD52" i="2"/>
  <c r="FS102" i="4"/>
  <c r="FP115" i="4"/>
  <c r="FU97" i="4"/>
  <c r="FT68" i="4"/>
  <c r="DF87" i="2"/>
  <c r="FO73" i="4"/>
  <c r="DG167" i="2"/>
  <c r="FQ26" i="4"/>
  <c r="FS121" i="4"/>
  <c r="DG115" i="2"/>
  <c r="DF162" i="2"/>
  <c r="DG110" i="2"/>
  <c r="DD81" i="2"/>
  <c r="FU148" i="4"/>
  <c r="DG35" i="2"/>
  <c r="FQ13" i="4"/>
  <c r="FP169" i="4"/>
  <c r="DE142" i="2"/>
  <c r="FT187" i="4"/>
  <c r="DD45" i="2"/>
  <c r="DC62" i="2"/>
  <c r="FT22" i="4"/>
  <c r="BA206" i="4"/>
  <c r="FN121" i="4"/>
  <c r="DE190" i="2"/>
  <c r="DE125" i="2"/>
  <c r="DF168" i="2"/>
  <c r="DG193" i="2"/>
  <c r="FR191" i="4"/>
  <c r="FN184" i="4"/>
  <c r="DG197" i="2"/>
  <c r="FP183" i="4"/>
  <c r="FN191" i="4"/>
  <c r="FQ38" i="4"/>
  <c r="FS110" i="4"/>
  <c r="FP73" i="4"/>
  <c r="FT67" i="4"/>
  <c r="FQ51" i="4"/>
  <c r="FU163" i="4"/>
  <c r="FQ77" i="4"/>
  <c r="DF95" i="2"/>
  <c r="DC59" i="2"/>
  <c r="D206" i="2"/>
  <c r="DC179" i="2"/>
  <c r="FP159" i="4"/>
  <c r="AW206" i="2"/>
  <c r="DE160" i="2"/>
  <c r="FP104" i="4"/>
  <c r="FR27" i="4"/>
  <c r="DE167" i="2"/>
  <c r="DF124" i="2"/>
  <c r="FT50" i="4"/>
  <c r="DG13" i="2"/>
  <c r="DL206" i="4"/>
  <c r="DF119" i="2"/>
  <c r="FT131" i="4"/>
  <c r="DD7" i="2"/>
  <c r="FP86" i="4"/>
  <c r="FU202" i="4"/>
  <c r="DC166" i="2"/>
  <c r="FS139" i="4"/>
  <c r="FO57" i="4"/>
  <c r="FP70" i="4"/>
  <c r="FO49" i="4"/>
  <c r="FU41" i="4"/>
  <c r="FT71" i="4"/>
  <c r="FO62" i="4"/>
  <c r="DG185" i="2"/>
  <c r="DE15" i="2"/>
  <c r="FP177" i="4"/>
  <c r="FS133" i="4"/>
  <c r="FS175" i="4"/>
  <c r="FO204" i="4"/>
  <c r="DC76" i="2"/>
  <c r="FP154" i="4"/>
  <c r="DE118" i="2"/>
  <c r="FR197" i="4"/>
  <c r="FT144" i="4"/>
  <c r="DE114" i="2"/>
  <c r="DD196" i="2"/>
  <c r="V206" i="4"/>
  <c r="DE179" i="2"/>
  <c r="AI206" i="4"/>
  <c r="DF35" i="2"/>
  <c r="FP195" i="4"/>
  <c r="FS49" i="4"/>
  <c r="FQ186" i="4"/>
  <c r="FN160" i="4"/>
  <c r="CP206" i="4"/>
  <c r="FO19" i="4"/>
  <c r="FU55" i="4"/>
  <c r="FT200" i="4"/>
  <c r="FQ65" i="4"/>
  <c r="FP92" i="4"/>
  <c r="FP189" i="4"/>
  <c r="DC201" i="2"/>
  <c r="S206" i="4"/>
  <c r="DC173" i="2"/>
  <c r="FN117" i="4"/>
  <c r="DC161" i="2"/>
  <c r="FO196" i="4"/>
  <c r="DE62" i="2"/>
  <c r="FT204" i="4"/>
  <c r="DF109" i="2"/>
  <c r="FP158" i="4"/>
  <c r="Y206" i="2"/>
  <c r="Q206" i="4"/>
  <c r="FO157" i="4"/>
  <c r="DD126" i="2"/>
  <c r="DE176" i="2"/>
  <c r="DE148" i="2"/>
  <c r="FO13" i="4"/>
  <c r="AJ206" i="2"/>
  <c r="DF197" i="2"/>
  <c r="DG156" i="2"/>
  <c r="FR121" i="4"/>
  <c r="FQ17" i="4"/>
  <c r="DG126" i="2"/>
  <c r="FT143" i="4"/>
  <c r="DE203" i="2"/>
  <c r="FS25" i="4"/>
  <c r="DG152" i="2"/>
  <c r="FP172" i="4"/>
  <c r="FR203" i="4"/>
  <c r="DG135" i="2"/>
  <c r="FP111" i="4"/>
  <c r="DE23" i="2"/>
  <c r="FS45" i="4"/>
  <c r="DG89" i="2"/>
  <c r="K206" i="2"/>
  <c r="FO110" i="4"/>
  <c r="DC102" i="2"/>
  <c r="DC199" i="2"/>
  <c r="DD199" i="2"/>
  <c r="FU64" i="4"/>
  <c r="FN60" i="4"/>
  <c r="FO198" i="4"/>
  <c r="FQ24" i="4"/>
  <c r="CC206" i="4"/>
  <c r="FQ158" i="4"/>
  <c r="FO122" i="4"/>
  <c r="AN206" i="4"/>
  <c r="FN172" i="4"/>
  <c r="DD165" i="2"/>
  <c r="DE107" i="2"/>
  <c r="DE10" i="2"/>
  <c r="DG73" i="2"/>
  <c r="FQ30" i="4"/>
  <c r="DD201" i="2"/>
  <c r="DF152" i="2"/>
  <c r="FQ147" i="4"/>
  <c r="DC202" i="2"/>
  <c r="DF20" i="2"/>
  <c r="FP37" i="4"/>
  <c r="FR194" i="4"/>
  <c r="FP164" i="4"/>
  <c r="DG102" i="2"/>
  <c r="DE60" i="2"/>
  <c r="DD23" i="2"/>
  <c r="FN180" i="4"/>
  <c r="BP206" i="4"/>
  <c r="DD30" i="2"/>
  <c r="DF154" i="2"/>
  <c r="DD11" i="2"/>
  <c r="CA206" i="2"/>
  <c r="FQ112" i="4"/>
  <c r="BL206" i="2"/>
  <c r="FP157" i="4"/>
  <c r="DD149" i="2"/>
  <c r="FP19" i="4"/>
  <c r="FN7" i="4"/>
  <c r="DF140" i="2"/>
  <c r="DC124" i="2"/>
  <c r="DF144" i="2"/>
  <c r="DD102" i="2"/>
  <c r="DC23" i="2"/>
  <c r="FU126" i="4"/>
  <c r="DC162" i="2"/>
  <c r="FU21" i="4"/>
  <c r="DE7" i="2"/>
  <c r="FN89" i="4"/>
  <c r="FR86" i="4"/>
  <c r="DC149" i="2"/>
  <c r="FQ104" i="4"/>
  <c r="FQ63" i="4"/>
  <c r="DF204" i="2"/>
  <c r="FP124" i="4"/>
  <c r="FO45" i="4"/>
  <c r="FR105" i="4"/>
  <c r="FN94" i="4"/>
  <c r="FR165" i="4"/>
  <c r="FT55" i="4"/>
  <c r="FN200" i="4"/>
  <c r="DD130" i="2"/>
  <c r="FP123" i="4"/>
  <c r="DF134" i="2"/>
  <c r="FQ11" i="4"/>
  <c r="FU201" i="4"/>
  <c r="FO163" i="4"/>
  <c r="CE206" i="4"/>
  <c r="DD151" i="2"/>
  <c r="EX206" i="4"/>
  <c r="FR186" i="4"/>
  <c r="FN100" i="4"/>
  <c r="FN71" i="4"/>
  <c r="FU189" i="4"/>
  <c r="FP162" i="4"/>
  <c r="FQ84" i="4"/>
  <c r="FR134" i="4"/>
  <c r="FP160" i="4"/>
  <c r="DC114" i="2"/>
  <c r="FQ137" i="4"/>
  <c r="DC170" i="2"/>
  <c r="FT189" i="4"/>
  <c r="FR46" i="4"/>
  <c r="FQ109" i="4"/>
  <c r="DG134" i="2"/>
  <c r="FR24" i="4"/>
  <c r="FQ91" i="4"/>
  <c r="DC127" i="2"/>
  <c r="DC120" i="2"/>
  <c r="DE138" i="2"/>
  <c r="DF26" i="2"/>
  <c r="FU138" i="4"/>
  <c r="DD8" i="2"/>
  <c r="CT206" i="2"/>
  <c r="FS116" i="4"/>
  <c r="FU169" i="4"/>
  <c r="FR63" i="4"/>
  <c r="FS35" i="4"/>
  <c r="FS132" i="4"/>
  <c r="FT52" i="4"/>
  <c r="BZ206" i="4"/>
  <c r="FR156" i="4"/>
  <c r="DG183" i="2"/>
  <c r="FP202" i="4"/>
  <c r="DF114" i="2"/>
  <c r="M206" i="4"/>
  <c r="FT149" i="4"/>
  <c r="FT129" i="4"/>
  <c r="FR52" i="4"/>
  <c r="DF60" i="2"/>
  <c r="FQ183" i="4"/>
  <c r="FR67" i="4"/>
  <c r="DE182" i="2"/>
  <c r="DD51" i="2"/>
  <c r="FQ195" i="4"/>
  <c r="FJ206" i="4"/>
  <c r="FK206" i="4"/>
  <c r="FS62" i="4"/>
  <c r="FP41" i="4"/>
  <c r="BJ206" i="2"/>
  <c r="FQ71" i="4"/>
  <c r="DF125" i="2"/>
  <c r="FN194" i="4"/>
  <c r="DE161" i="2"/>
  <c r="FS163" i="4"/>
  <c r="FP15" i="4"/>
  <c r="FU162" i="4"/>
  <c r="DF94" i="2"/>
  <c r="EG206" i="4"/>
  <c r="DF53" i="2"/>
  <c r="EA206" i="4"/>
  <c r="FP76" i="4"/>
  <c r="AY206" i="4"/>
  <c r="DE27" i="2"/>
  <c r="DD180" i="2"/>
  <c r="FP156" i="4"/>
  <c r="DC177" i="2"/>
  <c r="FR149" i="4"/>
  <c r="FQ87" i="4"/>
  <c r="DC42" i="2"/>
  <c r="FP18" i="4"/>
  <c r="FO60" i="4"/>
  <c r="FT72" i="4"/>
  <c r="DC46" i="2"/>
  <c r="DE155" i="2"/>
  <c r="FN30" i="4"/>
  <c r="FO205" i="4"/>
  <c r="FS181" i="4"/>
  <c r="FU149" i="4"/>
  <c r="DF61" i="2"/>
  <c r="FS43" i="4"/>
  <c r="FP102" i="4"/>
  <c r="DC137" i="2"/>
  <c r="DG31" i="2"/>
  <c r="FT188" i="4"/>
  <c r="FP34" i="4"/>
  <c r="FQ121" i="4"/>
  <c r="FT44" i="4"/>
  <c r="FN39" i="4"/>
  <c r="FS136" i="4"/>
  <c r="FP144" i="4"/>
  <c r="FO85" i="4"/>
  <c r="FP192" i="4"/>
  <c r="FP103" i="4"/>
  <c r="FN79" i="4"/>
  <c r="FT54" i="4"/>
  <c r="FS117" i="4"/>
  <c r="CV206" i="4"/>
  <c r="DE136" i="2"/>
  <c r="FN90" i="4"/>
  <c r="FO202" i="4"/>
  <c r="DE12" i="2"/>
  <c r="DD93" i="2"/>
  <c r="FU42" i="4"/>
  <c r="FS122" i="4"/>
  <c r="DF56" i="2"/>
  <c r="FO63" i="4"/>
  <c r="FT105" i="4"/>
  <c r="FP71" i="4"/>
  <c r="FQ154" i="4"/>
  <c r="FQ191" i="4"/>
  <c r="DE8" i="2"/>
  <c r="FN143" i="4"/>
  <c r="DE71" i="2"/>
  <c r="DC155" i="2"/>
  <c r="FO30" i="4"/>
  <c r="FN8" i="4"/>
  <c r="FT190" i="4"/>
  <c r="FN142" i="4"/>
  <c r="DE85" i="2"/>
  <c r="FT60" i="4"/>
  <c r="FS41" i="4"/>
  <c r="DG180" i="2"/>
  <c r="FS31" i="4"/>
  <c r="FO162" i="4"/>
  <c r="DF54" i="2"/>
  <c r="FP45" i="4"/>
  <c r="FS123" i="4"/>
  <c r="FO47" i="4"/>
  <c r="FN161" i="4"/>
  <c r="FU140" i="4"/>
  <c r="FO115" i="4"/>
  <c r="DD10" i="2"/>
  <c r="DE117" i="2"/>
  <c r="FQ73" i="4"/>
  <c r="FN177" i="4"/>
  <c r="DE30" i="2"/>
  <c r="FP128" i="4"/>
  <c r="FP68" i="4"/>
  <c r="FO58" i="4"/>
  <c r="BL206" i="4"/>
  <c r="FQ163" i="4"/>
  <c r="DD72" i="2"/>
  <c r="DG88" i="2"/>
  <c r="BY206" i="4"/>
  <c r="DD171" i="2"/>
  <c r="FT103" i="4"/>
  <c r="DF9" i="2"/>
  <c r="FO10" i="4"/>
  <c r="FE206" i="4"/>
  <c r="DE200" i="2"/>
  <c r="BI206" i="4"/>
  <c r="FP173" i="4"/>
  <c r="DE11" i="2"/>
  <c r="DF127" i="2"/>
  <c r="DG205" i="2"/>
  <c r="FN164" i="4"/>
  <c r="DD174" i="2"/>
  <c r="BB206" i="2"/>
  <c r="CF206" i="2"/>
  <c r="DG105" i="2"/>
  <c r="FN14" i="4"/>
  <c r="DC9" i="2"/>
  <c r="DD39" i="2"/>
  <c r="DE46" i="2"/>
  <c r="FU165" i="4"/>
  <c r="DD65" i="2"/>
  <c r="AU206" i="4"/>
  <c r="FN152" i="4"/>
  <c r="DE143" i="2"/>
  <c r="FQ97" i="4"/>
  <c r="FO192" i="4"/>
  <c r="DF73" i="2"/>
  <c r="DD59" i="2"/>
  <c r="Q206" i="2"/>
  <c r="FN202" i="4"/>
  <c r="DD31" i="2"/>
  <c r="FS87" i="4"/>
  <c r="FS20" i="4"/>
  <c r="FT199" i="4"/>
  <c r="DE47" i="2"/>
  <c r="DC77" i="2"/>
  <c r="FU150" i="4"/>
  <c r="FT118" i="4"/>
  <c r="DD103" i="2"/>
  <c r="FO121" i="4"/>
  <c r="DD92" i="2"/>
  <c r="DD99" i="2"/>
  <c r="FP119" i="4"/>
  <c r="DD194" i="2"/>
  <c r="DG48" i="2"/>
  <c r="FT191" i="4"/>
  <c r="FS173" i="4"/>
  <c r="FN129" i="4"/>
  <c r="DG131" i="2"/>
  <c r="DF104" i="2"/>
  <c r="FR153" i="4"/>
  <c r="CM206" i="2"/>
  <c r="FU174" i="4"/>
  <c r="DC16" i="2"/>
  <c r="DD147" i="2"/>
  <c r="FT167" i="4"/>
  <c r="FP57" i="4"/>
  <c r="FQ9" i="4"/>
  <c r="DC164" i="2"/>
  <c r="FS88" i="4"/>
  <c r="FT12" i="4"/>
  <c r="DC87" i="2"/>
  <c r="FS165" i="4"/>
  <c r="AL206" i="4"/>
  <c r="FS64" i="4"/>
  <c r="DG9" i="2"/>
  <c r="FQ78" i="4"/>
  <c r="DC93" i="2"/>
  <c r="FU192" i="4"/>
  <c r="FS174" i="4"/>
  <c r="AE206" i="2"/>
  <c r="FU164" i="4"/>
  <c r="FO170" i="4"/>
  <c r="FQ141" i="4"/>
  <c r="FU102" i="4"/>
  <c r="FO33" i="4"/>
  <c r="DC27" i="2"/>
  <c r="AZ206" i="4"/>
  <c r="DF57" i="2"/>
  <c r="DF206" i="4"/>
  <c r="FQ14" i="4"/>
  <c r="DF130" i="2"/>
  <c r="AC206" i="2"/>
  <c r="FT42" i="4"/>
  <c r="FU89" i="4"/>
  <c r="DG68" i="2"/>
  <c r="DD158" i="2"/>
  <c r="FO130" i="4"/>
  <c r="FN58" i="4"/>
  <c r="BG206" i="2"/>
  <c r="DF30" i="2"/>
  <c r="FN27" i="4"/>
  <c r="FS129" i="4"/>
  <c r="DE82" i="2"/>
  <c r="FQ53" i="4"/>
  <c r="DG24" i="2"/>
  <c r="DE198" i="2"/>
  <c r="FS32" i="4"/>
  <c r="DD109" i="2"/>
  <c r="FO104" i="4"/>
  <c r="DG161" i="2"/>
  <c r="FO35" i="4"/>
  <c r="DG189" i="2"/>
  <c r="DC10" i="2"/>
  <c r="DW206" i="4"/>
  <c r="DC7" i="2"/>
  <c r="DE18" i="2"/>
  <c r="FO52" i="4"/>
  <c r="FO155" i="4"/>
  <c r="FS183" i="4"/>
  <c r="FQ187" i="4"/>
  <c r="BF206" i="2"/>
  <c r="DC25" i="2"/>
  <c r="FP47" i="4"/>
  <c r="FQ173" i="4"/>
  <c r="FR183" i="4"/>
  <c r="FR144" i="4"/>
  <c r="FU22" i="4"/>
  <c r="DC135" i="2"/>
  <c r="FQ130" i="4"/>
  <c r="FR12" i="4"/>
  <c r="DC33" i="2"/>
  <c r="FS111" i="4"/>
  <c r="DC109" i="2"/>
  <c r="DD189" i="2"/>
  <c r="FN34" i="4"/>
  <c r="FR37" i="4"/>
  <c r="DE122" i="2"/>
  <c r="DF188" i="2"/>
  <c r="DD150" i="2"/>
  <c r="FQ198" i="4"/>
  <c r="FT127" i="4"/>
  <c r="FR84" i="4"/>
  <c r="DC148" i="2"/>
  <c r="FP205" i="4"/>
  <c r="DC43" i="2"/>
  <c r="FS21" i="4"/>
  <c r="FS96" i="4"/>
  <c r="DD60" i="2"/>
  <c r="DF75" i="2"/>
  <c r="FN59" i="4"/>
  <c r="FS23" i="4"/>
  <c r="FU120" i="4"/>
  <c r="DF149" i="2"/>
  <c r="FP59" i="4"/>
  <c r="FR29" i="4"/>
  <c r="FS67" i="4"/>
  <c r="FR45" i="4"/>
  <c r="DG94" i="2"/>
  <c r="FP174" i="4"/>
  <c r="FQ196" i="4"/>
  <c r="FR135" i="4"/>
  <c r="DD143" i="2"/>
  <c r="FS60" i="4"/>
  <c r="FQ124" i="4"/>
  <c r="DG44" i="2"/>
  <c r="FO16" i="4"/>
  <c r="DD153" i="2"/>
  <c r="DF16" i="2"/>
  <c r="FN95" i="4"/>
  <c r="DF133" i="2"/>
  <c r="BO206" i="4"/>
  <c r="DC115" i="2"/>
  <c r="FR179" i="4"/>
  <c r="DC138" i="2"/>
  <c r="FT63" i="4"/>
  <c r="FO154" i="4"/>
  <c r="FN112" i="4"/>
  <c r="FN107" i="4"/>
  <c r="DC171" i="2"/>
  <c r="DD162" i="2"/>
  <c r="DC118" i="2"/>
  <c r="DD139" i="2"/>
  <c r="FN49" i="4"/>
  <c r="FN134" i="4"/>
  <c r="FO128" i="4"/>
  <c r="FR167" i="4"/>
  <c r="BA206" i="2"/>
  <c r="FT38" i="4"/>
  <c r="FP77" i="4"/>
  <c r="DG174" i="2"/>
  <c r="BT206" i="2"/>
  <c r="DC188" i="2"/>
  <c r="FR19" i="4"/>
  <c r="FR94" i="4"/>
  <c r="FT180" i="4"/>
  <c r="DD128" i="2"/>
  <c r="FU181" i="4"/>
  <c r="DF193" i="2"/>
  <c r="FN25" i="4"/>
  <c r="FS178" i="4"/>
  <c r="FN86" i="4"/>
  <c r="FQ171" i="4"/>
  <c r="FU119" i="4"/>
  <c r="FS94" i="4"/>
  <c r="CU206" i="2"/>
  <c r="AT206" i="2"/>
  <c r="FR155" i="4"/>
  <c r="FP91" i="4"/>
  <c r="FP132" i="4"/>
  <c r="FQ21" i="4"/>
  <c r="FS153" i="4"/>
  <c r="DE127" i="2"/>
  <c r="FN33" i="4"/>
  <c r="ES206" i="4"/>
  <c r="DE105" i="2"/>
  <c r="FP42" i="4"/>
  <c r="FO102" i="4"/>
  <c r="DG165" i="2"/>
  <c r="FP141" i="4"/>
  <c r="FP98" i="4"/>
  <c r="FQ188" i="4"/>
  <c r="FN81" i="4"/>
  <c r="DG17" i="2"/>
  <c r="DE147" i="2"/>
  <c r="DD138" i="2"/>
  <c r="DC154" i="2"/>
  <c r="FO48" i="4"/>
  <c r="DG38" i="2"/>
  <c r="FS61" i="4"/>
  <c r="DD169" i="2"/>
  <c r="BD206" i="4"/>
  <c r="DE157" i="2"/>
  <c r="FT179" i="4"/>
  <c r="FP182" i="4"/>
  <c r="FU134" i="4"/>
  <c r="FS16" i="4"/>
  <c r="DF181" i="2"/>
  <c r="FR65" i="4"/>
  <c r="FN124" i="4"/>
  <c r="FR21" i="4"/>
  <c r="DA206" i="2"/>
  <c r="FL206" i="4"/>
  <c r="FP125" i="4"/>
  <c r="CT206" i="4"/>
  <c r="DF99" i="2"/>
  <c r="FO194" i="4"/>
  <c r="DF47" i="2"/>
  <c r="FN56" i="4"/>
  <c r="DE34" i="2"/>
  <c r="FT104" i="4"/>
  <c r="DG74" i="2"/>
  <c r="FR78" i="4"/>
  <c r="FT58" i="4"/>
  <c r="DE175" i="2"/>
  <c r="FR88" i="4"/>
  <c r="FS8" i="4"/>
  <c r="DG42" i="2"/>
  <c r="DE20" i="2"/>
  <c r="DF164" i="2"/>
  <c r="DF96" i="2"/>
  <c r="FT196" i="4"/>
  <c r="FR93" i="4"/>
  <c r="FT31" i="4"/>
  <c r="FT65" i="4"/>
  <c r="FP194" i="4"/>
  <c r="DD38" i="2"/>
  <c r="FP165" i="4"/>
  <c r="FU30" i="4"/>
  <c r="DF138" i="2"/>
  <c r="FO95" i="4"/>
  <c r="DD137" i="2"/>
  <c r="FS109" i="4"/>
  <c r="DD27" i="2"/>
  <c r="FN99" i="4"/>
  <c r="FQ162" i="4"/>
  <c r="DG72" i="2"/>
  <c r="FU19" i="4"/>
  <c r="FN88" i="4"/>
  <c r="DC157" i="2"/>
  <c r="FR117" i="4"/>
  <c r="FT83" i="4"/>
  <c r="FP35" i="4"/>
  <c r="FO158" i="4"/>
  <c r="FQ75" i="4"/>
  <c r="FN9" i="4"/>
  <c r="DM206" i="4"/>
  <c r="FO125" i="4"/>
  <c r="DG192" i="2"/>
  <c r="DE40" i="2"/>
  <c r="DG182" i="2"/>
  <c r="FO199" i="4"/>
  <c r="DD148" i="2"/>
  <c r="FT90" i="4"/>
  <c r="DE89" i="2"/>
  <c r="EC206" i="4"/>
  <c r="BI206" i="2"/>
  <c r="DF44" i="2"/>
  <c r="DD94" i="2"/>
  <c r="BU206" i="2"/>
  <c r="FO46" i="4"/>
  <c r="DE67" i="2"/>
  <c r="FR168" i="4"/>
  <c r="DG58" i="2"/>
  <c r="FO41" i="4"/>
  <c r="DD105" i="2"/>
  <c r="DE153" i="2"/>
  <c r="FS108" i="4"/>
  <c r="FU24" i="4"/>
  <c r="DG121" i="2"/>
  <c r="FU62" i="4"/>
  <c r="DD117" i="2"/>
  <c r="DF93" i="2"/>
  <c r="FS202" i="4"/>
  <c r="FN19" i="4"/>
  <c r="FT35" i="4"/>
  <c r="DF24" i="2"/>
  <c r="DC100" i="2"/>
  <c r="FR173" i="4"/>
  <c r="DD168" i="2"/>
  <c r="DG179" i="2"/>
  <c r="DC168" i="2"/>
  <c r="FN196" i="4"/>
  <c r="FU60" i="4"/>
  <c r="DD86" i="2"/>
  <c r="DG96" i="2"/>
  <c r="DE98" i="2"/>
  <c r="FR10" i="4"/>
  <c r="FR54" i="4"/>
  <c r="DD41" i="2"/>
  <c r="DE73" i="2"/>
  <c r="FT78" i="4"/>
  <c r="FS152" i="4"/>
  <c r="FU129" i="4"/>
  <c r="FU46" i="4"/>
  <c r="FN92" i="4"/>
  <c r="DF165" i="2"/>
  <c r="BN206" i="2"/>
  <c r="FP44" i="4"/>
  <c r="DD75" i="2"/>
  <c r="AA206" i="2"/>
  <c r="FT140" i="4"/>
  <c r="DF116" i="2"/>
  <c r="DC139" i="2"/>
  <c r="DD33" i="2"/>
  <c r="FU179" i="4"/>
  <c r="FT114" i="4"/>
  <c r="FR107" i="4"/>
  <c r="FN170" i="4"/>
  <c r="FU205" i="4"/>
  <c r="FP64" i="4"/>
  <c r="DD18" i="2"/>
  <c r="FR68" i="4"/>
  <c r="FN65" i="4"/>
  <c r="FN197" i="4"/>
  <c r="BE206" i="2"/>
  <c r="FP203" i="4"/>
  <c r="FR15" i="4"/>
  <c r="DC184" i="2"/>
  <c r="FU187" i="4"/>
  <c r="FO201" i="4"/>
  <c r="DE91" i="2"/>
  <c r="FO168" i="4"/>
  <c r="FQ39" i="4"/>
  <c r="DD70" i="2"/>
  <c r="FU92" i="4"/>
  <c r="FO164" i="4"/>
  <c r="AC206" i="4"/>
  <c r="FP43" i="4"/>
  <c r="FU184" i="4"/>
  <c r="FN53" i="4"/>
  <c r="FN171" i="4"/>
  <c r="FS33" i="4"/>
  <c r="DF41" i="2"/>
  <c r="FN141" i="4"/>
  <c r="FO105" i="4"/>
  <c r="FO107" i="4"/>
  <c r="FQ12" i="4"/>
  <c r="DC92" i="2"/>
  <c r="DD61" i="2"/>
  <c r="FS59" i="4"/>
  <c r="DF37" i="2"/>
  <c r="FT185" i="4"/>
  <c r="FU190" i="4"/>
  <c r="DG147" i="2"/>
  <c r="DE109" i="2"/>
  <c r="FO76" i="4"/>
  <c r="FN96" i="4"/>
  <c r="FT115" i="4"/>
  <c r="FR189" i="4"/>
  <c r="FN64" i="4"/>
  <c r="FP65" i="4"/>
  <c r="FU70" i="4"/>
  <c r="DG177" i="2"/>
  <c r="FS54" i="4"/>
  <c r="DD50" i="2"/>
  <c r="FU53" i="4"/>
  <c r="FR102" i="4"/>
  <c r="FR187" i="4"/>
  <c r="FT49" i="4"/>
  <c r="BP206" i="2"/>
  <c r="H206" i="2"/>
  <c r="DC195" i="2"/>
  <c r="FO23" i="4"/>
  <c r="FU29" i="4"/>
  <c r="FN133" i="4"/>
  <c r="FN108" i="4"/>
  <c r="FO149" i="4"/>
  <c r="FR122" i="4"/>
  <c r="F206" i="4"/>
  <c r="FP13" i="4"/>
  <c r="DF42" i="2"/>
  <c r="FQ164" i="4"/>
  <c r="BY206" i="2"/>
  <c r="FN126" i="4"/>
  <c r="FU93" i="4"/>
  <c r="DI206" i="4"/>
  <c r="FN157" i="4"/>
  <c r="FU108" i="4"/>
  <c r="FU166" i="4"/>
  <c r="DD142" i="2"/>
  <c r="FS171" i="4"/>
  <c r="FR181" i="4"/>
  <c r="FQ16" i="4"/>
  <c r="FN11" i="4"/>
  <c r="FP131" i="4"/>
  <c r="FR205" i="4"/>
  <c r="DG136" i="2"/>
  <c r="FT132" i="4"/>
  <c r="AH206" i="4"/>
  <c r="FU137" i="4"/>
  <c r="D206" i="4"/>
  <c r="FR75" i="4"/>
  <c r="DC83" i="2"/>
  <c r="FO191" i="4"/>
  <c r="DG86" i="2"/>
  <c r="FP31" i="4"/>
  <c r="FO67" i="4"/>
  <c r="FP78" i="4"/>
  <c r="FU124" i="4"/>
  <c r="FU18" i="4"/>
  <c r="DG82" i="2"/>
  <c r="DF169" i="2"/>
  <c r="FR142" i="4"/>
  <c r="FG206" i="4"/>
  <c r="FR171" i="4"/>
  <c r="FT162" i="4"/>
  <c r="FT106" i="4"/>
  <c r="FQ119" i="4"/>
  <c r="BC206" i="2"/>
  <c r="FS115" i="4"/>
  <c r="FP109" i="4"/>
  <c r="FO133" i="4"/>
  <c r="FS52" i="4"/>
  <c r="FR73" i="4"/>
  <c r="DG14" i="2"/>
  <c r="FT178" i="4"/>
  <c r="FS30" i="4"/>
  <c r="FQ169" i="4"/>
  <c r="DC165" i="2"/>
  <c r="DG172" i="2"/>
  <c r="FT148" i="4"/>
  <c r="FO9" i="4"/>
  <c r="DE168" i="2"/>
  <c r="FQ108" i="4"/>
  <c r="DE22" i="2"/>
  <c r="DG106" i="2"/>
  <c r="FS135" i="4"/>
  <c r="FR43" i="4"/>
  <c r="DF117" i="2"/>
  <c r="FR56" i="4"/>
  <c r="R206" i="2"/>
  <c r="DG76" i="2"/>
  <c r="FO86" i="4"/>
  <c r="FQ153" i="4"/>
  <c r="FP143" i="4"/>
  <c r="DC48" i="2"/>
  <c r="DD13" i="2"/>
  <c r="DC186" i="2"/>
  <c r="DD178" i="2"/>
  <c r="DF175" i="2"/>
  <c r="FU14" i="4"/>
  <c r="DD87" i="2"/>
  <c r="BK206" i="2"/>
  <c r="DA206" i="4"/>
  <c r="FQ46" i="4"/>
  <c r="DG23" i="2"/>
  <c r="FN147" i="4"/>
  <c r="DG21" i="2"/>
  <c r="DF123" i="2"/>
  <c r="FQ177" i="4"/>
  <c r="N206" i="4"/>
  <c r="FO147" i="4"/>
  <c r="DC190" i="2"/>
  <c r="FS106" i="4"/>
  <c r="FN70" i="4"/>
  <c r="DE120" i="2"/>
  <c r="FT151" i="4"/>
  <c r="CM206" i="4"/>
  <c r="FQ203" i="4"/>
  <c r="DF8" i="2"/>
  <c r="DE158" i="2"/>
  <c r="DD14" i="2"/>
  <c r="FQ146" i="4"/>
  <c r="FU152" i="4"/>
  <c r="DC151" i="2"/>
  <c r="DE124" i="2"/>
  <c r="FP27" i="4"/>
  <c r="FU67" i="4"/>
  <c r="FN62" i="4"/>
  <c r="DC156" i="2"/>
  <c r="FT193" i="4"/>
  <c r="FT117" i="4"/>
  <c r="FN37" i="4"/>
  <c r="DF142" i="2"/>
  <c r="BV206" i="4"/>
  <c r="DF79" i="2"/>
  <c r="FP12" i="4"/>
  <c r="FT112" i="4"/>
  <c r="FN38" i="4"/>
  <c r="DG57" i="2"/>
  <c r="DF83" i="2"/>
  <c r="FT203" i="4"/>
  <c r="DF81" i="2"/>
  <c r="FN50" i="4"/>
  <c r="FR39" i="4"/>
  <c r="FN43" i="4"/>
  <c r="DQ206" i="4"/>
  <c r="FQ56" i="4"/>
  <c r="FU196" i="4"/>
  <c r="EQ206" i="4"/>
  <c r="FO183" i="4"/>
  <c r="FR98" i="4"/>
  <c r="FT89" i="4"/>
  <c r="FU167" i="4"/>
  <c r="DG157" i="2"/>
  <c r="DC159" i="2"/>
  <c r="FS65" i="4"/>
  <c r="DC56" i="2"/>
  <c r="FS103" i="4"/>
  <c r="DC96" i="2"/>
  <c r="DG190" i="2"/>
  <c r="FQ88" i="4"/>
  <c r="FN188" i="4"/>
  <c r="DK206" i="4"/>
  <c r="FP53" i="4"/>
  <c r="FU23" i="4"/>
  <c r="FN138" i="4"/>
  <c r="FO44" i="4"/>
  <c r="BV206" i="2"/>
  <c r="FN46" i="4"/>
  <c r="FQ176" i="4"/>
  <c r="DB206" i="4"/>
  <c r="FN149" i="4"/>
  <c r="DE97" i="2"/>
  <c r="FN31" i="4"/>
  <c r="FO43" i="4"/>
  <c r="FU197" i="4"/>
  <c r="FR201" i="4"/>
  <c r="DE202" i="2"/>
  <c r="DC61" i="2"/>
  <c r="FU99" i="4"/>
  <c r="FN55" i="4"/>
  <c r="DG120" i="2"/>
  <c r="DF14" i="2"/>
  <c r="FP134" i="4"/>
  <c r="DD118" i="2"/>
  <c r="DG199" i="2"/>
  <c r="FN151" i="4"/>
  <c r="DD136" i="2"/>
  <c r="FU81" i="4"/>
  <c r="FS84" i="4"/>
  <c r="CE206" i="2"/>
  <c r="FN148" i="4"/>
  <c r="FQ135" i="4"/>
  <c r="FN68" i="4"/>
  <c r="FN42" i="4"/>
  <c r="FU123" i="4"/>
  <c r="DG50" i="2"/>
  <c r="FT184" i="4"/>
  <c r="FQ47" i="4"/>
  <c r="FS156" i="4"/>
  <c r="FS53" i="4"/>
  <c r="EO206" i="4"/>
  <c r="FR200" i="4"/>
  <c r="AM206" i="2"/>
  <c r="DE75" i="2"/>
  <c r="DF74" i="2"/>
  <c r="FU72" i="4"/>
  <c r="FS104" i="4"/>
  <c r="FO203" i="4"/>
  <c r="J206" i="2"/>
  <c r="DG79" i="2"/>
  <c r="FN139" i="4"/>
  <c r="FN18" i="4"/>
  <c r="DC24" i="2"/>
  <c r="FR92" i="4"/>
  <c r="FS151" i="4"/>
  <c r="FQ125" i="4"/>
  <c r="FQ192" i="4"/>
  <c r="DC63" i="2"/>
  <c r="FS100" i="4"/>
  <c r="FS89" i="4"/>
  <c r="FR38" i="4"/>
  <c r="DD32" i="2"/>
  <c r="FR140" i="4"/>
  <c r="FP23" i="4"/>
  <c r="DG144" i="2"/>
  <c r="DC197" i="2"/>
  <c r="FS11" i="4"/>
  <c r="DC70" i="2"/>
  <c r="FS37" i="4"/>
  <c r="BS206" i="2"/>
  <c r="DD163" i="2"/>
  <c r="DC98" i="2"/>
  <c r="FT172" i="4"/>
  <c r="FR13" i="4"/>
  <c r="DD161" i="2"/>
  <c r="DD155" i="2"/>
  <c r="DC18" i="2"/>
  <c r="DE188" i="2"/>
  <c r="FR25" i="4"/>
  <c r="DE29" i="2"/>
  <c r="FT153" i="4"/>
  <c r="FU82" i="4"/>
  <c r="DG46" i="2"/>
  <c r="FO84" i="4"/>
  <c r="AP206" i="2"/>
  <c r="FU73" i="4"/>
  <c r="DE70" i="2"/>
  <c r="DG15" i="2"/>
  <c r="FP85" i="4"/>
  <c r="FR83" i="4"/>
  <c r="DF12" i="2"/>
  <c r="FT25" i="4"/>
  <c r="DD58" i="2"/>
  <c r="DD140" i="2"/>
  <c r="FR177" i="4"/>
  <c r="DE65" i="2"/>
  <c r="FS98" i="4"/>
  <c r="FS112" i="4"/>
  <c r="AD206" i="4"/>
  <c r="AX206" i="2"/>
  <c r="DG117" i="2"/>
  <c r="DC20" i="2"/>
  <c r="FP142" i="4"/>
  <c r="DC174" i="2"/>
  <c r="CD206" i="2"/>
  <c r="AM206" i="4"/>
  <c r="FQ48" i="4"/>
  <c r="FR126" i="4"/>
  <c r="FO188" i="4"/>
  <c r="DG127" i="2"/>
  <c r="FN146" i="4"/>
  <c r="FS46" i="4"/>
  <c r="DG173" i="2"/>
  <c r="DD89" i="2"/>
  <c r="DE51" i="2"/>
  <c r="DE49" i="2"/>
  <c r="FU56" i="4"/>
  <c r="BN206" i="4"/>
  <c r="FO146" i="4"/>
  <c r="DC172" i="2"/>
  <c r="FQ205" i="4"/>
  <c r="FO22" i="4"/>
  <c r="FT73" i="4"/>
  <c r="FS159" i="4"/>
  <c r="DF156" i="2"/>
  <c r="DE193" i="2"/>
  <c r="FO8" i="4"/>
  <c r="DG114" i="2"/>
  <c r="FU34" i="4"/>
  <c r="FP135" i="4"/>
  <c r="FN15" i="4"/>
  <c r="DD197" i="2"/>
  <c r="FS185" i="4"/>
  <c r="FT107" i="4"/>
  <c r="DF137" i="2"/>
  <c r="DG122" i="2"/>
  <c r="BB206" i="4"/>
  <c r="DC64" i="2"/>
  <c r="DE152" i="2"/>
  <c r="DE87" i="2"/>
  <c r="AK206" i="2"/>
  <c r="DD97" i="2"/>
  <c r="BS206" i="4"/>
  <c r="DG18" i="2"/>
  <c r="FS144" i="4"/>
  <c r="FS140" i="4"/>
  <c r="FN44" i="4"/>
  <c r="FP93" i="4"/>
  <c r="FR87" i="4"/>
  <c r="DD21" i="2"/>
  <c r="FP106" i="4"/>
  <c r="DE33" i="2"/>
  <c r="FP38" i="4"/>
  <c r="FU84" i="4"/>
  <c r="DF84" i="2"/>
  <c r="DC133" i="2"/>
  <c r="FR33" i="4"/>
  <c r="FS70" i="4"/>
  <c r="DE61" i="2"/>
  <c r="FT99" i="4"/>
  <c r="DE83" i="2"/>
  <c r="FT84" i="4"/>
  <c r="DF183" i="2"/>
  <c r="DG164" i="2"/>
  <c r="FU135" i="4"/>
  <c r="DF103" i="2"/>
  <c r="FT46" i="4"/>
  <c r="FP161" i="4"/>
  <c r="DC194" i="2"/>
  <c r="DF13" i="2"/>
  <c r="FR136" i="4"/>
  <c r="DD173" i="2"/>
  <c r="FQ123" i="4"/>
  <c r="FT133" i="4"/>
  <c r="AU206" i="2"/>
  <c r="DC79" i="2"/>
  <c r="FQ64" i="4"/>
  <c r="FP108" i="4"/>
  <c r="FR176" i="4"/>
  <c r="FQ172" i="4"/>
  <c r="FQ25" i="4"/>
  <c r="FT21" i="4"/>
  <c r="FP39" i="4"/>
  <c r="DE103" i="2"/>
  <c r="DG201" i="2"/>
  <c r="FR104" i="4"/>
  <c r="FO87" i="4"/>
  <c r="FT81" i="4"/>
  <c r="CH206" i="4"/>
  <c r="FQ59" i="4"/>
  <c r="DE35" i="2"/>
  <c r="DC82" i="2"/>
  <c r="FT48" i="4"/>
  <c r="DD170" i="2"/>
  <c r="FO70" i="4"/>
  <c r="FP32" i="4"/>
  <c r="FS141" i="4"/>
  <c r="FO18" i="4"/>
  <c r="DE132" i="2"/>
  <c r="DC71" i="2"/>
  <c r="FN125" i="4"/>
  <c r="DF129" i="2"/>
  <c r="DG151" i="2"/>
  <c r="DF92" i="2"/>
  <c r="DE56" i="2"/>
  <c r="B206" i="4"/>
  <c r="FN150" i="4"/>
  <c r="DG41" i="2"/>
  <c r="FQ139" i="4"/>
  <c r="DG77" i="2"/>
  <c r="FT157" i="4"/>
  <c r="FU117" i="4"/>
  <c r="FS155" i="4"/>
  <c r="FU160" i="4"/>
  <c r="DC143" i="2"/>
  <c r="FQ111" i="4"/>
  <c r="FQ68" i="4"/>
  <c r="FQ165" i="4"/>
  <c r="DF50" i="2"/>
  <c r="BT206" i="4"/>
  <c r="FU45" i="4"/>
  <c r="DD133" i="2"/>
  <c r="FP33" i="4"/>
  <c r="FR188" i="4"/>
  <c r="FQ70" i="4"/>
  <c r="I206" i="4"/>
  <c r="DF7" i="2"/>
  <c r="FT152" i="4"/>
  <c r="DG191" i="2"/>
  <c r="FT205" i="4"/>
  <c r="FQ32" i="4"/>
  <c r="FU170" i="4"/>
  <c r="FP75" i="4"/>
  <c r="DG204" i="2"/>
  <c r="FQ18" i="4"/>
  <c r="FN118" i="4"/>
  <c r="DF122" i="2"/>
  <c r="DG98" i="2"/>
  <c r="DD127" i="2"/>
  <c r="FU31" i="4"/>
  <c r="FS191" i="4"/>
  <c r="FR160" i="4"/>
  <c r="DG194" i="2"/>
  <c r="FO99" i="4"/>
  <c r="DG33" i="2"/>
  <c r="DC94" i="2"/>
  <c r="FH206" i="4"/>
  <c r="FO143" i="4"/>
  <c r="FN137" i="4"/>
  <c r="FN116" i="4"/>
  <c r="FP28" i="4"/>
  <c r="FR79" i="4"/>
  <c r="FN173" i="4"/>
  <c r="FO142" i="4"/>
  <c r="FO89" i="4"/>
  <c r="DE106" i="2"/>
  <c r="FU25" i="4"/>
  <c r="FN10" i="4"/>
  <c r="FS142" i="4"/>
  <c r="FQ43" i="4"/>
  <c r="DE92" i="2"/>
  <c r="FN115" i="4"/>
  <c r="DC80" i="2"/>
  <c r="DE80" i="2"/>
  <c r="FT7" i="4"/>
  <c r="DG112" i="2"/>
  <c r="FO182" i="4"/>
  <c r="DE14" i="2"/>
  <c r="FP67" i="4"/>
  <c r="DC72" i="2"/>
  <c r="FR31" i="4"/>
  <c r="FN23" i="4"/>
  <c r="FQ140" i="4"/>
  <c r="DG141" i="2"/>
  <c r="DD90" i="2"/>
  <c r="FQ136" i="4"/>
  <c r="FU59" i="4"/>
  <c r="FP136" i="4"/>
  <c r="FU40" i="4"/>
  <c r="FU10" i="4"/>
  <c r="DF146" i="2"/>
  <c r="FU32" i="4"/>
  <c r="FS72" i="4"/>
  <c r="FP149" i="4"/>
  <c r="DD40" i="2"/>
  <c r="FS158" i="4"/>
  <c r="DD190" i="2"/>
  <c r="FU58" i="4"/>
  <c r="DD24" i="2"/>
  <c r="FQ45" i="4"/>
  <c r="DE134" i="2"/>
  <c r="DF10" i="2"/>
  <c r="EY206" i="4"/>
  <c r="FQ132" i="4"/>
  <c r="FR133" i="4"/>
  <c r="DG29" i="2"/>
  <c r="DF128" i="2"/>
  <c r="DF100" i="2"/>
  <c r="FS63" i="4"/>
  <c r="FT10" i="4"/>
  <c r="DD154" i="2"/>
  <c r="L206" i="2"/>
  <c r="DE45" i="2"/>
  <c r="FN29" i="4"/>
  <c r="Y206" i="4"/>
  <c r="FT56" i="4"/>
  <c r="DF71" i="2"/>
  <c r="DD191" i="2"/>
  <c r="DF38" i="2"/>
  <c r="DF107" i="2"/>
  <c r="FQ27" i="4"/>
  <c r="CS206" i="4"/>
  <c r="FS138" i="4"/>
  <c r="DF155" i="2"/>
  <c r="DF97" i="2"/>
  <c r="FU156" i="4"/>
  <c r="FT61" i="4"/>
  <c r="DE99" i="2"/>
  <c r="FU96" i="4"/>
  <c r="BH206" i="2"/>
  <c r="DG84" i="2"/>
  <c r="FP140" i="4"/>
  <c r="FN111" i="4"/>
  <c r="FN192" i="4"/>
  <c r="FT9" i="4"/>
  <c r="DG80" i="2"/>
  <c r="DG64" i="2"/>
  <c r="FR35" i="4"/>
  <c r="FT11" i="4"/>
  <c r="DD71" i="2"/>
  <c r="DE81" i="2"/>
  <c r="DG176" i="2"/>
  <c r="FU106" i="4"/>
  <c r="FN120" i="4"/>
  <c r="FU111" i="4"/>
  <c r="FS120" i="4"/>
  <c r="FO152" i="4"/>
  <c r="CD206" i="4"/>
  <c r="DC15" i="2"/>
  <c r="FS134" i="4"/>
  <c r="DE68" i="2"/>
  <c r="FN179" i="4"/>
  <c r="DD120" i="2"/>
  <c r="FP168" i="4"/>
  <c r="FS15" i="4"/>
  <c r="FQ155" i="4"/>
  <c r="FQ37" i="4"/>
  <c r="FU75" i="4"/>
  <c r="DF136" i="2"/>
  <c r="DE17" i="2"/>
  <c r="FT102" i="4"/>
  <c r="CY206" i="4"/>
  <c r="DD193" i="2"/>
  <c r="FS118" i="4"/>
  <c r="DF27" i="2"/>
  <c r="FR44" i="4"/>
  <c r="CQ206" i="4"/>
  <c r="FR127" i="4"/>
  <c r="FQ7" i="4"/>
  <c r="FQ160" i="4"/>
  <c r="FN51" i="4"/>
  <c r="DC88" i="2"/>
  <c r="DF111" i="2"/>
  <c r="FR196" i="4"/>
  <c r="FN84" i="4"/>
  <c r="DG103" i="2"/>
  <c r="FS47" i="4"/>
  <c r="FT91" i="4"/>
  <c r="FR51" i="4"/>
  <c r="DF177" i="2"/>
  <c r="FS168" i="4"/>
  <c r="FU8" i="4"/>
  <c r="FP88" i="4"/>
  <c r="FS14" i="4"/>
  <c r="FS205" i="4"/>
  <c r="DC13" i="2"/>
  <c r="FQ199" i="4"/>
  <c r="FO195" i="4"/>
  <c r="FN130" i="4"/>
  <c r="FT160" i="4"/>
  <c r="CI206" i="2"/>
  <c r="FQ93" i="4"/>
  <c r="FP176" i="4"/>
  <c r="DD57" i="2"/>
  <c r="DG90" i="2"/>
  <c r="DE186" i="2"/>
  <c r="DE194" i="2"/>
  <c r="DG71" i="2"/>
  <c r="FO11" i="4"/>
  <c r="FT15" i="4"/>
  <c r="DD141" i="2"/>
  <c r="DD16" i="2"/>
  <c r="DC198" i="2"/>
  <c r="FT40" i="4"/>
  <c r="DD112" i="2"/>
  <c r="DB206" i="2"/>
  <c r="FP21" i="4"/>
  <c r="FQ60" i="4"/>
  <c r="DD29" i="2"/>
  <c r="CB206" i="4"/>
  <c r="DG34" i="2"/>
  <c r="DC169" i="2"/>
  <c r="FO187" i="4"/>
  <c r="FO94" i="4"/>
  <c r="FS105" i="4"/>
  <c r="FQ189" i="4"/>
  <c r="DD68" i="2"/>
  <c r="DC22" i="2"/>
  <c r="FO127" i="4"/>
  <c r="FS56" i="4"/>
  <c r="FT34" i="4"/>
  <c r="FP138" i="4"/>
  <c r="FU178" i="4"/>
  <c r="DF151" i="2"/>
  <c r="FU95" i="4"/>
  <c r="DC12" i="2"/>
  <c r="FQ161" i="4"/>
  <c r="FS99" i="4"/>
  <c r="FQ142" i="4"/>
  <c r="DC200" i="2"/>
  <c r="C206" i="4"/>
  <c r="FQ102" i="4"/>
  <c r="DF115" i="2"/>
  <c r="DC57" i="2"/>
  <c r="FN162" i="4"/>
  <c r="DC132" i="2"/>
  <c r="FR58" i="4"/>
  <c r="BD206" i="2"/>
  <c r="DG93" i="2"/>
  <c r="FO21" i="4"/>
  <c r="DE38" i="2"/>
  <c r="FM206" i="4"/>
  <c r="FO15" i="4"/>
  <c r="FP114" i="4"/>
  <c r="FP180" i="4"/>
  <c r="B206" i="2"/>
  <c r="FO17" i="4"/>
  <c r="EL206" i="4"/>
  <c r="DC52" i="2"/>
  <c r="FS107" i="4"/>
  <c r="DG62" i="2"/>
  <c r="FR146" i="4"/>
  <c r="FU157" i="4"/>
  <c r="FP191" i="4"/>
  <c r="FS164" i="4"/>
  <c r="FN136" i="4"/>
  <c r="FU121" i="4"/>
  <c r="FU100" i="4"/>
  <c r="DG123" i="2"/>
  <c r="FT163" i="4"/>
  <c r="FT135" i="4"/>
  <c r="FU71" i="4"/>
  <c r="DE24" i="2"/>
  <c r="DG37" i="2"/>
  <c r="FU44" i="4"/>
  <c r="FN40" i="4"/>
  <c r="DG78" i="2"/>
  <c r="FU61" i="4"/>
  <c r="FN183" i="4"/>
  <c r="FU86" i="4"/>
  <c r="DF63" i="2"/>
  <c r="FO169" i="4"/>
  <c r="DC112" i="2"/>
  <c r="FP179" i="4"/>
  <c r="BW206" i="4"/>
  <c r="DE187" i="2"/>
  <c r="DD48" i="2"/>
  <c r="FR120" i="4"/>
  <c r="FP139" i="4"/>
  <c r="DD183" i="2"/>
  <c r="FT17" i="4"/>
  <c r="FR17" i="4"/>
  <c r="FO176" i="4"/>
  <c r="DC67" i="2"/>
  <c r="DF17" i="2"/>
  <c r="FO59" i="4"/>
  <c r="DF135" i="2"/>
  <c r="FO65" i="4"/>
  <c r="FP198" i="4"/>
  <c r="DE173" i="2"/>
  <c r="FS74" i="4"/>
  <c r="DC37" i="2"/>
  <c r="FP127" i="4"/>
  <c r="FT123" i="4"/>
  <c r="DG181" i="2"/>
  <c r="FR81" i="4"/>
  <c r="FT27" i="4"/>
  <c r="FO109" i="4"/>
  <c r="DF159" i="2"/>
  <c r="FP11" i="4"/>
  <c r="FP200" i="4"/>
  <c r="FO72" i="4"/>
  <c r="DD131" i="2"/>
  <c r="FR184" i="4"/>
  <c r="FO64" i="4"/>
  <c r="DG202" i="2"/>
  <c r="DG150" i="2"/>
  <c r="FR123" i="4"/>
  <c r="FR161" i="4"/>
  <c r="DF126" i="2"/>
  <c r="FS7" i="4"/>
  <c r="FT76" i="4"/>
  <c r="P206" i="4"/>
  <c r="FO79" i="4"/>
  <c r="CX206" i="2"/>
  <c r="FQ182" i="4"/>
  <c r="FU127" i="4"/>
  <c r="DC134" i="2"/>
  <c r="FR71" i="4"/>
  <c r="FS55" i="4"/>
  <c r="FU158" i="4"/>
  <c r="FU194" i="4"/>
  <c r="FU180" i="4"/>
  <c r="DC73" i="2"/>
  <c r="DF194" i="2"/>
  <c r="FT51" i="4"/>
  <c r="FP17" i="4"/>
  <c r="FS90" i="4"/>
  <c r="DC17" i="2"/>
  <c r="FQ120" i="4"/>
  <c r="FR60" i="4"/>
  <c r="DD100" i="2"/>
  <c r="DD202" i="2"/>
  <c r="DC29" i="2"/>
  <c r="FS124" i="4"/>
  <c r="DD116" i="2"/>
  <c r="DC204" i="2"/>
  <c r="FU143" i="4"/>
  <c r="DD66" i="2"/>
  <c r="FT36" i="4"/>
  <c r="FP58" i="4"/>
  <c r="FR190" i="4"/>
  <c r="DE84" i="2"/>
  <c r="FS57" i="4"/>
  <c r="BR206" i="2"/>
  <c r="FR147" i="4"/>
  <c r="BE206" i="4"/>
  <c r="DF199" i="2"/>
  <c r="FP40" i="4"/>
  <c r="DG100" i="2"/>
  <c r="FR108" i="4"/>
  <c r="FS187" i="4"/>
  <c r="FN176" i="4"/>
  <c r="AL206" i="2"/>
  <c r="DE128" i="2"/>
  <c r="EF206" i="4"/>
  <c r="G206" i="4"/>
  <c r="DF29" i="2"/>
  <c r="FP118" i="4"/>
  <c r="DF157" i="2"/>
  <c r="FO66" i="4"/>
  <c r="FT165" i="4"/>
  <c r="FT139" i="4"/>
  <c r="FT158" i="4"/>
  <c r="DE123" i="2"/>
  <c r="FU43" i="4"/>
  <c r="DD37" i="2"/>
  <c r="FT98" i="4"/>
  <c r="FR47" i="4"/>
  <c r="X206" i="4"/>
  <c r="DF43" i="2"/>
  <c r="FP66" i="4"/>
  <c r="FT142" i="4"/>
  <c r="DG169" i="2"/>
  <c r="DG187" i="2"/>
  <c r="FQ118" i="4"/>
  <c r="DF120" i="2"/>
  <c r="DF62" i="2"/>
  <c r="FQ156" i="4"/>
  <c r="DG8" i="2"/>
  <c r="DF80" i="2"/>
  <c r="N206" i="2"/>
  <c r="FT173" i="4"/>
  <c r="AW206" i="4"/>
  <c r="FQ107" i="4"/>
  <c r="FT194" i="4"/>
  <c r="FT116" i="4"/>
  <c r="FN144" i="4"/>
  <c r="AB206" i="4"/>
  <c r="DC193" i="2"/>
  <c r="FS119" i="4"/>
  <c r="FU27" i="4"/>
  <c r="FN98" i="4"/>
  <c r="BZ206" i="2"/>
  <c r="CC206" i="2"/>
  <c r="DD80" i="2"/>
  <c r="CG206" i="2"/>
  <c r="AV206" i="4"/>
  <c r="DG140" i="2"/>
  <c r="FS130" i="4"/>
  <c r="BC206" i="4"/>
  <c r="DD146" i="2"/>
  <c r="DD36" i="2"/>
  <c r="FS66" i="4"/>
  <c r="DF69" i="2"/>
  <c r="DD113" i="2"/>
  <c r="DG113" i="2"/>
  <c r="FT69" i="4"/>
  <c r="FU69" i="4"/>
  <c r="FT113" i="4"/>
  <c r="FU113" i="4"/>
  <c r="DC45" i="2"/>
  <c r="DE53" i="2"/>
  <c r="FT146" i="4"/>
  <c r="FU80" i="4"/>
  <c r="FS194" i="4"/>
  <c r="DD78" i="2"/>
  <c r="DF180" i="2"/>
  <c r="FU16" i="4"/>
  <c r="BQ206" i="4"/>
  <c r="AK206" i="4"/>
  <c r="FU128" i="4"/>
  <c r="FN80" i="4"/>
  <c r="FU11" i="4"/>
  <c r="FP79" i="4"/>
  <c r="FT110" i="4"/>
  <c r="FS177" i="4"/>
  <c r="DE13" i="2"/>
  <c r="DE72" i="2"/>
  <c r="G206" i="2"/>
  <c r="J206" i="4"/>
  <c r="FQ15" i="4"/>
  <c r="FS149" i="4"/>
  <c r="EZ206" i="4"/>
  <c r="FP72" i="4"/>
  <c r="FP188" i="4"/>
  <c r="FU38" i="4"/>
  <c r="FT121" i="4"/>
  <c r="FT86" i="4"/>
  <c r="DG32" i="2"/>
  <c r="FS146" i="4"/>
  <c r="FU15" i="4"/>
  <c r="EP206" i="4"/>
  <c r="AX206" i="4"/>
  <c r="FR180" i="4"/>
  <c r="DG155" i="2"/>
  <c r="FT176" i="4"/>
  <c r="DE9" i="2"/>
  <c r="DE141" i="2"/>
  <c r="DG61" i="2"/>
  <c r="FR14" i="4"/>
  <c r="FR89" i="4"/>
  <c r="FP60" i="4"/>
  <c r="FP133" i="4"/>
  <c r="FS38" i="4"/>
  <c r="BK206" i="4"/>
  <c r="DG138" i="2"/>
  <c r="DF51" i="2"/>
  <c r="DE126" i="2"/>
  <c r="DE181" i="2"/>
  <c r="FU48" i="4"/>
  <c r="FR154" i="4"/>
  <c r="BJ206" i="4"/>
  <c r="FP10" i="4"/>
  <c r="FQ86" i="4"/>
  <c r="DG203" i="2"/>
  <c r="DG66" i="2"/>
  <c r="FU36" i="4"/>
  <c r="DC65" i="2"/>
  <c r="FP204" i="4"/>
  <c r="DC182" i="2"/>
  <c r="FS143" i="4"/>
  <c r="FS86" i="4"/>
  <c r="FQ34" i="4"/>
  <c r="FN83" i="4"/>
  <c r="FU94" i="4"/>
  <c r="DN206" i="4"/>
  <c r="FP90" i="4"/>
  <c r="FQ28" i="4"/>
  <c r="FP152" i="4"/>
  <c r="FR137" i="4"/>
  <c r="AR206" i="4"/>
  <c r="FN48" i="4"/>
  <c r="DF173" i="2"/>
  <c r="DD74" i="2"/>
  <c r="FP20" i="4"/>
  <c r="DD77" i="2"/>
  <c r="DE36" i="2"/>
  <c r="FN36" i="4"/>
  <c r="FS203" i="4"/>
  <c r="DG119" i="2"/>
  <c r="AT206" i="4"/>
  <c r="FP83" i="4"/>
  <c r="FR143" i="4"/>
  <c r="FR91" i="4"/>
  <c r="FO54" i="4"/>
  <c r="FO39" i="4"/>
  <c r="DG109" i="2"/>
  <c r="DC153" i="2"/>
  <c r="FQ66" i="4"/>
  <c r="M206" i="2"/>
  <c r="DR206" i="4"/>
  <c r="FT159" i="4"/>
  <c r="DF163" i="2"/>
  <c r="T206" i="2"/>
  <c r="FT70" i="4"/>
  <c r="FP190" i="4"/>
  <c r="FT201" i="4"/>
  <c r="FR28" i="4"/>
  <c r="DE58" i="2"/>
  <c r="FO31" i="4"/>
  <c r="FS190" i="4"/>
  <c r="FO20" i="4"/>
  <c r="DG43" i="2"/>
  <c r="FR152" i="4"/>
  <c r="FT161" i="4"/>
  <c r="DG130" i="2"/>
  <c r="DG132" i="2"/>
  <c r="FU74" i="4"/>
  <c r="FP94" i="4"/>
  <c r="FO98" i="4"/>
  <c r="FT170" i="4"/>
  <c r="FR192" i="4"/>
  <c r="DC142" i="2"/>
  <c r="DF90" i="2"/>
  <c r="FR162" i="4"/>
  <c r="FR18" i="4"/>
  <c r="DG12" i="2"/>
  <c r="DF112" i="2"/>
  <c r="FR76" i="4"/>
  <c r="DF36" i="2"/>
  <c r="FR36" i="4"/>
  <c r="DC69" i="2"/>
  <c r="DF113" i="2"/>
  <c r="FN69" i="4"/>
  <c r="FO69" i="4"/>
  <c r="FN113" i="4"/>
  <c r="FO113" i="4"/>
  <c r="DE104" i="2"/>
  <c r="DG170" i="2"/>
  <c r="FR182" i="4"/>
  <c r="FT93" i="4"/>
  <c r="DF121" i="2"/>
  <c r="FT24" i="4"/>
  <c r="FN85" i="4"/>
  <c r="FS22" i="4"/>
  <c r="FT53" i="4"/>
  <c r="DC108" i="2"/>
  <c r="FO200" i="4"/>
  <c r="AO206" i="2"/>
  <c r="DE164" i="2"/>
  <c r="FP120" i="4"/>
  <c r="DD62" i="2"/>
  <c r="FR97" i="4"/>
  <c r="DF139" i="2"/>
  <c r="FS75" i="4"/>
  <c r="AJ206" i="4"/>
  <c r="FR74" i="4"/>
  <c r="DE102" i="2"/>
  <c r="DF167" i="2"/>
  <c r="FS79" i="4"/>
  <c r="CA206" i="4"/>
  <c r="FN167" i="4"/>
  <c r="FO24" i="4"/>
  <c r="FQ157" i="4"/>
  <c r="FO114" i="4"/>
  <c r="FT94" i="4"/>
  <c r="AR206" i="2"/>
  <c r="DD96" i="2"/>
  <c r="FT33" i="4"/>
  <c r="DG133" i="2"/>
  <c r="FN185" i="4"/>
  <c r="FQ126" i="4"/>
  <c r="FS148" i="4"/>
  <c r="DD106" i="2"/>
  <c r="DE96" i="2"/>
  <c r="FR16" i="4"/>
  <c r="DP206" i="4"/>
  <c r="FU114" i="4"/>
  <c r="DD129" i="2"/>
  <c r="FR198" i="4"/>
  <c r="DF195" i="2"/>
  <c r="FS58" i="4"/>
  <c r="DC58" i="2"/>
  <c r="FT122" i="4"/>
  <c r="Z206" i="4"/>
  <c r="FT154" i="4"/>
  <c r="FS147" i="4"/>
  <c r="DF161" i="2"/>
  <c r="FP151" i="4"/>
  <c r="FS161" i="4"/>
  <c r="DF147" i="2"/>
  <c r="DF49" i="2"/>
  <c r="FT66" i="4"/>
  <c r="DC30" i="2"/>
  <c r="DD200" i="2"/>
  <c r="FS97" i="4"/>
  <c r="FU13" i="4"/>
  <c r="DG52" i="2"/>
  <c r="FU65" i="4"/>
  <c r="DC50" i="2"/>
  <c r="DE41" i="2"/>
  <c r="DF102" i="2"/>
  <c r="FU50" i="4"/>
  <c r="FT32" i="4"/>
  <c r="FU79" i="4"/>
  <c r="FQ166" i="4"/>
  <c r="DD132" i="2"/>
  <c r="FU144" i="4"/>
  <c r="DF184" i="2"/>
  <c r="FQ204" i="4"/>
  <c r="FR70" i="4"/>
  <c r="FS131" i="4"/>
  <c r="CW206" i="4"/>
  <c r="DF66" i="2"/>
  <c r="FO36" i="4"/>
  <c r="FO83" i="4"/>
  <c r="CQ206" i="2"/>
  <c r="DG20" i="2"/>
  <c r="FU77" i="4"/>
  <c r="DD123" i="2"/>
  <c r="DD186" i="2"/>
  <c r="DE154" i="2"/>
  <c r="DD110" i="2"/>
  <c r="FT177" i="4"/>
  <c r="DG36" i="2"/>
  <c r="FP36" i="4"/>
  <c r="FU104" i="4"/>
  <c r="BF206" i="4"/>
  <c r="FU171" i="4"/>
  <c r="FR48" i="4"/>
  <c r="FU142" i="4"/>
  <c r="FS114" i="4"/>
  <c r="F206" i="2"/>
  <c r="FS196" i="4"/>
  <c r="FR178" i="4"/>
  <c r="DE31" i="2"/>
  <c r="DC116" i="2"/>
  <c r="FR132" i="4"/>
  <c r="FU147" i="4"/>
  <c r="FN78" i="4"/>
  <c r="FT186" i="4"/>
  <c r="DE174" i="2"/>
  <c r="K206" i="4"/>
  <c r="FO153" i="4"/>
  <c r="FQ110" i="4"/>
  <c r="FQ138" i="4"/>
  <c r="DF46" i="2"/>
  <c r="DC128" i="2"/>
  <c r="FP84" i="4"/>
  <c r="FU12" i="4"/>
  <c r="FS169" i="4"/>
  <c r="FQ100" i="4"/>
  <c r="FN128" i="4"/>
  <c r="FR172" i="4"/>
  <c r="DF68" i="2"/>
  <c r="DC106" i="2"/>
  <c r="DE66" i="2"/>
  <c r="FS36" i="4"/>
  <c r="DE69" i="2"/>
  <c r="DC113" i="2"/>
  <c r="FP69" i="4"/>
  <c r="FQ69" i="4"/>
  <c r="FP113" i="4"/>
  <c r="FQ113" i="4"/>
  <c r="FT74" i="4"/>
  <c r="FT59" i="4"/>
  <c r="FU90" i="4"/>
  <c r="AH206" i="2"/>
  <c r="FS128" i="4"/>
  <c r="DC36" i="2"/>
  <c r="FU66" i="4"/>
  <c r="DD67" i="2"/>
  <c r="FQ74" i="4"/>
  <c r="FT109" i="4"/>
  <c r="DG206" i="4"/>
  <c r="FR130" i="4"/>
  <c r="FT130" i="4"/>
  <c r="EE206" i="4"/>
  <c r="DD114" i="2"/>
  <c r="FO88" i="4"/>
  <c r="FT171" i="4"/>
  <c r="DG162" i="2"/>
  <c r="DG63" i="2"/>
  <c r="FU9" i="4"/>
  <c r="DD179" i="2"/>
  <c r="FU122" i="4"/>
  <c r="FT43" i="4"/>
  <c r="DE137" i="2"/>
  <c r="FT192" i="4"/>
  <c r="FU131" i="4"/>
  <c r="DG139" i="2"/>
  <c r="FN66" i="4"/>
  <c r="DG54" i="2"/>
  <c r="DC152" i="2"/>
  <c r="FS204" i="4"/>
  <c r="FS93" i="4"/>
  <c r="DG118" i="2"/>
  <c r="DG186" i="2"/>
  <c r="DG168" i="2"/>
  <c r="FO12" i="4"/>
  <c r="DF189" i="2"/>
  <c r="FR199" i="4"/>
  <c r="DC66" i="2"/>
  <c r="FQ36" i="4"/>
  <c r="DG143" i="2"/>
  <c r="DO206" i="4"/>
  <c r="FN114" i="4"/>
  <c r="FQ114" i="4"/>
  <c r="C206" i="2"/>
  <c r="FU154" i="4"/>
  <c r="AZ206" i="2"/>
  <c r="FT47" i="4"/>
  <c r="DF131" i="2"/>
  <c r="FP148" i="4"/>
  <c r="FQ180" i="4"/>
  <c r="AS206" i="4"/>
  <c r="DD98" i="2"/>
  <c r="FS27" i="4"/>
  <c r="FO186" i="4"/>
  <c r="FS172" i="4"/>
  <c r="FR55" i="4"/>
  <c r="AV206" i="2"/>
  <c r="FN77" i="4"/>
  <c r="DC90" i="2"/>
  <c r="FQ193" i="4"/>
  <c r="FT119" i="4"/>
  <c r="DD184" i="2"/>
  <c r="DG104" i="2"/>
  <c r="DG107" i="2"/>
  <c r="FR112" i="4"/>
  <c r="FS192" i="4"/>
  <c r="FO103" i="4"/>
  <c r="FS51" i="4"/>
  <c r="DD188" i="2"/>
  <c r="FR66" i="4"/>
  <c r="DD69" i="2"/>
  <c r="DG69" i="2"/>
  <c r="DE113" i="2"/>
  <c r="FR69" i="4"/>
  <c r="FS69" i="4"/>
  <c r="FR113" i="4"/>
  <c r="FS113" i="4"/>
  <c r="FQ206" i="4" l="1" a="1"/>
  <c r="FQ206" i="4" s="1"/>
  <c r="DF206" i="2" a="1"/>
  <c r="DF206" i="2" s="1"/>
  <c r="DE206" i="2" a="1"/>
  <c r="DE206" i="2" s="1"/>
  <c r="FP206" i="4" a="1"/>
  <c r="FP206" i="4" s="1"/>
  <c r="FR206" i="4" a="1"/>
  <c r="FR206" i="4" s="1"/>
  <c r="FN206" i="4" a="1"/>
  <c r="FN206" i="4" s="1"/>
  <c r="FO206" i="4" a="1"/>
  <c r="FO206" i="4" s="1"/>
  <c r="DG206" i="2" a="1"/>
  <c r="DG206" i="2" s="1"/>
  <c r="FU206" i="4" a="1"/>
  <c r="FU206" i="4" s="1"/>
  <c r="FS206" i="4" a="1"/>
  <c r="FS206" i="4" s="1"/>
  <c r="FT206" i="4" a="1"/>
  <c r="FT206" i="4" s="1"/>
  <c r="DC206" i="2" a="1"/>
  <c r="DC206" i="2" s="1"/>
  <c r="DD206" i="2" a="1"/>
  <c r="DD20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<sst xmlns="http://schemas.openxmlformats.org/spreadsheetml/2006/main" count="1518" uniqueCount="228">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</sst>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6"/>
  <sheetViews>
    <sheetView tabSelected="1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3" t="s">
        <v>211</v>
      </c>
      <c r="H1" s="3" t="s">
        <v>211</v>
      </c>
      <c r="I1" s="3" t="s">
        <v>211</v>
      </c>
      <c r="J1" s="3" t="s">
        <v>211</v>
      </c>
      <c r="K1" s="3" t="s">
        <v>211</v>
      </c>
      <c r="L1" s="2" t="s">
        <v>211</v>
      </c>
      <c r="M1" s="2" t="s">
        <v>211</v>
      </c>
      <c r="N1" s="2" t="s">
        <v>211</v>
      </c>
      <c r="O1" s="2" t="s">
        <v>211</v>
      </c>
      <c r="P1" s="2" t="s">
        <v>211</v>
      </c>
      <c r="Q1" s="3" t="s">
        <v>211</v>
      </c>
      <c r="R1" s="3" t="s">
        <v>211</v>
      </c>
      <c r="S1" s="3" t="s">
        <v>211</v>
      </c>
      <c r="T1" s="3" t="s">
        <v>211</v>
      </c>
      <c r="U1" s="3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2" t="s">
        <v>211</v>
      </c>
      <c r="AA1" s="3" t="s">
        <v>212</v>
      </c>
      <c r="AB1" s="3" t="s">
        <v>212</v>
      </c>
      <c r="AC1" s="3" t="s">
        <v>212</v>
      </c>
      <c r="AD1" s="3" t="s">
        <v>212</v>
      </c>
      <c r="AE1" s="3" t="s">
        <v>212</v>
      </c>
      <c r="AF1" s="2" t="s">
        <v>212</v>
      </c>
      <c r="AG1" s="2" t="s">
        <v>212</v>
      </c>
      <c r="AH1" s="2" t="s">
        <v>212</v>
      </c>
      <c r="AI1" s="2" t="s">
        <v>212</v>
      </c>
      <c r="AJ1" s="2" t="s">
        <v>212</v>
      </c>
      <c r="AK1" s="3" t="s">
        <v>212</v>
      </c>
      <c r="AL1" s="3" t="s">
        <v>212</v>
      </c>
      <c r="AM1" s="3" t="s">
        <v>212</v>
      </c>
      <c r="AN1" s="3" t="s">
        <v>212</v>
      </c>
      <c r="AO1" s="3" t="s">
        <v>212</v>
      </c>
      <c r="AP1" s="2" t="s">
        <v>212</v>
      </c>
      <c r="AQ1" s="2" t="s">
        <v>212</v>
      </c>
      <c r="AR1" s="2" t="s">
        <v>212</v>
      </c>
      <c r="AS1" s="2" t="s">
        <v>212</v>
      </c>
      <c r="AT1" s="2" t="s">
        <v>212</v>
      </c>
      <c r="AU1" s="3" t="s">
        <v>212</v>
      </c>
      <c r="AV1" s="3" t="s">
        <v>212</v>
      </c>
      <c r="AW1" s="3" t="s">
        <v>212</v>
      </c>
      <c r="AX1" s="3" t="s">
        <v>212</v>
      </c>
      <c r="AY1" s="3" t="s">
        <v>212</v>
      </c>
      <c r="AZ1" s="2" t="s">
        <v>213</v>
      </c>
      <c r="BA1" s="2" t="s">
        <v>213</v>
      </c>
      <c r="BB1" s="2" t="s">
        <v>213</v>
      </c>
      <c r="BC1" s="2" t="s">
        <v>213</v>
      </c>
      <c r="BD1" s="2" t="s">
        <v>213</v>
      </c>
      <c r="BE1" s="3" t="s">
        <v>213</v>
      </c>
      <c r="BF1" s="3" t="s">
        <v>213</v>
      </c>
      <c r="BG1" s="3" t="s">
        <v>213</v>
      </c>
      <c r="BH1" s="3" t="s">
        <v>213</v>
      </c>
      <c r="BI1" s="3" t="s">
        <v>213</v>
      </c>
      <c r="BJ1" s="2" t="s">
        <v>213</v>
      </c>
      <c r="BK1" s="2" t="s">
        <v>213</v>
      </c>
      <c r="BL1" s="2" t="s">
        <v>213</v>
      </c>
      <c r="BM1" s="2" t="s">
        <v>213</v>
      </c>
      <c r="BN1" s="2" t="s">
        <v>213</v>
      </c>
      <c r="BO1" s="3" t="s">
        <v>213</v>
      </c>
      <c r="BP1" s="3" t="s">
        <v>213</v>
      </c>
      <c r="BQ1" s="3" t="s">
        <v>213</v>
      </c>
      <c r="BR1" s="3" t="s">
        <v>213</v>
      </c>
      <c r="BS1" s="3" t="s">
        <v>213</v>
      </c>
      <c r="BT1" s="2" t="s">
        <v>213</v>
      </c>
      <c r="BU1" s="2" t="s">
        <v>213</v>
      </c>
      <c r="BV1" s="2" t="s">
        <v>213</v>
      </c>
      <c r="BW1" s="2" t="s">
        <v>213</v>
      </c>
      <c r="BX1" s="2" t="s">
        <v>213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214</v>
      </c>
      <c r="CE1" s="2" t="s">
        <v>214</v>
      </c>
      <c r="CF1" s="2" t="s">
        <v>214</v>
      </c>
      <c r="CG1" s="2" t="s">
        <v>214</v>
      </c>
      <c r="CH1" s="2" t="s">
        <v>214</v>
      </c>
      <c r="CI1" s="3" t="s">
        <v>214</v>
      </c>
      <c r="CJ1" s="3" t="s">
        <v>214</v>
      </c>
      <c r="CK1" s="3" t="s">
        <v>214</v>
      </c>
      <c r="CL1" s="3" t="s">
        <v>214</v>
      </c>
      <c r="CM1" s="3" t="s">
        <v>214</v>
      </c>
      <c r="CN1" s="2" t="s">
        <v>214</v>
      </c>
      <c r="CO1" s="2" t="s">
        <v>214</v>
      </c>
      <c r="CP1" s="2" t="s">
        <v>214</v>
      </c>
      <c r="CQ1" s="2" t="s">
        <v>214</v>
      </c>
      <c r="CR1" s="2" t="s">
        <v>214</v>
      </c>
      <c r="CS1" s="3" t="s">
        <v>214</v>
      </c>
      <c r="CT1" s="3" t="s">
        <v>214</v>
      </c>
      <c r="CU1" s="3" t="s">
        <v>214</v>
      </c>
      <c r="CV1" s="3" t="s">
        <v>214</v>
      </c>
      <c r="CW1" s="3" t="s">
        <v>214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10" t="s">
        <v>208</v>
      </c>
      <c r="H2" s="10" t="s">
        <v>208</v>
      </c>
      <c r="I2" s="10" t="s">
        <v>208</v>
      </c>
      <c r="J2" s="10" t="s">
        <v>208</v>
      </c>
      <c r="K2" s="10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207</v>
      </c>
      <c r="AB2" s="10" t="s">
        <v>207</v>
      </c>
      <c r="AC2" s="10" t="s">
        <v>207</v>
      </c>
      <c r="AD2" s="10" t="s">
        <v>207</v>
      </c>
      <c r="AE2" s="10" t="s">
        <v>207</v>
      </c>
      <c r="AF2" s="2" t="s">
        <v>208</v>
      </c>
      <c r="AG2" s="2" t="s">
        <v>208</v>
      </c>
      <c r="AH2" s="2" t="s">
        <v>208</v>
      </c>
      <c r="AI2" s="2" t="s">
        <v>208</v>
      </c>
      <c r="AJ2" s="2" t="s">
        <v>208</v>
      </c>
      <c r="AK2" s="10" t="s">
        <v>209</v>
      </c>
      <c r="AL2" s="10" t="s">
        <v>209</v>
      </c>
      <c r="AM2" s="10" t="s">
        <v>209</v>
      </c>
      <c r="AN2" s="10" t="s">
        <v>209</v>
      </c>
      <c r="AO2" s="10" t="s">
        <v>209</v>
      </c>
      <c r="AP2" s="2" t="s">
        <v>210</v>
      </c>
      <c r="AQ2" s="2" t="s">
        <v>210</v>
      </c>
      <c r="AR2" s="2" t="s">
        <v>210</v>
      </c>
      <c r="AS2" s="2" t="s">
        <v>210</v>
      </c>
      <c r="AT2" s="2" t="s">
        <v>210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10" t="s">
        <v>208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10" t="s">
        <v>210</v>
      </c>
      <c r="BP2" s="10" t="s">
        <v>210</v>
      </c>
      <c r="BQ2" s="10" t="s">
        <v>210</v>
      </c>
      <c r="BR2" s="10" t="s">
        <v>210</v>
      </c>
      <c r="BS2" s="10" t="s">
        <v>210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207</v>
      </c>
      <c r="BZ2" s="10" t="s">
        <v>207</v>
      </c>
      <c r="CA2" s="10" t="s">
        <v>207</v>
      </c>
      <c r="CB2" s="10" t="s">
        <v>207</v>
      </c>
      <c r="CC2" s="10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210</v>
      </c>
      <c r="CO2" s="2" t="s">
        <v>210</v>
      </c>
      <c r="CP2" s="2" t="s">
        <v>210</v>
      </c>
      <c r="CQ2" s="2" t="s">
        <v>210</v>
      </c>
      <c r="CR2" s="2" t="s">
        <v>210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217</v>
      </c>
      <c r="F3" s="2" t="s">
        <v>218</v>
      </c>
      <c r="G3" s="3" t="s">
        <v>0</v>
      </c>
      <c r="H3" s="3" t="s">
        <v>1</v>
      </c>
      <c r="I3" s="3" t="s">
        <v>2</v>
      </c>
      <c r="J3" s="3" t="s">
        <v>217</v>
      </c>
      <c r="K3" s="3" t="s">
        <v>218</v>
      </c>
      <c r="L3" s="2" t="s">
        <v>0</v>
      </c>
      <c r="M3" s="2" t="s">
        <v>1</v>
      </c>
      <c r="N3" s="2" t="s">
        <v>2</v>
      </c>
      <c r="O3" s="2" t="s">
        <v>217</v>
      </c>
      <c r="P3" s="2" t="s">
        <v>218</v>
      </c>
      <c r="Q3" s="3" t="s">
        <v>0</v>
      </c>
      <c r="R3" s="3" t="s">
        <v>1</v>
      </c>
      <c r="S3" s="3" t="s">
        <v>2</v>
      </c>
      <c r="T3" s="3" t="s">
        <v>217</v>
      </c>
      <c r="U3" s="3" t="s">
        <v>218</v>
      </c>
      <c r="V3" s="2" t="s">
        <v>0</v>
      </c>
      <c r="W3" s="2" t="s">
        <v>1</v>
      </c>
      <c r="X3" s="2" t="s">
        <v>2</v>
      </c>
      <c r="Y3" s="2" t="s">
        <v>217</v>
      </c>
      <c r="Z3" s="2" t="s">
        <v>218</v>
      </c>
      <c r="AA3" s="3" t="s">
        <v>0</v>
      </c>
      <c r="AB3" s="3" t="s">
        <v>1</v>
      </c>
      <c r="AC3" s="3" t="s">
        <v>2</v>
      </c>
      <c r="AD3" s="3" t="s">
        <v>217</v>
      </c>
      <c r="AE3" s="3" t="s">
        <v>218</v>
      </c>
      <c r="AF3" s="2" t="s">
        <v>0</v>
      </c>
      <c r="AG3" s="2" t="s">
        <v>1</v>
      </c>
      <c r="AH3" s="2" t="s">
        <v>2</v>
      </c>
      <c r="AI3" s="2" t="s">
        <v>217</v>
      </c>
      <c r="AJ3" s="2" t="s">
        <v>218</v>
      </c>
      <c r="AK3" s="3" t="s">
        <v>0</v>
      </c>
      <c r="AL3" s="3" t="s">
        <v>1</v>
      </c>
      <c r="AM3" s="3" t="s">
        <v>2</v>
      </c>
      <c r="AN3" s="3" t="s">
        <v>217</v>
      </c>
      <c r="AO3" s="3" t="s">
        <v>218</v>
      </c>
      <c r="AP3" s="2" t="s">
        <v>0</v>
      </c>
      <c r="AQ3" s="2" t="s">
        <v>1</v>
      </c>
      <c r="AR3" s="2" t="s">
        <v>2</v>
      </c>
      <c r="AS3" s="2" t="s">
        <v>217</v>
      </c>
      <c r="AT3" s="2" t="s">
        <v>218</v>
      </c>
      <c r="AU3" s="3" t="s">
        <v>0</v>
      </c>
      <c r="AV3" s="3" t="s">
        <v>1</v>
      </c>
      <c r="AW3" s="3" t="s">
        <v>2</v>
      </c>
      <c r="AX3" s="3" t="s">
        <v>217</v>
      </c>
      <c r="AY3" s="3" t="s">
        <v>218</v>
      </c>
      <c r="AZ3" s="2" t="s">
        <v>0</v>
      </c>
      <c r="BA3" s="2" t="s">
        <v>1</v>
      </c>
      <c r="BB3" s="2" t="s">
        <v>2</v>
      </c>
      <c r="BC3" s="2" t="s">
        <v>217</v>
      </c>
      <c r="BD3" s="2" t="s">
        <v>218</v>
      </c>
      <c r="BE3" s="3" t="s">
        <v>0</v>
      </c>
      <c r="BF3" s="3" t="s">
        <v>1</v>
      </c>
      <c r="BG3" s="3" t="s">
        <v>2</v>
      </c>
      <c r="BH3" s="3" t="s">
        <v>217</v>
      </c>
      <c r="BI3" s="3" t="s">
        <v>218</v>
      </c>
      <c r="BJ3" s="2" t="s">
        <v>0</v>
      </c>
      <c r="BK3" s="2" t="s">
        <v>1</v>
      </c>
      <c r="BL3" s="2" t="s">
        <v>2</v>
      </c>
      <c r="BM3" s="2" t="s">
        <v>217</v>
      </c>
      <c r="BN3" s="2" t="s">
        <v>218</v>
      </c>
      <c r="BO3" s="3" t="s">
        <v>0</v>
      </c>
      <c r="BP3" s="3" t="s">
        <v>1</v>
      </c>
      <c r="BQ3" s="3" t="s">
        <v>2</v>
      </c>
      <c r="BR3" s="3" t="s">
        <v>217</v>
      </c>
      <c r="BS3" s="3" t="s">
        <v>218</v>
      </c>
      <c r="BT3" s="2" t="s">
        <v>0</v>
      </c>
      <c r="BU3" s="2" t="s">
        <v>1</v>
      </c>
      <c r="BV3" s="2" t="s">
        <v>2</v>
      </c>
      <c r="BW3" s="2" t="s">
        <v>217</v>
      </c>
      <c r="BX3" s="2" t="s">
        <v>218</v>
      </c>
      <c r="BY3" s="3" t="s">
        <v>0</v>
      </c>
      <c r="BZ3" s="3" t="s">
        <v>1</v>
      </c>
      <c r="CA3" s="3" t="s">
        <v>2</v>
      </c>
      <c r="CB3" s="3" t="s">
        <v>217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217</v>
      </c>
      <c r="CH3" s="2" t="s">
        <v>218</v>
      </c>
      <c r="CI3" s="3" t="s">
        <v>0</v>
      </c>
      <c r="CJ3" s="3" t="s">
        <v>1</v>
      </c>
      <c r="CK3" s="3" t="s">
        <v>2</v>
      </c>
      <c r="CL3" s="3" t="s">
        <v>217</v>
      </c>
      <c r="CM3" s="3" t="s">
        <v>218</v>
      </c>
      <c r="CN3" s="2" t="s">
        <v>0</v>
      </c>
      <c r="CO3" s="2" t="s">
        <v>1</v>
      </c>
      <c r="CP3" s="2" t="s">
        <v>2</v>
      </c>
      <c r="CQ3" s="2" t="s">
        <v>217</v>
      </c>
      <c r="CR3" s="2" t="s">
        <v>218</v>
      </c>
      <c r="CS3" s="3" t="s">
        <v>0</v>
      </c>
      <c r="CT3" s="3" t="s">
        <v>1</v>
      </c>
      <c r="CU3" s="3" t="s">
        <v>2</v>
      </c>
      <c r="CV3" s="3" t="s">
        <v>217</v>
      </c>
      <c r="CW3" s="3" t="s">
        <v>218</v>
      </c>
    </row>
    <row r="4" spans="1:11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41" t="s">
        <v>197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3"/>
      <c r="AZ4" s="47" t="s">
        <v>198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44" t="s">
        <v>199</v>
      </c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6"/>
      <c r="CX4" s="24" t="s">
        <v>215</v>
      </c>
      <c r="CY4" s="25"/>
      <c r="CZ4" s="25"/>
      <c r="DA4" s="25"/>
      <c r="DB4" s="26"/>
      <c r="DC4" s="30" t="s">
        <v>216</v>
      </c>
      <c r="DD4" s="31"/>
      <c r="DE4" s="31"/>
      <c r="DF4" s="31"/>
      <c r="DG4" s="32"/>
    </row>
    <row r="5" spans="1:111" ht="13.5" x14ac:dyDescent="0.25">
      <c r="B5" s="38" t="s">
        <v>200</v>
      </c>
      <c r="C5" s="39"/>
      <c r="D5" s="39"/>
      <c r="E5" s="39"/>
      <c r="F5" s="39"/>
      <c r="G5" s="40" t="s">
        <v>201</v>
      </c>
      <c r="H5" s="40"/>
      <c r="I5" s="40"/>
      <c r="J5" s="40"/>
      <c r="K5" s="40"/>
      <c r="L5" s="38" t="s">
        <v>202</v>
      </c>
      <c r="M5" s="38"/>
      <c r="N5" s="38"/>
      <c r="O5" s="38"/>
      <c r="P5" s="38"/>
      <c r="Q5" s="40" t="s">
        <v>203</v>
      </c>
      <c r="R5" s="40"/>
      <c r="S5" s="40"/>
      <c r="T5" s="40"/>
      <c r="U5" s="40"/>
      <c r="V5" s="38" t="s">
        <v>206</v>
      </c>
      <c r="W5" s="38"/>
      <c r="X5" s="38"/>
      <c r="Y5" s="38"/>
      <c r="Z5" s="38"/>
      <c r="AA5" s="21" t="s">
        <v>200</v>
      </c>
      <c r="AB5" s="22"/>
      <c r="AC5" s="22"/>
      <c r="AD5" s="22"/>
      <c r="AE5" s="23"/>
      <c r="AF5" s="18" t="s">
        <v>201</v>
      </c>
      <c r="AG5" s="19"/>
      <c r="AH5" s="19"/>
      <c r="AI5" s="19"/>
      <c r="AJ5" s="20"/>
      <c r="AK5" s="21" t="s">
        <v>202</v>
      </c>
      <c r="AL5" s="22"/>
      <c r="AM5" s="22"/>
      <c r="AN5" s="22"/>
      <c r="AO5" s="23"/>
      <c r="AP5" s="18" t="s">
        <v>203</v>
      </c>
      <c r="AQ5" s="19"/>
      <c r="AR5" s="19"/>
      <c r="AS5" s="19"/>
      <c r="AT5" s="20"/>
      <c r="AU5" s="21" t="s">
        <v>206</v>
      </c>
      <c r="AV5" s="22"/>
      <c r="AW5" s="22"/>
      <c r="AX5" s="22"/>
      <c r="AY5" s="23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206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206</v>
      </c>
      <c r="CT5" s="22"/>
      <c r="CU5" s="22"/>
      <c r="CV5" s="22"/>
      <c r="CW5" s="23"/>
      <c r="CX5" s="27"/>
      <c r="CY5" s="28"/>
      <c r="CZ5" s="28"/>
      <c r="DA5" s="28"/>
      <c r="DB5" s="29"/>
      <c r="DC5" s="33"/>
      <c r="DD5" s="34"/>
      <c r="DE5" s="34"/>
      <c r="DF5" s="34"/>
      <c r="DG5" s="35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217</v>
      </c>
      <c r="F6" s="2" t="s">
        <v>218</v>
      </c>
      <c r="G6" s="3" t="s">
        <v>0</v>
      </c>
      <c r="H6" s="3" t="s">
        <v>1</v>
      </c>
      <c r="I6" s="3" t="s">
        <v>2</v>
      </c>
      <c r="J6" s="3" t="s">
        <v>217</v>
      </c>
      <c r="K6" s="3" t="s">
        <v>218</v>
      </c>
      <c r="L6" s="2" t="s">
        <v>0</v>
      </c>
      <c r="M6" s="2" t="s">
        <v>1</v>
      </c>
      <c r="N6" s="2" t="s">
        <v>2</v>
      </c>
      <c r="O6" s="2" t="s">
        <v>217</v>
      </c>
      <c r="P6" s="2" t="s">
        <v>218</v>
      </c>
      <c r="Q6" s="3" t="s">
        <v>0</v>
      </c>
      <c r="R6" s="3" t="s">
        <v>1</v>
      </c>
      <c r="S6" s="3" t="s">
        <v>2</v>
      </c>
      <c r="T6" s="3" t="s">
        <v>217</v>
      </c>
      <c r="U6" s="3" t="s">
        <v>218</v>
      </c>
      <c r="V6" s="2" t="s">
        <v>0</v>
      </c>
      <c r="W6" s="2" t="s">
        <v>1</v>
      </c>
      <c r="X6" s="2" t="s">
        <v>2</v>
      </c>
      <c r="Y6" s="2" t="s">
        <v>217</v>
      </c>
      <c r="Z6" s="2" t="s">
        <v>218</v>
      </c>
      <c r="AA6" s="3" t="s">
        <v>0</v>
      </c>
      <c r="AB6" s="3" t="s">
        <v>1</v>
      </c>
      <c r="AC6" s="3" t="s">
        <v>2</v>
      </c>
      <c r="AD6" s="3" t="s">
        <v>217</v>
      </c>
      <c r="AE6" s="3" t="s">
        <v>218</v>
      </c>
      <c r="AF6" s="2" t="s">
        <v>0</v>
      </c>
      <c r="AG6" s="2" t="s">
        <v>1</v>
      </c>
      <c r="AH6" s="2" t="s">
        <v>2</v>
      </c>
      <c r="AI6" s="2" t="s">
        <v>217</v>
      </c>
      <c r="AJ6" s="2" t="s">
        <v>218</v>
      </c>
      <c r="AK6" s="3" t="s">
        <v>0</v>
      </c>
      <c r="AL6" s="3" t="s">
        <v>1</v>
      </c>
      <c r="AM6" s="3" t="s">
        <v>2</v>
      </c>
      <c r="AN6" s="3" t="s">
        <v>217</v>
      </c>
      <c r="AO6" s="3" t="s">
        <v>218</v>
      </c>
      <c r="AP6" s="2" t="s">
        <v>0</v>
      </c>
      <c r="AQ6" s="2" t="s">
        <v>1</v>
      </c>
      <c r="AR6" s="2" t="s">
        <v>2</v>
      </c>
      <c r="AS6" s="2" t="s">
        <v>217</v>
      </c>
      <c r="AT6" s="2" t="s">
        <v>218</v>
      </c>
      <c r="AU6" s="3" t="s">
        <v>0</v>
      </c>
      <c r="AV6" s="3" t="s">
        <v>1</v>
      </c>
      <c r="AW6" s="3" t="s">
        <v>2</v>
      </c>
      <c r="AX6" s="3" t="s">
        <v>217</v>
      </c>
      <c r="AY6" s="3" t="s">
        <v>218</v>
      </c>
      <c r="AZ6" s="2" t="s">
        <v>0</v>
      </c>
      <c r="BA6" s="2" t="s">
        <v>1</v>
      </c>
      <c r="BB6" s="2" t="s">
        <v>2</v>
      </c>
      <c r="BC6" s="2" t="s">
        <v>217</v>
      </c>
      <c r="BD6" s="2" t="s">
        <v>218</v>
      </c>
      <c r="BE6" s="3" t="s">
        <v>0</v>
      </c>
      <c r="BF6" s="3" t="s">
        <v>1</v>
      </c>
      <c r="BG6" s="3" t="s">
        <v>2</v>
      </c>
      <c r="BH6" s="3" t="s">
        <v>217</v>
      </c>
      <c r="BI6" s="3" t="s">
        <v>218</v>
      </c>
      <c r="BJ6" s="2" t="s">
        <v>0</v>
      </c>
      <c r="BK6" s="2" t="s">
        <v>1</v>
      </c>
      <c r="BL6" s="2" t="s">
        <v>2</v>
      </c>
      <c r="BM6" s="2" t="s">
        <v>217</v>
      </c>
      <c r="BN6" s="2" t="s">
        <v>218</v>
      </c>
      <c r="BO6" s="3" t="s">
        <v>0</v>
      </c>
      <c r="BP6" s="3" t="s">
        <v>1</v>
      </c>
      <c r="BQ6" s="3" t="s">
        <v>2</v>
      </c>
      <c r="BR6" s="3" t="s">
        <v>217</v>
      </c>
      <c r="BS6" s="3" t="s">
        <v>218</v>
      </c>
      <c r="BT6" s="2" t="s">
        <v>0</v>
      </c>
      <c r="BU6" s="2" t="s">
        <v>1</v>
      </c>
      <c r="BV6" s="2" t="s">
        <v>2</v>
      </c>
      <c r="BW6" s="2" t="s">
        <v>217</v>
      </c>
      <c r="BX6" s="2" t="s">
        <v>218</v>
      </c>
      <c r="BY6" s="3" t="s">
        <v>0</v>
      </c>
      <c r="BZ6" s="3" t="s">
        <v>1</v>
      </c>
      <c r="CA6" s="3" t="s">
        <v>2</v>
      </c>
      <c r="CB6" s="3" t="s">
        <v>217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217</v>
      </c>
      <c r="CH6" s="2" t="s">
        <v>218</v>
      </c>
      <c r="CI6" s="3" t="s">
        <v>0</v>
      </c>
      <c r="CJ6" s="3" t="s">
        <v>1</v>
      </c>
      <c r="CK6" s="3" t="s">
        <v>2</v>
      </c>
      <c r="CL6" s="3" t="s">
        <v>217</v>
      </c>
      <c r="CM6" s="3" t="s">
        <v>218</v>
      </c>
      <c r="CN6" s="2" t="s">
        <v>0</v>
      </c>
      <c r="CO6" s="2" t="s">
        <v>1</v>
      </c>
      <c r="CP6" s="2" t="s">
        <v>2</v>
      </c>
      <c r="CQ6" s="2" t="s">
        <v>217</v>
      </c>
      <c r="CR6" s="2" t="s">
        <v>218</v>
      </c>
      <c r="CS6" s="3" t="s">
        <v>0</v>
      </c>
      <c r="CT6" s="3" t="s">
        <v>1</v>
      </c>
      <c r="CU6" s="3" t="s">
        <v>2</v>
      </c>
      <c r="CV6" s="3" t="s">
        <v>217</v>
      </c>
      <c r="CW6" s="3" t="s">
        <v>218</v>
      </c>
      <c r="CX6" s="2" t="s">
        <v>0</v>
      </c>
      <c r="CY6" s="2" t="s">
        <v>1</v>
      </c>
      <c r="CZ6" s="2" t="s">
        <v>2</v>
      </c>
      <c r="DA6" s="2" t="s">
        <v>217</v>
      </c>
      <c r="DB6" s="2" t="s">
        <v>218</v>
      </c>
      <c r="DC6" s="10" t="s">
        <v>0</v>
      </c>
      <c r="DD6" s="10" t="s">
        <v>1</v>
      </c>
      <c r="DE6" s="10" t="s">
        <v>2</v>
      </c>
      <c r="DF6" s="10" t="s">
        <v>217</v>
      </c>
      <c r="DG6" s="10" t="s">
        <v>218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0.67700000000000005</v>
      </c>
      <c r="AL7" s="5">
        <v>0.78580000000000005</v>
      </c>
      <c r="AM7" s="5">
        <v>0.34799999999999998</v>
      </c>
      <c r="AN7" s="5">
        <v>0.94259999999999999</v>
      </c>
      <c r="AO7" s="5">
        <v>0.1384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>
        <v>0.65059999999999996</v>
      </c>
      <c r="BA7" s="4">
        <v>0.72689999999999999</v>
      </c>
      <c r="BB7" s="4">
        <v>0.38</v>
      </c>
      <c r="BC7" s="4">
        <v>0.96240000000000003</v>
      </c>
      <c r="BD7" s="4">
        <v>0.1069</v>
      </c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9" si="0">AVERAGEIFS(B7:CW7,metrics.est,"MAE")</f>
        <v>0.68788888888888888</v>
      </c>
      <c r="CY7" s="4">
        <f t="shared" ref="CY7:CY39" si="1">AVERAGEIFS(B7:CW7,metrics.est,"MSE")</f>
        <v>0.81521111111111111</v>
      </c>
      <c r="CZ7" s="4">
        <f t="shared" ref="CZ7:CZ39" si="2">AVERAGEIFS(B7:CW7,metrics.est,"R")</f>
        <v>0.3387444444444444</v>
      </c>
      <c r="DA7" s="4">
        <f t="shared" ref="DA7:DA39" si="3">AVERAGEIFS(B7:CW7,metrics.est,"Coverage")</f>
        <v>0.93047777777777751</v>
      </c>
      <c r="DB7" s="4">
        <f t="shared" ref="DB7:DB39" si="4">AVERAGEIFS(B7:CW7,metrics.est,"Time")</f>
        <v>0.18092222222222221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k=50, r=0.1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0.69069999999999998</v>
      </c>
      <c r="AL8" s="5">
        <v>0.81440000000000001</v>
      </c>
      <c r="AM8" s="5">
        <v>0.33100000000000002</v>
      </c>
      <c r="AN8" s="5">
        <v>0.94199999999999995</v>
      </c>
      <c r="AO8" s="5">
        <v>0.14810000000000001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>
        <v>0.6754</v>
      </c>
      <c r="BA8" s="4">
        <v>0.77990000000000004</v>
      </c>
      <c r="BB8" s="4">
        <v>0.3493</v>
      </c>
      <c r="BC8" s="4">
        <v>0.96240000000000003</v>
      </c>
      <c r="BD8" s="4">
        <v>0.1087</v>
      </c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0.6994555555555555</v>
      </c>
      <c r="CY8" s="4">
        <f t="shared" si="1"/>
        <v>0.83767777777777785</v>
      </c>
      <c r="CZ8" s="4">
        <f t="shared" si="2"/>
        <v>0.32154444444444441</v>
      </c>
      <c r="DA8" s="4">
        <f t="shared" si="3"/>
        <v>0.91542222222222236</v>
      </c>
      <c r="DB8" s="4">
        <f t="shared" si="4"/>
        <v>0.19240000000000002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k=50, r=0.1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0.70189999999999997</v>
      </c>
      <c r="AL9" s="5">
        <v>0.83320000000000005</v>
      </c>
      <c r="AM9" s="5">
        <v>0.32719999999999999</v>
      </c>
      <c r="AN9" s="5">
        <v>0.8881</v>
      </c>
      <c r="AO9" s="5">
        <v>0.18590000000000001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>
        <v>0.66949999999999998</v>
      </c>
      <c r="BA9" s="4">
        <v>0.76339999999999997</v>
      </c>
      <c r="BB9" s="4">
        <v>0.35830000000000001</v>
      </c>
      <c r="BC9" s="4">
        <v>0.92759999999999998</v>
      </c>
      <c r="BD9" s="4">
        <v>0.1482</v>
      </c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0.71134444444444456</v>
      </c>
      <c r="CY9" s="4">
        <f t="shared" si="1"/>
        <v>0.86004444444444439</v>
      </c>
      <c r="CZ9" s="4">
        <f t="shared" si="2"/>
        <v>0.31734444444444443</v>
      </c>
      <c r="DA9" s="4">
        <f t="shared" si="3"/>
        <v>0.8592777777777777</v>
      </c>
      <c r="DB9" s="4">
        <f t="shared" si="4"/>
        <v>0.24743333333333334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k=50, r=0.1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0.68620000000000003</v>
      </c>
      <c r="AL10" s="5">
        <v>0.80430000000000001</v>
      </c>
      <c r="AM10" s="5">
        <v>0.3322</v>
      </c>
      <c r="AN10" s="5">
        <v>0.94199999999999995</v>
      </c>
      <c r="AO10" s="5">
        <v>0.1489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>
        <v>0.66790000000000005</v>
      </c>
      <c r="BA10" s="4">
        <v>0.76329999999999998</v>
      </c>
      <c r="BB10" s="4">
        <v>0.35099999999999998</v>
      </c>
      <c r="BC10" s="4">
        <v>0.96240000000000003</v>
      </c>
      <c r="BD10" s="4">
        <v>0.109</v>
      </c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0.69587500000000002</v>
      </c>
      <c r="CY10" s="4">
        <f t="shared" si="1"/>
        <v>0.82997499999999991</v>
      </c>
      <c r="CZ10" s="4">
        <f t="shared" si="2"/>
        <v>0.32118750000000001</v>
      </c>
      <c r="DA10" s="4">
        <f t="shared" si="3"/>
        <v>0.91217500000000007</v>
      </c>
      <c r="DB10" s="4">
        <f t="shared" si="4"/>
        <v>0.19715000000000002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k=50, r=0.1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0.6411</v>
      </c>
      <c r="AL11" s="5">
        <v>0.69540000000000002</v>
      </c>
      <c r="AM11" s="5">
        <v>0.2399</v>
      </c>
      <c r="AN11" s="5">
        <v>0.94140000000000001</v>
      </c>
      <c r="AO11" s="5">
        <v>0.14530000000000001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>
        <v>0.64549999999999996</v>
      </c>
      <c r="BA11" s="4">
        <v>0.70799999999999996</v>
      </c>
      <c r="BB11" s="4">
        <v>0.29149999999999998</v>
      </c>
      <c r="BC11" s="4">
        <v>0.96230000000000004</v>
      </c>
      <c r="BD11" s="4">
        <v>0.11310000000000001</v>
      </c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0.69130000000000003</v>
      </c>
      <c r="CY11" s="4">
        <f t="shared" si="1"/>
        <v>0.82365714285714287</v>
      </c>
      <c r="CZ11" s="4">
        <f t="shared" si="2"/>
        <v>0.23031428571428572</v>
      </c>
      <c r="DA11" s="4">
        <f t="shared" si="3"/>
        <v>0.89945714285714284</v>
      </c>
      <c r="DB11" s="4">
        <f t="shared" si="4"/>
        <v>0.19574285714285714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0.68</v>
      </c>
      <c r="AL12" s="5">
        <v>0.79059999999999997</v>
      </c>
      <c r="AM12" s="5">
        <v>0.34970000000000001</v>
      </c>
      <c r="AN12" s="5">
        <v>0.94199999999999995</v>
      </c>
      <c r="AO12" s="5">
        <v>0.14710000000000001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>
        <v>0.66139999999999999</v>
      </c>
      <c r="BA12" s="4">
        <v>0.747</v>
      </c>
      <c r="BB12" s="4">
        <v>0.38019999999999998</v>
      </c>
      <c r="BC12" s="4">
        <v>0.96240000000000003</v>
      </c>
      <c r="BD12" s="4">
        <v>0.10970000000000001</v>
      </c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0.69425714285714279</v>
      </c>
      <c r="CY12" s="4">
        <f t="shared" si="1"/>
        <v>0.82775714285714286</v>
      </c>
      <c r="CZ12" s="4">
        <f t="shared" si="2"/>
        <v>0.33482857142857142</v>
      </c>
      <c r="DA12" s="4">
        <f t="shared" si="3"/>
        <v>0.90802857142857152</v>
      </c>
      <c r="DB12" s="4">
        <f t="shared" si="4"/>
        <v>0.19684285714285712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k=50, r=0.1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0.68269999999999997</v>
      </c>
      <c r="AL13" s="5">
        <v>0.79630000000000001</v>
      </c>
      <c r="AM13" s="5">
        <v>0.34860000000000002</v>
      </c>
      <c r="AN13" s="5">
        <v>0.94199999999999995</v>
      </c>
      <c r="AO13" s="5">
        <v>0.14430000000000001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0.6959375000000001</v>
      </c>
      <c r="CY13" s="4">
        <f t="shared" si="1"/>
        <v>0.83007500000000001</v>
      </c>
      <c r="CZ13" s="4">
        <f t="shared" si="2"/>
        <v>0.33307500000000001</v>
      </c>
      <c r="DA13" s="4">
        <f t="shared" si="3"/>
        <v>0.90955000000000008</v>
      </c>
      <c r="DB13" s="4">
        <f t="shared" si="4"/>
        <v>0.21387500000000001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0.71840000000000004</v>
      </c>
      <c r="AL14" s="5">
        <v>0.88400000000000001</v>
      </c>
      <c r="AM14" s="5">
        <v>0.31569999999999998</v>
      </c>
      <c r="AN14" s="5">
        <v>0.94259999999999999</v>
      </c>
      <c r="AO14" s="5">
        <v>0.63049999999999995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0.73021666666666663</v>
      </c>
      <c r="CY14" s="4">
        <f t="shared" si="1"/>
        <v>0.91546666666666676</v>
      </c>
      <c r="CZ14" s="4">
        <f t="shared" si="2"/>
        <v>0.30238333333333328</v>
      </c>
      <c r="DA14" s="4">
        <f t="shared" si="3"/>
        <v>0.92134999999999989</v>
      </c>
      <c r="DB14" s="4">
        <f t="shared" si="4"/>
        <v>1.0843333333333331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0.82379999999999998</v>
      </c>
      <c r="AL15" s="5">
        <v>1.1456999999999999</v>
      </c>
      <c r="AM15" s="5">
        <v>0.27139999999999997</v>
      </c>
      <c r="AN15" s="5">
        <v>0.94259999999999999</v>
      </c>
      <c r="AO15" s="5">
        <v>0.18559999999999999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0.83331666666666671</v>
      </c>
      <c r="CY15" s="4">
        <f t="shared" si="1"/>
        <v>1.1717166666666665</v>
      </c>
      <c r="CZ15" s="4">
        <f t="shared" si="2"/>
        <v>0.26901666666666668</v>
      </c>
      <c r="DA15" s="4">
        <f t="shared" si="3"/>
        <v>0.92134999999999989</v>
      </c>
      <c r="DB15" s="4">
        <f t="shared" si="4"/>
        <v>0.27978333333333333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0.68989999999999996</v>
      </c>
      <c r="AL16" s="5">
        <v>0.81230000000000002</v>
      </c>
      <c r="AM16" s="5">
        <v>0.33019999999999999</v>
      </c>
      <c r="AN16" s="5">
        <v>0.94199999999999995</v>
      </c>
      <c r="AO16" s="5">
        <v>0.15770000000000001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0.70644999999999991</v>
      </c>
      <c r="CY16" s="4">
        <f t="shared" si="1"/>
        <v>0.8548</v>
      </c>
      <c r="CZ16" s="4">
        <f t="shared" si="2"/>
        <v>0.31121666666666664</v>
      </c>
      <c r="DA16" s="4">
        <f t="shared" si="3"/>
        <v>0.8989666666666668</v>
      </c>
      <c r="DB16" s="4">
        <f t="shared" si="4"/>
        <v>0.25186666666666663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0.67800000000000005</v>
      </c>
      <c r="AL17" s="5">
        <v>0.78749999999999998</v>
      </c>
      <c r="AM17" s="5">
        <v>0.3473</v>
      </c>
      <c r="AN17" s="5">
        <v>0.94259999999999999</v>
      </c>
      <c r="AO17" s="5">
        <v>0.31559999999999999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0.69881666666666664</v>
      </c>
      <c r="CY17" s="4">
        <f t="shared" si="1"/>
        <v>0.84215000000000007</v>
      </c>
      <c r="CZ17" s="4">
        <f t="shared" si="2"/>
        <v>0.32613333333333333</v>
      </c>
      <c r="DA17" s="4">
        <f t="shared" si="3"/>
        <v>0.92134999999999989</v>
      </c>
      <c r="DB17" s="4">
        <f t="shared" si="4"/>
        <v>0.43595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0.67959999999999998</v>
      </c>
      <c r="AL18" s="5">
        <v>0.78400000000000003</v>
      </c>
      <c r="AM18" s="5">
        <v>0.33810000000000001</v>
      </c>
      <c r="AN18" s="5">
        <v>0.8881</v>
      </c>
      <c r="AO18" s="5">
        <v>0.33090000000000003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0.70095000000000007</v>
      </c>
      <c r="CY18" s="4">
        <f t="shared" si="1"/>
        <v>0.83923333333333339</v>
      </c>
      <c r="CZ18" s="4">
        <f t="shared" si="2"/>
        <v>0.31436666666666663</v>
      </c>
      <c r="DA18" s="4">
        <f t="shared" si="3"/>
        <v>0.83856666666666657</v>
      </c>
      <c r="DB18" s="4">
        <f t="shared" si="4"/>
        <v>0.46616666666666662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0.68879999999999997</v>
      </c>
      <c r="AL19" s="5">
        <v>0.81040000000000001</v>
      </c>
      <c r="AM19" s="5">
        <v>0.31769999999999998</v>
      </c>
      <c r="AN19" s="5">
        <v>0.93410000000000004</v>
      </c>
      <c r="AO19" s="5">
        <v>0.1211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0.70633333333333326</v>
      </c>
      <c r="CY19" s="4">
        <f t="shared" si="1"/>
        <v>0.85573333333333323</v>
      </c>
      <c r="CZ19" s="4">
        <f t="shared" si="2"/>
        <v>0.29709999999999998</v>
      </c>
      <c r="DA19" s="4">
        <f t="shared" si="3"/>
        <v>0.87101666666666666</v>
      </c>
      <c r="DB19" s="4">
        <f t="shared" si="4"/>
        <v>0.19258333333333336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0.6774</v>
      </c>
      <c r="AL20" s="5">
        <v>0.78649999999999998</v>
      </c>
      <c r="AM20" s="5">
        <v>0.34739999999999999</v>
      </c>
      <c r="AN20" s="5">
        <v>0.94259999999999999</v>
      </c>
      <c r="AO20" s="5">
        <v>0.1593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0.69815000000000005</v>
      </c>
      <c r="CY20" s="4">
        <f t="shared" si="1"/>
        <v>0.84066666666666678</v>
      </c>
      <c r="CZ20" s="4">
        <f t="shared" si="2"/>
        <v>0.32691666666666669</v>
      </c>
      <c r="DA20" s="4">
        <f t="shared" si="3"/>
        <v>0.92134999999999989</v>
      </c>
      <c r="DB20" s="4">
        <f t="shared" si="4"/>
        <v>0.23343333333333335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0.67420000000000002</v>
      </c>
      <c r="AL21" s="5">
        <v>0.77959999999999996</v>
      </c>
      <c r="AM21" s="5">
        <v>0.35420000000000001</v>
      </c>
      <c r="AN21" s="5">
        <v>0.94199999999999995</v>
      </c>
      <c r="AO21" s="5">
        <v>0.1598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0.69359999999999999</v>
      </c>
      <c r="CY21" s="4">
        <f t="shared" si="1"/>
        <v>0.82896666666666674</v>
      </c>
      <c r="CZ21" s="4">
        <f t="shared" si="2"/>
        <v>0.33293333333333336</v>
      </c>
      <c r="DA21" s="4">
        <f t="shared" si="3"/>
        <v>0.8989666666666668</v>
      </c>
      <c r="DB21" s="4">
        <f t="shared" si="4"/>
        <v>0.24506666666666668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0.68520000000000003</v>
      </c>
      <c r="AL22" s="5">
        <v>0.80149999999999999</v>
      </c>
      <c r="AM22" s="5">
        <v>0.33329999999999999</v>
      </c>
      <c r="AN22" s="5">
        <v>0.94199999999999995</v>
      </c>
      <c r="AO22" s="5">
        <v>0.1323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16"/>
      <c r="BK22" s="16"/>
      <c r="BL22" s="16"/>
      <c r="BM22" s="16"/>
      <c r="BN22" s="16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0.69892857142857145</v>
      </c>
      <c r="CY22" s="4">
        <f t="shared" si="1"/>
        <v>0.8371142857142857</v>
      </c>
      <c r="CZ22" s="4">
        <f t="shared" si="2"/>
        <v>0.31749999999999995</v>
      </c>
      <c r="DA22" s="4">
        <f t="shared" si="3"/>
        <v>0.90502857142857152</v>
      </c>
      <c r="DB22" s="4">
        <f t="shared" si="4"/>
        <v>0.20901428571428574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0.68620000000000003</v>
      </c>
      <c r="AL23" s="5">
        <v>0.80459999999999998</v>
      </c>
      <c r="AM23" s="5">
        <v>0.33560000000000001</v>
      </c>
      <c r="AN23" s="5">
        <v>0.94199999999999995</v>
      </c>
      <c r="AO23" s="5">
        <v>0.13450000000000001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0.70380000000000009</v>
      </c>
      <c r="CY23" s="4">
        <f t="shared" si="1"/>
        <v>0.85014999999999985</v>
      </c>
      <c r="CZ23" s="4">
        <f t="shared" si="2"/>
        <v>0.31788333333333335</v>
      </c>
      <c r="DA23" s="4">
        <f t="shared" si="3"/>
        <v>0.8989666666666668</v>
      </c>
      <c r="DB23" s="4">
        <f t="shared" si="4"/>
        <v>0.20641666666666669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0.69010000000000005</v>
      </c>
      <c r="AL24" s="5">
        <v>0.81299999999999994</v>
      </c>
      <c r="AM24" s="5">
        <v>0.33110000000000001</v>
      </c>
      <c r="AN24" s="5">
        <v>0.94199999999999995</v>
      </c>
      <c r="AO24" s="5">
        <v>0.13689999999999999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0.70645000000000013</v>
      </c>
      <c r="CY24" s="4">
        <f t="shared" si="1"/>
        <v>0.85511666666666664</v>
      </c>
      <c r="CZ24" s="4">
        <f t="shared" si="2"/>
        <v>0.31230000000000002</v>
      </c>
      <c r="DA24" s="4">
        <f t="shared" si="3"/>
        <v>0.8989666666666668</v>
      </c>
      <c r="DB24" s="4">
        <f t="shared" si="4"/>
        <v>0.21920000000000003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0.74590000000000001</v>
      </c>
      <c r="AL25" s="5">
        <v>0.93889999999999996</v>
      </c>
      <c r="AM25" s="5">
        <v>0.312</v>
      </c>
      <c r="AN25" s="5">
        <v>0.94159999999999999</v>
      </c>
      <c r="AO25" s="5">
        <v>6.5564999999999998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0.75373333333333326</v>
      </c>
      <c r="CY25" s="4">
        <f t="shared" si="1"/>
        <v>0.95883333333333332</v>
      </c>
      <c r="CZ25" s="4">
        <f t="shared" si="2"/>
        <v>0.30848333333333333</v>
      </c>
      <c r="DA25" s="4">
        <f t="shared" si="3"/>
        <v>0.87343333333333339</v>
      </c>
      <c r="DB25" s="4">
        <f t="shared" si="4"/>
        <v>8.4779833333333325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0.68259999999999998</v>
      </c>
      <c r="AL26" s="5">
        <v>0.79710000000000003</v>
      </c>
      <c r="AM26" s="5">
        <v>0.33579999999999999</v>
      </c>
      <c r="AN26" s="5">
        <v>0.94199999999999995</v>
      </c>
      <c r="AO26" s="5">
        <v>0.18310000000000001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0.69735000000000003</v>
      </c>
      <c r="CY26" s="4">
        <f t="shared" si="1"/>
        <v>0.83585000000000009</v>
      </c>
      <c r="CZ26" s="4">
        <f t="shared" si="2"/>
        <v>0.31793333333333335</v>
      </c>
      <c r="DA26" s="4">
        <f t="shared" si="3"/>
        <v>0.8989666666666668</v>
      </c>
      <c r="DB26" s="4">
        <f t="shared" si="4"/>
        <v>0.28025000000000005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0.67210000000000003</v>
      </c>
      <c r="AL27" s="5">
        <v>0.77539999999999998</v>
      </c>
      <c r="AM27" s="5">
        <v>0.35020000000000001</v>
      </c>
      <c r="AN27" s="5">
        <v>0.94259999999999999</v>
      </c>
      <c r="AO27" s="5">
        <v>0.13930000000000001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0.69481666666666664</v>
      </c>
      <c r="CY27" s="4">
        <f t="shared" si="1"/>
        <v>0.83406666666666673</v>
      </c>
      <c r="CZ27" s="4">
        <f t="shared" si="2"/>
        <v>0.32874999999999999</v>
      </c>
      <c r="DA27" s="4">
        <f t="shared" si="3"/>
        <v>0.92134999999999989</v>
      </c>
      <c r="DB27" s="4">
        <f t="shared" si="4"/>
        <v>0.19978333333333331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0.67659999999999998</v>
      </c>
      <c r="AL28" s="5">
        <v>0.7833</v>
      </c>
      <c r="AM28" s="5">
        <v>0.35170000000000001</v>
      </c>
      <c r="AN28" s="5">
        <v>0.94259999999999999</v>
      </c>
      <c r="AO28" s="5">
        <v>0.16839999999999999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0.69795000000000007</v>
      </c>
      <c r="CY28" s="4">
        <f t="shared" si="1"/>
        <v>0.83910000000000007</v>
      </c>
      <c r="CZ28" s="4">
        <f t="shared" si="2"/>
        <v>0.33115</v>
      </c>
      <c r="DA28" s="4">
        <f t="shared" si="3"/>
        <v>0.92134999999999989</v>
      </c>
      <c r="DB28" s="4">
        <f t="shared" si="4"/>
        <v>0.23421666666666666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0.68269999999999997</v>
      </c>
      <c r="AL29" s="5">
        <v>0.79669999999999996</v>
      </c>
      <c r="AM29" s="5">
        <v>0.33629999999999999</v>
      </c>
      <c r="AN29" s="5">
        <v>0.94199999999999995</v>
      </c>
      <c r="AO29" s="5">
        <v>0.75880000000000003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0.70005000000000006</v>
      </c>
      <c r="CY29" s="4">
        <f t="shared" si="1"/>
        <v>0.84138333333333326</v>
      </c>
      <c r="CZ29" s="4">
        <f t="shared" si="2"/>
        <v>0.31611666666666666</v>
      </c>
      <c r="DA29" s="4">
        <f t="shared" si="3"/>
        <v>0.8989666666666668</v>
      </c>
      <c r="DB29" s="4">
        <f t="shared" si="4"/>
        <v>1.7252166666666666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16"/>
      <c r="AL30" s="16"/>
      <c r="AM30" s="16"/>
      <c r="AN30" s="16"/>
      <c r="AO30" s="16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0.69820000000000004</v>
      </c>
      <c r="AL31" s="5">
        <v>0.82909999999999995</v>
      </c>
      <c r="AM31" s="5">
        <v>0.33129999999999998</v>
      </c>
      <c r="AN31" s="5">
        <v>0.94259999999999999</v>
      </c>
      <c r="AO31" s="5">
        <v>0.16930000000000001</v>
      </c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0.71035000000000004</v>
      </c>
      <c r="CY31" s="4">
        <f t="shared" si="1"/>
        <v>0.85911666666666664</v>
      </c>
      <c r="CZ31" s="4">
        <f t="shared" si="2"/>
        <v>0.31753333333333333</v>
      </c>
      <c r="DA31" s="4">
        <f t="shared" si="3"/>
        <v>0.92134999999999989</v>
      </c>
      <c r="DB31" s="4">
        <f t="shared" si="4"/>
        <v>0.2409333333333333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0.68710000000000004</v>
      </c>
      <c r="AL32" s="5">
        <v>0.81110000000000004</v>
      </c>
      <c r="AM32" s="5">
        <v>0.3306</v>
      </c>
      <c r="AN32" s="5">
        <v>0.94259999999999999</v>
      </c>
      <c r="AO32" s="5">
        <v>0.2006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0.69973333333333321</v>
      </c>
      <c r="CY32" s="4">
        <f t="shared" si="1"/>
        <v>0.84194999999999987</v>
      </c>
      <c r="CZ32" s="4">
        <f t="shared" si="2"/>
        <v>0.31688333333333335</v>
      </c>
      <c r="DA32" s="4">
        <f t="shared" si="3"/>
        <v>0.92134999999999989</v>
      </c>
      <c r="DB32" s="4">
        <f t="shared" si="4"/>
        <v>0.29289999999999999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0.68779999999999997</v>
      </c>
      <c r="AL33" s="5">
        <v>0.80740000000000001</v>
      </c>
      <c r="AM33" s="5">
        <v>0.34499999999999997</v>
      </c>
      <c r="AN33" s="5">
        <v>0.94259999999999999</v>
      </c>
      <c r="AO33" s="5">
        <v>0.16919999999999999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0.70889999999999997</v>
      </c>
      <c r="CY33" s="4">
        <f t="shared" si="1"/>
        <v>0.86218333333333341</v>
      </c>
      <c r="CZ33" s="4">
        <f t="shared" si="2"/>
        <v>0.32350000000000001</v>
      </c>
      <c r="DA33" s="4">
        <f t="shared" si="3"/>
        <v>0.92134999999999989</v>
      </c>
      <c r="DB33" s="4">
        <f t="shared" si="4"/>
        <v>0.25118333333333331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0.67369999999999997</v>
      </c>
      <c r="AL34" s="5">
        <v>0.77490000000000003</v>
      </c>
      <c r="AM34" s="5">
        <v>0.33839999999999998</v>
      </c>
      <c r="AN34" s="5">
        <v>0.89790000000000003</v>
      </c>
      <c r="AO34" s="5">
        <v>0.2717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0.68310000000000004</v>
      </c>
      <c r="CY34" s="4">
        <f t="shared" si="1"/>
        <v>0.79603333333333337</v>
      </c>
      <c r="CZ34" s="4">
        <f t="shared" si="2"/>
        <v>0.32483333333333336</v>
      </c>
      <c r="DA34" s="4">
        <f t="shared" si="3"/>
        <v>0.86455000000000004</v>
      </c>
      <c r="DB34" s="4">
        <f t="shared" si="4"/>
        <v>0.41701666666666665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0.6855</v>
      </c>
      <c r="AL35" s="5">
        <v>0.80289999999999995</v>
      </c>
      <c r="AM35" s="5">
        <v>0.33300000000000002</v>
      </c>
      <c r="AN35" s="5">
        <v>0.94199999999999995</v>
      </c>
      <c r="AO35" s="5">
        <v>0.14000000000000001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0.70155000000000001</v>
      </c>
      <c r="CY35" s="4">
        <f t="shared" si="1"/>
        <v>0.84419999999999995</v>
      </c>
      <c r="CZ35" s="4">
        <f t="shared" si="2"/>
        <v>0.31439999999999996</v>
      </c>
      <c r="DA35" s="4">
        <f t="shared" si="3"/>
        <v>0.8989666666666668</v>
      </c>
      <c r="DB35" s="4">
        <f t="shared" si="4"/>
        <v>0.21238333333333337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222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16"/>
      <c r="AL36" s="16"/>
      <c r="AM36" s="16"/>
      <c r="AN36" s="16"/>
      <c r="AO36" s="16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DC36" s="11" t="e" cm="1">
        <f t="array" aca="1" ref="DC36" ca="1">CONCATENATE(INDIRECT(ADDRESS(1,MATCH(_xlfn.MINIFS(B36:CW36,metrics.est,"MAE"),B36:CW36,0)+1)), ", ", INDIRECT(ADDRESS(2,MATCH(_xlfn.MINIFS(B36:CW36,metrics.est,"MAE"),B36:CW36,0)+1)))</f>
        <v>#N/A</v>
      </c>
      <c r="DD36" s="11" t="e" cm="1">
        <f t="array" aca="1" ref="DD36" ca="1">CONCATENATE(INDIRECT(ADDRESS(1,MATCH(_xlfn.MINIFS(B36:CW36,metrics.est,"MSE"),B36:CW36,0)+1)), ", ", INDIRECT(ADDRESS(2,MATCH(_xlfn.MINIFS(B36:CW36,metrics.est,"MSE"),B36:CW36,0)+1)))</f>
        <v>#N/A</v>
      </c>
      <c r="DE36" s="11" t="e" cm="1">
        <f t="array" aca="1" ref="DE36" ca="1">CONCATENATE(INDIRECT(ADDRESS(1,MATCH(_xlfn.MAXIFS(B36:CW36,metrics.est,"R"),B36:CW36,0)+1)), ", ", INDIRECT(ADDRESS(2,MATCH(_xlfn.MAXIFS(B36:CW36,metrics.est,"R"),B36:CW36,0)+1)))</f>
        <v>#N/A</v>
      </c>
      <c r="DF36" s="11" t="e" cm="1">
        <f t="array" aca="1" ref="DF36" ca="1">CONCATENATE(INDIRECT(ADDRESS(1,MATCH(_xlfn.MAXIFS(B36:CW36,metrics.est,"Coverage"),B36:CW36,0)+1)), ", ", INDIRECT(ADDRESS(2,MATCH(_xlfn.MAXIFS(B36:CW36,metrics.est,"Coverage"),B36:CW36,0)+1)))</f>
        <v>#N/A</v>
      </c>
      <c r="DG36" s="11" t="e" cm="1">
        <f t="array" aca="1" ref="DG36" ca="1">CONCATENATE(INDIRECT(ADDRESS(1,MATCH(_xlfn.MINIFS(B36:CW36,metrics.est,"Time"),B36:CW36,0)+1)), ", ", INDIRECT(ADDRESS(2,MATCH(_xlfn.MINIFS(B36:CW36,metrics.est,"Time"),B36:CW36,0)+1)))</f>
        <v>#N/A</v>
      </c>
    </row>
    <row r="37" spans="1:11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0.69889999999999997</v>
      </c>
      <c r="AL37" s="5">
        <v>0.83599999999999997</v>
      </c>
      <c r="AM37" s="5">
        <v>0.27539999999999998</v>
      </c>
      <c r="AN37" s="5">
        <v>0.90369999999999995</v>
      </c>
      <c r="AO37" s="5">
        <v>9.9000000000000008E-3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0.69840000000000002</v>
      </c>
      <c r="BK37" s="4">
        <v>0.8347</v>
      </c>
      <c r="BL37" s="4">
        <v>0.27829999999999999</v>
      </c>
      <c r="BM37" s="4">
        <v>0.90290000000000004</v>
      </c>
      <c r="BN37" s="4">
        <v>1.5900000000000001E-2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0.69830000000000003</v>
      </c>
      <c r="CJ37" s="5">
        <v>0.83430000000000004</v>
      </c>
      <c r="CK37" s="5">
        <v>0.27750000000000002</v>
      </c>
      <c r="CL37" s="5">
        <v>0.9032</v>
      </c>
      <c r="CM37" s="5">
        <v>1.29E-2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0.71173750000000002</v>
      </c>
      <c r="CY37" s="4">
        <f t="shared" si="1"/>
        <v>0.86719999999999997</v>
      </c>
      <c r="CZ37" s="4">
        <f t="shared" si="2"/>
        <v>0.26301249999999998</v>
      </c>
      <c r="DA37" s="4">
        <f t="shared" si="3"/>
        <v>0.86968749999999995</v>
      </c>
      <c r="DB37" s="4">
        <f t="shared" si="4"/>
        <v>1.9449999999999999E-2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r=0.1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0.83150000000000002</v>
      </c>
      <c r="AL38" s="5">
        <v>1.1586000000000001</v>
      </c>
      <c r="AM38" s="5">
        <v>0.16819999999999999</v>
      </c>
      <c r="AN38" s="5">
        <v>0.49220000000000003</v>
      </c>
      <c r="AO38" s="5">
        <v>9.7999999999999997E-3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0.83160000000000001</v>
      </c>
      <c r="BK38" s="4">
        <v>1.1591</v>
      </c>
      <c r="BL38" s="4">
        <v>0.17050000000000001</v>
      </c>
      <c r="BM38" s="4">
        <v>0.49170000000000003</v>
      </c>
      <c r="BN38" s="4">
        <v>1.55E-2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0.83179999999999998</v>
      </c>
      <c r="CJ38" s="5">
        <v>1.1596</v>
      </c>
      <c r="CK38" s="5">
        <v>0.1686</v>
      </c>
      <c r="CL38" s="5">
        <v>0.49220000000000003</v>
      </c>
      <c r="CM38" s="5">
        <v>1.3299999999999999E-2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0.81847500000000006</v>
      </c>
      <c r="CY38" s="4">
        <f t="shared" si="1"/>
        <v>1.1264999999999998</v>
      </c>
      <c r="CZ38" s="4">
        <f t="shared" si="2"/>
        <v>0.17426250000000001</v>
      </c>
      <c r="DA38" s="4">
        <f t="shared" si="3"/>
        <v>0.5180125000000001</v>
      </c>
      <c r="DB38" s="4">
        <f t="shared" si="4"/>
        <v>1.975E-2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r=0.7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k=20, r=0.5</v>
      </c>
    </row>
    <row r="39" spans="1:11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0.79820000000000002</v>
      </c>
      <c r="AL39" s="5">
        <v>1.0804</v>
      </c>
      <c r="AM39" s="5">
        <v>0.20699999999999999</v>
      </c>
      <c r="AN39" s="5">
        <v>0.58209999999999995</v>
      </c>
      <c r="AO39" s="5">
        <v>1.4800000000000001E-2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0.79710000000000003</v>
      </c>
      <c r="BK39" s="4">
        <v>1.0761000000000001</v>
      </c>
      <c r="BL39" s="4">
        <v>0.2102</v>
      </c>
      <c r="BM39" s="4">
        <v>0.57920000000000005</v>
      </c>
      <c r="BN39" s="4">
        <v>2.3400000000000001E-2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0.79790000000000005</v>
      </c>
      <c r="CJ39" s="5">
        <v>1.0782</v>
      </c>
      <c r="CK39" s="5">
        <v>0.20880000000000001</v>
      </c>
      <c r="CL39" s="5">
        <v>0.58079999999999998</v>
      </c>
      <c r="CM39" s="5">
        <v>1.9800000000000002E-2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si="0"/>
        <v>0.79215000000000013</v>
      </c>
      <c r="CY39" s="4">
        <f t="shared" si="1"/>
        <v>1.0652625</v>
      </c>
      <c r="CZ39" s="4">
        <f t="shared" si="2"/>
        <v>0.19641250000000002</v>
      </c>
      <c r="DA39" s="4">
        <f t="shared" si="3"/>
        <v>0.60293750000000002</v>
      </c>
      <c r="DB39" s="4">
        <f t="shared" si="4"/>
        <v>2.9200000000000004E-2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0.7661</v>
      </c>
      <c r="AL40" s="5">
        <v>0.99339999999999995</v>
      </c>
      <c r="AM40" s="5">
        <v>0.2291</v>
      </c>
      <c r="AN40" s="5">
        <v>0.63260000000000005</v>
      </c>
      <c r="AO40" s="5">
        <v>1.0500000000000001E-2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0.76519999999999999</v>
      </c>
      <c r="BK40" s="4">
        <v>0.99050000000000005</v>
      </c>
      <c r="BL40" s="4">
        <v>0.23549999999999999</v>
      </c>
      <c r="BM40" s="4">
        <v>0.63170000000000004</v>
      </c>
      <c r="BN40" s="4">
        <v>1.5900000000000001E-2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ref="CX40:CX74" si="5">AVERAGEIFS(B40:CW40,metrics.est,"MAE")</f>
        <v>0.76298571428571427</v>
      </c>
      <c r="CY40" s="4">
        <f t="shared" ref="CY40:CY74" si="6">AVERAGEIFS(B40:CW40,metrics.est,"MSE")</f>
        <v>0.98754285714285717</v>
      </c>
      <c r="CZ40" s="4">
        <f t="shared" ref="CZ40:CZ74" si="7">AVERAGEIFS(B40:CW40,metrics.est,"R")</f>
        <v>0.22917142857142861</v>
      </c>
      <c r="DA40" s="4">
        <f t="shared" ref="DA40:DA74" si="8">AVERAGEIFS(B40:CW40,metrics.est,"Coverage")</f>
        <v>0.64684285714285727</v>
      </c>
      <c r="DB40" s="4">
        <f t="shared" ref="DB40:DB74" si="9">AVERAGEIFS(B40:CW40,metrics.est,"Time")</f>
        <v>2.12E-2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r=0.1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k=20, r=0.5</v>
      </c>
    </row>
    <row r="41" spans="1:11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0.69279999999999997</v>
      </c>
      <c r="AL41" s="5">
        <v>0.82779999999999998</v>
      </c>
      <c r="AM41" s="5">
        <v>0.28810000000000002</v>
      </c>
      <c r="AN41" s="5">
        <v>0.92689999999999995</v>
      </c>
      <c r="AO41" s="5">
        <v>1.14E-2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0.72431666666666661</v>
      </c>
      <c r="CY41" s="4">
        <f t="shared" si="6"/>
        <v>0.90218333333333334</v>
      </c>
      <c r="CZ41" s="4">
        <f t="shared" si="7"/>
        <v>0.23205000000000001</v>
      </c>
      <c r="DA41" s="4">
        <f t="shared" si="8"/>
        <v>0.87541666666666662</v>
      </c>
      <c r="DB41" s="4">
        <f t="shared" si="9"/>
        <v>2.0400000000000001E-2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0.69420000000000004</v>
      </c>
      <c r="AL42" s="5">
        <v>0.83489999999999998</v>
      </c>
      <c r="AM42" s="5">
        <v>0.32569999999999999</v>
      </c>
      <c r="AN42" s="5">
        <v>0.92679999999999996</v>
      </c>
      <c r="AO42" s="5">
        <v>1.0800000000000001E-2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0.7115999999999999</v>
      </c>
      <c r="CY42" s="4">
        <f t="shared" si="6"/>
        <v>0.8756666666666667</v>
      </c>
      <c r="CZ42" s="4">
        <f t="shared" si="7"/>
        <v>0.3009</v>
      </c>
      <c r="DA42" s="4">
        <f t="shared" si="8"/>
        <v>0.87806666666666666</v>
      </c>
      <c r="DB42" s="4">
        <f t="shared" si="9"/>
        <v>1.8600000000000002E-2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0.69310000000000005</v>
      </c>
      <c r="AL43" s="5">
        <v>0.83220000000000005</v>
      </c>
      <c r="AM43" s="5">
        <v>0.3261</v>
      </c>
      <c r="AN43" s="5">
        <v>0.92859999999999998</v>
      </c>
      <c r="AO43" s="5">
        <v>1.03E-2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0.69259999999999999</v>
      </c>
      <c r="BK43" s="4">
        <v>0.83069999999999999</v>
      </c>
      <c r="BL43" s="4">
        <v>0.32979999999999998</v>
      </c>
      <c r="BM43" s="4">
        <v>0.92769999999999997</v>
      </c>
      <c r="BN43" s="4">
        <v>1.6899999999999998E-2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0.69240000000000002</v>
      </c>
      <c r="CJ43" s="5">
        <v>0.83009999999999995</v>
      </c>
      <c r="CK43" s="5">
        <v>0.32879999999999998</v>
      </c>
      <c r="CL43" s="5">
        <v>0.92820000000000003</v>
      </c>
      <c r="CM43" s="5">
        <v>1.34E-2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0.70501249999999993</v>
      </c>
      <c r="CY43" s="4">
        <f t="shared" si="6"/>
        <v>0.85977500000000007</v>
      </c>
      <c r="CZ43" s="4">
        <f t="shared" si="7"/>
        <v>0.30871249999999995</v>
      </c>
      <c r="DA43" s="4">
        <f t="shared" si="8"/>
        <v>0.89280000000000004</v>
      </c>
      <c r="DB43" s="4">
        <f t="shared" si="9"/>
        <v>1.8074999999999997E-2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0.71989999999999998</v>
      </c>
      <c r="AL44" s="5">
        <v>0.89359999999999995</v>
      </c>
      <c r="AM44" s="5">
        <v>0.28539999999999999</v>
      </c>
      <c r="AN44" s="5">
        <v>0.91020000000000001</v>
      </c>
      <c r="AO44" s="5">
        <v>1.3392999999999999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0.73063333333333336</v>
      </c>
      <c r="CY44" s="4">
        <f t="shared" si="6"/>
        <v>0.91941666666666677</v>
      </c>
      <c r="CZ44" s="4">
        <f t="shared" si="7"/>
        <v>0.27299999999999996</v>
      </c>
      <c r="DA44" s="4">
        <f t="shared" si="8"/>
        <v>0.88001666666666667</v>
      </c>
      <c r="DB44" s="4">
        <f t="shared" si="9"/>
        <v>2.6960999999999999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0.79379999999999995</v>
      </c>
      <c r="AL45" s="5">
        <v>1.0495000000000001</v>
      </c>
      <c r="AM45" s="5">
        <v>0.13120000000000001</v>
      </c>
      <c r="AN45" s="5">
        <v>0.65110000000000001</v>
      </c>
      <c r="AO45" s="5">
        <v>1.7000000000000001E-2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0.80876666666666663</v>
      </c>
      <c r="CY45" s="4">
        <f t="shared" si="6"/>
        <v>1.0898000000000001</v>
      </c>
      <c r="CZ45" s="4">
        <f t="shared" si="7"/>
        <v>0.11488333333333334</v>
      </c>
      <c r="DA45" s="4">
        <f t="shared" si="8"/>
        <v>0.61914999999999998</v>
      </c>
      <c r="DB45" s="4">
        <f t="shared" si="9"/>
        <v>2.9633333333333334E-2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r=0.3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r=0.1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0.80730000000000002</v>
      </c>
      <c r="AL46" s="5">
        <v>1.1008</v>
      </c>
      <c r="AM46" s="5">
        <v>0.2092</v>
      </c>
      <c r="AN46" s="5">
        <v>0.52969999999999995</v>
      </c>
      <c r="AO46" s="5">
        <v>1.6299999999999999E-2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0.8039166666666665</v>
      </c>
      <c r="CY46" s="4">
        <f t="shared" si="6"/>
        <v>1.0930833333333334</v>
      </c>
      <c r="CZ46" s="4">
        <f t="shared" si="7"/>
        <v>0.20241666666666669</v>
      </c>
      <c r="DA46" s="4">
        <f t="shared" si="8"/>
        <v>0.54551666666666665</v>
      </c>
      <c r="DB46" s="4">
        <f t="shared" si="9"/>
        <v>3.0783333333333329E-2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r=0.7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r=0.9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0.69199999999999995</v>
      </c>
      <c r="AL47" s="5">
        <v>0.82530000000000003</v>
      </c>
      <c r="AM47" s="5">
        <v>0.30520000000000003</v>
      </c>
      <c r="AN47" s="5">
        <v>0.91359999999999997</v>
      </c>
      <c r="AO47" s="5">
        <v>3.6299999999999999E-2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0.7113666666666667</v>
      </c>
      <c r="CY47" s="4">
        <f t="shared" si="6"/>
        <v>0.87186666666666668</v>
      </c>
      <c r="CZ47" s="4">
        <f t="shared" si="7"/>
        <v>0.28175</v>
      </c>
      <c r="DA47" s="4">
        <f t="shared" si="8"/>
        <v>0.86313333333333331</v>
      </c>
      <c r="DB47" s="4">
        <f t="shared" si="9"/>
        <v>6.4100000000000004E-2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r=0.3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0.77310000000000001</v>
      </c>
      <c r="AL48" s="5">
        <v>1.0148999999999999</v>
      </c>
      <c r="AM48" s="5">
        <v>0.22489999999999999</v>
      </c>
      <c r="AN48" s="5">
        <v>0.64600000000000002</v>
      </c>
      <c r="AO48" s="5">
        <v>3.4599999999999999E-2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0.76861666666666661</v>
      </c>
      <c r="CY48" s="4">
        <f t="shared" si="6"/>
        <v>1.0057500000000001</v>
      </c>
      <c r="CZ48" s="4">
        <f t="shared" si="7"/>
        <v>0.21290000000000001</v>
      </c>
      <c r="DA48" s="4">
        <f t="shared" si="8"/>
        <v>0.66891666666666671</v>
      </c>
      <c r="DB48" s="4">
        <f t="shared" si="9"/>
        <v>6.3016666666666679E-2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0.76259999999999994</v>
      </c>
      <c r="AL49" s="5">
        <v>0.98750000000000004</v>
      </c>
      <c r="AM49" s="5">
        <v>0.2412</v>
      </c>
      <c r="AN49" s="5">
        <v>0.66020000000000001</v>
      </c>
      <c r="AO49" s="5">
        <v>8.6999999999999994E-3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0.76121666666666654</v>
      </c>
      <c r="CY49" s="4">
        <f t="shared" si="6"/>
        <v>0.98463333333333336</v>
      </c>
      <c r="CZ49" s="4">
        <f t="shared" si="7"/>
        <v>0.23553333333333334</v>
      </c>
      <c r="DA49" s="4">
        <f t="shared" si="8"/>
        <v>0.66911666666666669</v>
      </c>
      <c r="DB49" s="4">
        <f t="shared" si="9"/>
        <v>1.5399999999999999E-2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0.69889999999999997</v>
      </c>
      <c r="AL50" s="5">
        <v>0.83579999999999999</v>
      </c>
      <c r="AM50" s="5">
        <v>0.27560000000000001</v>
      </c>
      <c r="AN50" s="5">
        <v>0.90369999999999995</v>
      </c>
      <c r="AO50" s="5">
        <v>1.3599999999999999E-2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0.7161333333333334</v>
      </c>
      <c r="CY50" s="4">
        <f t="shared" si="6"/>
        <v>0.8778999999999999</v>
      </c>
      <c r="CZ50" s="4">
        <f t="shared" si="7"/>
        <v>0.25838333333333335</v>
      </c>
      <c r="DA50" s="4">
        <f t="shared" si="8"/>
        <v>0.85856666666666659</v>
      </c>
      <c r="DB50" s="4">
        <f t="shared" si="9"/>
        <v>2.4249999999999997E-2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0.70269999999999999</v>
      </c>
      <c r="AL51" s="5">
        <v>0.84509999999999996</v>
      </c>
      <c r="AM51" s="5">
        <v>0.26669999999999999</v>
      </c>
      <c r="AN51" s="5">
        <v>0.89910000000000001</v>
      </c>
      <c r="AO51" s="5">
        <v>1.61E-2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0.72061666666666657</v>
      </c>
      <c r="CY51" s="4">
        <f t="shared" si="6"/>
        <v>0.88853333333333351</v>
      </c>
      <c r="CZ51" s="4">
        <f t="shared" si="7"/>
        <v>0.25346666666666667</v>
      </c>
      <c r="DA51" s="4">
        <f t="shared" si="8"/>
        <v>0.85183333333333333</v>
      </c>
      <c r="DB51" s="4">
        <f t="shared" si="9"/>
        <v>2.8433333333333338E-2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0.73740000000000006</v>
      </c>
      <c r="AL52" s="5">
        <v>0.92410000000000003</v>
      </c>
      <c r="AM52" s="5">
        <v>0.26569999999999999</v>
      </c>
      <c r="AN52" s="5">
        <v>0.75939999999999996</v>
      </c>
      <c r="AO52" s="5">
        <v>1.0800000000000001E-2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16"/>
      <c r="BK52" s="16"/>
      <c r="BL52" s="16"/>
      <c r="BM52" s="16"/>
      <c r="BN52" s="16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0.73699999999999999</v>
      </c>
      <c r="CJ52" s="5">
        <v>0.92249999999999999</v>
      </c>
      <c r="CK52" s="5">
        <v>0.26800000000000002</v>
      </c>
      <c r="CL52" s="5">
        <v>0.75900000000000001</v>
      </c>
      <c r="CM52" s="5">
        <v>1.1900000000000001E-2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0.74249999999999994</v>
      </c>
      <c r="CY52" s="4">
        <f t="shared" si="6"/>
        <v>0.93758571428571436</v>
      </c>
      <c r="CZ52" s="4">
        <f t="shared" si="7"/>
        <v>0.25790000000000002</v>
      </c>
      <c r="DA52" s="4">
        <f t="shared" si="8"/>
        <v>0.74724285714285721</v>
      </c>
      <c r="DB52" s="4">
        <f t="shared" si="9"/>
        <v>1.7499999999999998E-2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r=0.1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>
        <v>0.70589999999999997</v>
      </c>
      <c r="AL53" s="5">
        <v>0.85950000000000004</v>
      </c>
      <c r="AM53" s="5">
        <v>0.29920000000000002</v>
      </c>
      <c r="AN53" s="5">
        <v>0.92149999999999999</v>
      </c>
      <c r="AO53" s="5">
        <v>1.12E-2</v>
      </c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0.72024999999999995</v>
      </c>
      <c r="CY53" s="4">
        <f t="shared" si="6"/>
        <v>0.89515</v>
      </c>
      <c r="CZ53" s="4">
        <f t="shared" si="7"/>
        <v>0.2811333333333334</v>
      </c>
      <c r="DA53" s="4">
        <f t="shared" si="8"/>
        <v>0.87420000000000009</v>
      </c>
      <c r="DB53" s="4">
        <f t="shared" si="9"/>
        <v>2.0633333333333333E-2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r=0.3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r=0.1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>
        <v>0.80830000000000002</v>
      </c>
      <c r="AL54" s="5">
        <v>1.1153999999999999</v>
      </c>
      <c r="AM54" s="5">
        <v>0.20569999999999999</v>
      </c>
      <c r="AN54" s="5">
        <v>0.47070000000000001</v>
      </c>
      <c r="AO54" s="5">
        <v>1.26E-2</v>
      </c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0.80563333333333331</v>
      </c>
      <c r="CY54" s="4">
        <f t="shared" si="6"/>
        <v>1.1053500000000003</v>
      </c>
      <c r="CZ54" s="4">
        <f t="shared" si="7"/>
        <v>0.20133333333333334</v>
      </c>
      <c r="DA54" s="4">
        <f t="shared" si="8"/>
        <v>0.48714999999999997</v>
      </c>
      <c r="DB54" s="4">
        <f t="shared" si="9"/>
        <v>2.1666666666666667E-2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r=0.5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r=0.9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>
        <v>0.71109999999999995</v>
      </c>
      <c r="AL55" s="5">
        <v>0.86080000000000001</v>
      </c>
      <c r="AM55" s="5">
        <v>0.12809999999999999</v>
      </c>
      <c r="AN55" s="5">
        <v>0.87860000000000005</v>
      </c>
      <c r="AO55" s="5">
        <v>1.8879999999999999</v>
      </c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0.71925000000000006</v>
      </c>
      <c r="CY55" s="4">
        <f t="shared" si="6"/>
        <v>0.88018333333333343</v>
      </c>
      <c r="CZ55" s="4">
        <f t="shared" si="7"/>
        <v>0.13168333333333332</v>
      </c>
      <c r="DA55" s="4">
        <f t="shared" si="8"/>
        <v>0.84241666666666648</v>
      </c>
      <c r="DB55" s="4">
        <f t="shared" si="9"/>
        <v>3.3113333333333337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>
        <v>0.70860000000000001</v>
      </c>
      <c r="AL56" s="5">
        <v>0.85960000000000003</v>
      </c>
      <c r="AM56" s="5">
        <v>0.27189999999999998</v>
      </c>
      <c r="AN56" s="5">
        <v>0.83399999999999996</v>
      </c>
      <c r="AO56" s="5">
        <v>1.5900000000000001E-2</v>
      </c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0.72116666666666662</v>
      </c>
      <c r="CY56" s="4">
        <f t="shared" si="6"/>
        <v>0.89138333333333331</v>
      </c>
      <c r="CZ56" s="4">
        <f t="shared" si="7"/>
        <v>0.26553333333333334</v>
      </c>
      <c r="DA56" s="4">
        <f t="shared" si="8"/>
        <v>0.80016666666666669</v>
      </c>
      <c r="DB56" s="4">
        <f t="shared" si="9"/>
        <v>3.015E-2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>
        <v>0.69550000000000001</v>
      </c>
      <c r="AL57" s="5">
        <v>0.82809999999999995</v>
      </c>
      <c r="AM57" s="5">
        <v>0.28370000000000001</v>
      </c>
      <c r="AN57" s="5">
        <v>0.9</v>
      </c>
      <c r="AO57" s="5">
        <v>1.01E-2</v>
      </c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0.71376666666666655</v>
      </c>
      <c r="CY57" s="4">
        <f t="shared" si="6"/>
        <v>0.87221666666666675</v>
      </c>
      <c r="CZ57" s="4">
        <f t="shared" si="7"/>
        <v>0.26435000000000003</v>
      </c>
      <c r="DA57" s="4">
        <f t="shared" si="8"/>
        <v>0.85314999999999996</v>
      </c>
      <c r="DB57" s="4">
        <f t="shared" si="9"/>
        <v>1.9483333333333335E-2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k=20, r=0.5</v>
      </c>
    </row>
    <row r="58" spans="1:11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>
        <v>0.6976</v>
      </c>
      <c r="AL58" s="5">
        <v>0.83389999999999997</v>
      </c>
      <c r="AM58" s="5">
        <v>0.28050000000000003</v>
      </c>
      <c r="AN58" s="5">
        <v>0.90229999999999999</v>
      </c>
      <c r="AO58" s="5">
        <v>1.43E-2</v>
      </c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0.7154166666666667</v>
      </c>
      <c r="CY58" s="4">
        <f t="shared" si="6"/>
        <v>0.87718333333333331</v>
      </c>
      <c r="CZ58" s="4">
        <f t="shared" si="7"/>
        <v>0.26273333333333332</v>
      </c>
      <c r="DA58" s="4">
        <f t="shared" si="8"/>
        <v>0.85775000000000012</v>
      </c>
      <c r="DB58" s="4">
        <f t="shared" si="9"/>
        <v>2.8116666666666668E-2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r=0.1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>
        <v>0.69320000000000004</v>
      </c>
      <c r="AL59" s="5">
        <v>0.8296</v>
      </c>
      <c r="AM59" s="5">
        <v>0.32400000000000001</v>
      </c>
      <c r="AN59" s="5">
        <v>0.92820000000000003</v>
      </c>
      <c r="AO59" s="5">
        <v>2.86E-2</v>
      </c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0.70923333333333327</v>
      </c>
      <c r="CY59" s="4">
        <f t="shared" si="6"/>
        <v>0.86756666666666671</v>
      </c>
      <c r="CZ59" s="4">
        <f t="shared" si="7"/>
        <v>0.30004999999999998</v>
      </c>
      <c r="DA59" s="4">
        <f t="shared" si="8"/>
        <v>0.87991666666666679</v>
      </c>
      <c r="DB59" s="4">
        <f t="shared" si="9"/>
        <v>7.1850000000000011E-2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16"/>
      <c r="AL60" s="16"/>
      <c r="AM60" s="16"/>
      <c r="AN60" s="16"/>
      <c r="AO60" s="16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0.72065999999999997</v>
      </c>
      <c r="CY60" s="4">
        <f t="shared" si="6"/>
        <v>0.89315999999999995</v>
      </c>
      <c r="CZ60" s="4">
        <f t="shared" si="7"/>
        <v>0.28545999999999999</v>
      </c>
      <c r="DA60" s="4">
        <f t="shared" si="8"/>
        <v>0.83645999999999998</v>
      </c>
      <c r="DB60" s="4">
        <f t="shared" si="9"/>
        <v>2.6480000000000004E-2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>
        <v>0.70169999999999999</v>
      </c>
      <c r="AL61" s="5">
        <v>0.85199999999999998</v>
      </c>
      <c r="AM61" s="5">
        <v>0.31069999999999998</v>
      </c>
      <c r="AN61" s="5">
        <v>0.92930000000000001</v>
      </c>
      <c r="AO61" s="5">
        <v>1.41E-2</v>
      </c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0.7139833333333333</v>
      </c>
      <c r="CY61" s="4">
        <f t="shared" si="6"/>
        <v>0.88113333333333344</v>
      </c>
      <c r="CZ61" s="4">
        <f t="shared" si="7"/>
        <v>0.29796666666666666</v>
      </c>
      <c r="DA61" s="4">
        <f t="shared" si="8"/>
        <v>0.90044999999999986</v>
      </c>
      <c r="DB61" s="4">
        <f t="shared" si="9"/>
        <v>2.7516666666666665E-2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>
        <v>0.73599999999999999</v>
      </c>
      <c r="AL62" s="5">
        <v>0.93089999999999995</v>
      </c>
      <c r="AM62" s="5">
        <v>0.24229999999999999</v>
      </c>
      <c r="AN62" s="5">
        <v>0.81620000000000004</v>
      </c>
      <c r="AO62" s="5">
        <v>1.84E-2</v>
      </c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0.74650000000000005</v>
      </c>
      <c r="CY62" s="4">
        <f t="shared" si="6"/>
        <v>0.95821666666666683</v>
      </c>
      <c r="CZ62" s="4">
        <f t="shared" si="7"/>
        <v>0.22811666666666663</v>
      </c>
      <c r="DA62" s="4">
        <f t="shared" si="8"/>
        <v>0.77231666666666665</v>
      </c>
      <c r="DB62" s="4">
        <f t="shared" si="9"/>
        <v>3.2816666666666668E-2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>
        <v>0.69450000000000001</v>
      </c>
      <c r="AL63" s="5">
        <v>0.83550000000000002</v>
      </c>
      <c r="AM63" s="5">
        <v>0.3241</v>
      </c>
      <c r="AN63" s="5">
        <v>0.92920000000000003</v>
      </c>
      <c r="AO63" s="5">
        <v>1.43E-2</v>
      </c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0.71073333333333322</v>
      </c>
      <c r="CY63" s="4">
        <f t="shared" si="6"/>
        <v>0.87311666666666665</v>
      </c>
      <c r="CZ63" s="4">
        <f t="shared" si="7"/>
        <v>0.29688333333333333</v>
      </c>
      <c r="DA63" s="4">
        <f t="shared" si="8"/>
        <v>0.88700000000000001</v>
      </c>
      <c r="DB63" s="4">
        <f t="shared" si="9"/>
        <v>2.6016666666666664E-2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>
        <v>0.7369</v>
      </c>
      <c r="AL64" s="5">
        <v>0.93379999999999996</v>
      </c>
      <c r="AM64" s="5">
        <v>0.24379999999999999</v>
      </c>
      <c r="AN64" s="5">
        <v>0.81640000000000001</v>
      </c>
      <c r="AO64" s="5">
        <v>2.75E-2</v>
      </c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0.74713333333333332</v>
      </c>
      <c r="CY64" s="4">
        <f t="shared" si="6"/>
        <v>0.96051666666666657</v>
      </c>
      <c r="CZ64" s="4">
        <f t="shared" si="7"/>
        <v>0.23021666666666671</v>
      </c>
      <c r="DA64" s="4">
        <f t="shared" si="8"/>
        <v>0.77344999999999997</v>
      </c>
      <c r="DB64" s="4">
        <f t="shared" si="9"/>
        <v>5.053333333333334E-2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r=0.3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>
        <v>0.75490000000000002</v>
      </c>
      <c r="AL65" s="5">
        <v>0.96809999999999996</v>
      </c>
      <c r="AM65" s="5">
        <v>0.24660000000000001</v>
      </c>
      <c r="AN65" s="5">
        <v>0.67469999999999997</v>
      </c>
      <c r="AO65" s="5">
        <v>0.01</v>
      </c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0.75385000000000002</v>
      </c>
      <c r="CY65" s="4">
        <f t="shared" si="6"/>
        <v>0.96683333333333332</v>
      </c>
      <c r="CZ65" s="4">
        <f t="shared" si="7"/>
        <v>0.24101666666666666</v>
      </c>
      <c r="DA65" s="4">
        <f t="shared" si="8"/>
        <v>0.68493333333333328</v>
      </c>
      <c r="DB65" s="4">
        <f t="shared" si="9"/>
        <v>1.9216666666666667E-2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r=0.1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223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16"/>
      <c r="AL66" s="16"/>
      <c r="AM66" s="16"/>
      <c r="AN66" s="16"/>
      <c r="AO66" s="16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DC66" s="11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11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11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11" t="e" cm="1">
        <f t="array" aca="1" ref="DF66" ca="1">CONCATENATE(INDIRECT(ADDRESS(1,MATCH(_xlfn.MAXIFS(B66:CW66,metrics.est,"Coverage"),B66:CW66,0)+1)), ", ", INDIRECT(ADDRESS(2,MATCH(_xlfn.MAXIFS(B66:CW66,metrics.est,"Coverage"),B66:CW66,0)+1)))</f>
        <v>#N/A</v>
      </c>
      <c r="DG66" s="11" t="e" cm="1">
        <f t="array" aca="1" ref="DG66" ca="1">CONCATENATE(INDIRECT(ADDRESS(1,MATCH(_xlfn.MINIFS(B66:CW66,metrics.est,"Time"),B66:CW66,0)+1)), ", ", INDIRECT(ADDRESS(2,MATCH(_xlfn.MINIFS(B66:CW66,metrics.est,"Time"),B66:CW66,0)+1)))</f>
        <v>#N/A</v>
      </c>
    </row>
    <row r="67" spans="1:11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>
        <v>0.67759999999999998</v>
      </c>
      <c r="AL67" s="5">
        <v>0.78690000000000004</v>
      </c>
      <c r="AM67" s="5">
        <v>0.34699999999999998</v>
      </c>
      <c r="AN67" s="5">
        <v>0.94259999999999999</v>
      </c>
      <c r="AO67" s="5">
        <v>0.13600000000000001</v>
      </c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0.67700000000000005</v>
      </c>
      <c r="BK67" s="4">
        <v>0.78559999999999997</v>
      </c>
      <c r="BL67" s="4">
        <v>0.3508</v>
      </c>
      <c r="BM67" s="4">
        <v>0.94179999999999997</v>
      </c>
      <c r="BN67" s="4">
        <v>0.1605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0.69528571428571417</v>
      </c>
      <c r="CY67" s="4">
        <f t="shared" si="6"/>
        <v>0.83307142857142857</v>
      </c>
      <c r="CZ67" s="4">
        <f t="shared" si="7"/>
        <v>0.32984285714285716</v>
      </c>
      <c r="DA67" s="4">
        <f t="shared" si="8"/>
        <v>0.92427142857142841</v>
      </c>
      <c r="DB67" s="4">
        <f t="shared" si="9"/>
        <v>0.18641428571428567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r=0.3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16"/>
      <c r="AL68" s="16"/>
      <c r="AM68" s="16"/>
      <c r="AN68" s="16"/>
      <c r="AO68" s="16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16"/>
      <c r="BK68" s="16"/>
      <c r="BL68" s="16"/>
      <c r="BM68" s="16"/>
      <c r="BN68" s="16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0.67859999999999998</v>
      </c>
      <c r="CJ68" s="5">
        <v>0.78939999999999999</v>
      </c>
      <c r="CK68" s="5">
        <v>0.3463</v>
      </c>
      <c r="CL68" s="5">
        <v>0.94199999999999995</v>
      </c>
      <c r="CM68" s="5">
        <v>0.26979999999999998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0.69939999999999991</v>
      </c>
      <c r="CY68" s="4">
        <f t="shared" si="6"/>
        <v>0.84315000000000007</v>
      </c>
      <c r="CZ68" s="4">
        <f t="shared" si="7"/>
        <v>0.32438333333333336</v>
      </c>
      <c r="DA68" s="4">
        <f t="shared" si="8"/>
        <v>0.92125000000000001</v>
      </c>
      <c r="DB68" s="4">
        <f t="shared" si="9"/>
        <v>0.29626666666666668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224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>
        <v>0.68100000000000005</v>
      </c>
      <c r="AL69" s="5">
        <v>0.79500000000000004</v>
      </c>
      <c r="AM69" s="5">
        <v>0.34560000000000002</v>
      </c>
      <c r="AN69" s="5">
        <v>0.94259999999999999</v>
      </c>
      <c r="AO69" s="5">
        <v>0.21379999999999999</v>
      </c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k=20, r=0.5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k=20, r=0.5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k=20, r=0.5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k=20, r=0.5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k=20, r=0.5</v>
      </c>
    </row>
    <row r="70" spans="1:111" x14ac:dyDescent="0.2">
      <c r="A70" s="1" t="s">
        <v>220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>
        <v>0.69699999999999995</v>
      </c>
      <c r="AL70" s="5">
        <v>0.83050000000000002</v>
      </c>
      <c r="AM70" s="5">
        <v>0.3322</v>
      </c>
      <c r="AN70" s="5">
        <v>0.94259999999999999</v>
      </c>
      <c r="AO70" s="5">
        <v>0.3135</v>
      </c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>
        <v>0.69640000000000002</v>
      </c>
      <c r="BK70" s="4">
        <v>0.82950000000000002</v>
      </c>
      <c r="BL70" s="4">
        <v>0.33510000000000001</v>
      </c>
      <c r="BM70" s="4">
        <v>0.94179999999999997</v>
      </c>
      <c r="BN70" s="4">
        <v>0.4163</v>
      </c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k=50, r=0.5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k=50, r=0.5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k=50, r=0.5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k=20, r=0.5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k=20, r=0.5</v>
      </c>
    </row>
    <row r="71" spans="1:11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>
        <v>0.67969999999999997</v>
      </c>
      <c r="AL71" s="5">
        <v>0.79530000000000001</v>
      </c>
      <c r="AM71" s="5">
        <v>0.33779999999999999</v>
      </c>
      <c r="AN71" s="5">
        <v>0.94259999999999999</v>
      </c>
      <c r="AO71" s="5">
        <v>0.18279999999999999</v>
      </c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0.67900000000000005</v>
      </c>
      <c r="BK71" s="4">
        <v>0.79400000000000004</v>
      </c>
      <c r="BL71" s="4">
        <v>0.34110000000000001</v>
      </c>
      <c r="BM71" s="4">
        <v>0.94179999999999997</v>
      </c>
      <c r="BN71" s="4">
        <v>0.22209999999999999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0.69997142857142869</v>
      </c>
      <c r="CY71" s="4">
        <f t="shared" si="6"/>
        <v>0.84625714285714282</v>
      </c>
      <c r="CZ71" s="4">
        <f t="shared" si="7"/>
        <v>0.3242714285714286</v>
      </c>
      <c r="DA71" s="4">
        <f t="shared" si="8"/>
        <v>0.92427142857142841</v>
      </c>
      <c r="DB71" s="4">
        <f t="shared" si="9"/>
        <v>0.23185714285714284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r=0.1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>
        <v>0.67459999999999998</v>
      </c>
      <c r="AL72" s="5">
        <v>0.77980000000000005</v>
      </c>
      <c r="AM72" s="5">
        <v>0.35039999999999999</v>
      </c>
      <c r="AN72" s="5">
        <v>0.94259999999999999</v>
      </c>
      <c r="AO72" s="5">
        <v>0.1404</v>
      </c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0.67400000000000004</v>
      </c>
      <c r="BK72" s="4">
        <v>0.77849999999999997</v>
      </c>
      <c r="BL72" s="4">
        <v>0.35420000000000001</v>
      </c>
      <c r="BM72" s="4">
        <v>0.94179999999999997</v>
      </c>
      <c r="BN72" s="4">
        <v>0.18770000000000001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5"/>
        <v>0.69255714285714298</v>
      </c>
      <c r="CY72" s="4">
        <f t="shared" si="6"/>
        <v>0.82668571428571436</v>
      </c>
      <c r="CZ72" s="4">
        <f t="shared" si="7"/>
        <v>0.33287142857142854</v>
      </c>
      <c r="DA72" s="4">
        <f t="shared" si="8"/>
        <v>0.92427142857142841</v>
      </c>
      <c r="DB72" s="4">
        <f t="shared" si="9"/>
        <v>0.19814285714285718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>
        <v>0.68020000000000003</v>
      </c>
      <c r="AL73" s="5">
        <v>0.79410000000000003</v>
      </c>
      <c r="AM73" s="5">
        <v>0.34289999999999998</v>
      </c>
      <c r="AN73" s="5">
        <v>0.94259999999999999</v>
      </c>
      <c r="AO73" s="5">
        <v>0.1341</v>
      </c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5"/>
        <v>0.70174999999999998</v>
      </c>
      <c r="CY73" s="4">
        <f t="shared" si="6"/>
        <v>0.85023333333333329</v>
      </c>
      <c r="CZ73" s="4">
        <f t="shared" si="7"/>
        <v>0.32191666666666668</v>
      </c>
      <c r="DA73" s="4">
        <f t="shared" si="8"/>
        <v>0.92134999999999989</v>
      </c>
      <c r="DB73" s="4">
        <f t="shared" si="9"/>
        <v>0.20628333333333329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>
        <v>0.68340000000000001</v>
      </c>
      <c r="AL74" s="5">
        <v>0.79949999999999999</v>
      </c>
      <c r="AM74" s="5">
        <v>0.33539999999999998</v>
      </c>
      <c r="AN74" s="5">
        <v>0.94259999999999999</v>
      </c>
      <c r="AO74" s="5">
        <v>0.13650000000000001</v>
      </c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5"/>
        <v>0.69553333333333345</v>
      </c>
      <c r="CY74" s="4">
        <f t="shared" si="6"/>
        <v>0.82908333333333351</v>
      </c>
      <c r="CZ74" s="4">
        <f t="shared" si="7"/>
        <v>0.32248333333333334</v>
      </c>
      <c r="DA74" s="4">
        <f t="shared" si="8"/>
        <v>0.92134999999999989</v>
      </c>
      <c r="DB74" s="4">
        <f t="shared" si="9"/>
        <v>0.18826666666666667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r=0.3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>
        <v>0.67789999999999995</v>
      </c>
      <c r="AL75" s="5">
        <v>0.79079999999999995</v>
      </c>
      <c r="AM75" s="5">
        <v>0.33960000000000001</v>
      </c>
      <c r="AN75" s="5">
        <v>0.94259999999999999</v>
      </c>
      <c r="AO75" s="5">
        <v>0.14199999999999999</v>
      </c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0.67779999999999996</v>
      </c>
      <c r="BK75" s="4">
        <v>0.79069999999999996</v>
      </c>
      <c r="BL75" s="4">
        <v>0.34050000000000002</v>
      </c>
      <c r="BM75" s="4">
        <v>0.94169999999999998</v>
      </c>
      <c r="BN75" s="4">
        <v>0.20780000000000001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ref="CX75:CX106" si="10">AVERAGEIFS(B75:CW75,metrics.est,"MAE")</f>
        <v>0.6997714285714286</v>
      </c>
      <c r="CY75" s="4">
        <f t="shared" ref="CY75:CY106" si="11">AVERAGEIFS(B75:CW75,metrics.est,"MSE")</f>
        <v>0.84659999999999991</v>
      </c>
      <c r="CZ75" s="4">
        <f t="shared" ref="CZ75:CZ106" si="12">AVERAGEIFS(B75:CW75,metrics.est,"R")</f>
        <v>0.3244285714285714</v>
      </c>
      <c r="DA75" s="4">
        <f t="shared" ref="DA75:DA106" si="13">AVERAGEIFS(B75:CW75,metrics.est,"Coverage")</f>
        <v>0.92425714285714278</v>
      </c>
      <c r="DB75" s="4">
        <f t="shared" ref="DB75:DB106" si="14">AVERAGEIFS(B75:CW75,metrics.est,"Time")</f>
        <v>0.20477142857142858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>
        <v>0.68840000000000001</v>
      </c>
      <c r="AL76" s="5">
        <v>0.80969999999999998</v>
      </c>
      <c r="AM76" s="5">
        <v>0.3332</v>
      </c>
      <c r="AN76" s="5">
        <v>0.94259999999999999</v>
      </c>
      <c r="AO76" s="5">
        <v>0.1338</v>
      </c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0.68769999999999998</v>
      </c>
      <c r="BK76" s="4">
        <v>0.80830000000000002</v>
      </c>
      <c r="BL76" s="4">
        <v>0.33660000000000001</v>
      </c>
      <c r="BM76" s="4">
        <v>0.94179999999999997</v>
      </c>
      <c r="BN76" s="4">
        <v>0.16569999999999999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0.70601428571428571</v>
      </c>
      <c r="CY76" s="4">
        <f t="shared" si="11"/>
        <v>0.85548571428571429</v>
      </c>
      <c r="CZ76" s="4">
        <f t="shared" si="12"/>
        <v>0.31681428571428566</v>
      </c>
      <c r="DA76" s="4">
        <f t="shared" si="13"/>
        <v>0.92427142857142841</v>
      </c>
      <c r="DB76" s="4">
        <f t="shared" si="14"/>
        <v>0.18571428571428569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>
        <v>0.72260000000000002</v>
      </c>
      <c r="AL77" s="5">
        <v>0.88360000000000005</v>
      </c>
      <c r="AM77" s="5">
        <v>0.31979999999999997</v>
      </c>
      <c r="AN77" s="5">
        <v>0.94189999999999996</v>
      </c>
      <c r="AO77" s="5">
        <v>0.14000000000000001</v>
      </c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0.74070000000000003</v>
      </c>
      <c r="CY77" s="4">
        <f t="shared" si="11"/>
        <v>0.93295000000000006</v>
      </c>
      <c r="CZ77" s="4">
        <f t="shared" si="12"/>
        <v>0.29875000000000002</v>
      </c>
      <c r="DA77" s="4">
        <f t="shared" si="13"/>
        <v>0.89856666666666685</v>
      </c>
      <c r="DB77" s="4">
        <f t="shared" si="14"/>
        <v>0.19325000000000001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r=0.1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>
        <v>0.67969999999999997</v>
      </c>
      <c r="AL78" s="5">
        <v>0.78959999999999997</v>
      </c>
      <c r="AM78" s="5">
        <v>0.34720000000000001</v>
      </c>
      <c r="AN78" s="5">
        <v>0.94259999999999999</v>
      </c>
      <c r="AO78" s="5">
        <v>0.17269999999999999</v>
      </c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0.70051666666666668</v>
      </c>
      <c r="CY78" s="4">
        <f t="shared" si="11"/>
        <v>0.84431666666666672</v>
      </c>
      <c r="CZ78" s="4">
        <f t="shared" si="12"/>
        <v>0.32608333333333334</v>
      </c>
      <c r="DA78" s="4">
        <f t="shared" si="13"/>
        <v>0.92130000000000001</v>
      </c>
      <c r="DB78" s="4">
        <f t="shared" si="14"/>
        <v>0.23448333333333335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0.67630000000000001</v>
      </c>
      <c r="AL79" s="5">
        <v>0.78390000000000004</v>
      </c>
      <c r="AM79" s="5">
        <v>0.34949999999999998</v>
      </c>
      <c r="AN79" s="5">
        <v>0.94199999999999995</v>
      </c>
      <c r="AO79" s="5">
        <v>0.1837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0.67569999999999997</v>
      </c>
      <c r="CJ79" s="5">
        <v>0.78290000000000004</v>
      </c>
      <c r="CK79" s="5">
        <v>0.35160000000000002</v>
      </c>
      <c r="CL79" s="5">
        <v>0.94140000000000001</v>
      </c>
      <c r="CM79" s="5">
        <v>0.20949999999999999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>
        <f t="shared" si="10"/>
        <v>0.69080000000000008</v>
      </c>
      <c r="CY79" s="4">
        <f t="shared" si="11"/>
        <v>0.82099999999999995</v>
      </c>
      <c r="CZ79" s="4">
        <f t="shared" si="12"/>
        <v>0.33304285714285714</v>
      </c>
      <c r="DA79" s="4">
        <f t="shared" si="13"/>
        <v>0.90502857142857152</v>
      </c>
      <c r="DB79" s="4">
        <f t="shared" si="14"/>
        <v>0.24700000000000005</v>
      </c>
      <c r="DC79" s="11" t="str" cm="1">
        <f t="array" aca="1" ref="DC79" ca="1">CONCATENATE(INDIRECT(ADDRESS(1,MATCH(_xlfn.MINIFS(B79:CW79,metrics.est,"MAE"),B79:CW79,0)+1)), ", ", INDIRECT(ADDRESS(2,MATCH(_xlfn.MINIFS(B79:CW79,metrics.est,"MAE"),B79:CW79,0)+1)))</f>
        <v>k=5, r=0.1</v>
      </c>
      <c r="DD79" s="11" t="str" cm="1">
        <f t="array" aca="1" ref="DD79" ca="1">CONCATENATE(INDIRECT(ADDRESS(1,MATCH(_xlfn.MINIFS(B79:CW79,metrics.est,"MSE"),B79:CW79,0)+1)), ", ", INDIRECT(ADDRESS(2,MATCH(_xlfn.MINIFS(B79:CW79,metrics.est,"MSE"),B79:CW79,0)+1)))</f>
        <v>k=5, r=0.1</v>
      </c>
      <c r="DE79" s="11" t="str" cm="1">
        <f t="array" aca="1" ref="DE79" ca="1">CONCATENATE(INDIRECT(ADDRESS(1,MATCH(_xlfn.MAXIFS(B79:CW79,metrics.est,"R"),B79:CW79,0)+1)), ", ", INDIRECT(ADDRESS(2,MATCH(_xlfn.MAXIFS(B79:CW79,metrics.est,"R"),B79:CW79,0)+1)))</f>
        <v>k=5, r=0.3</v>
      </c>
      <c r="DF79" s="11" t="str" cm="1">
        <f t="array" aca="1" ref="DF79" ca="1">CONCATENATE(INDIRECT(ADDRESS(1,MATCH(_xlfn.MAXIFS(B79:CW79,metrics.est,"Coverage"),B79:CW79,0)+1)), ", ", INDIRECT(ADDRESS(2,MATCH(_xlfn.MAXIFS(B79:CW79,metrics.est,"Coverage"),B79:CW79,0)+1)))</f>
        <v>k=5, r=0.1</v>
      </c>
      <c r="DG79" s="11" t="str" cm="1">
        <f t="array" aca="1" ref="DG79" ca="1">CONCATENATE(INDIRECT(ADDRESS(1,MATCH(_xlfn.MINIFS(B79:CW79,metrics.est,"Time"),B79:CW79,0)+1)), ", ", INDIRECT(ADDRESS(2,MATCH(_xlfn.MINIFS(B79:CW79,metrics.est,"Time"),B79:CW79,0)+1)))</f>
        <v>k=5, r=0.9</v>
      </c>
    </row>
    <row r="80" spans="1:11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>
        <v>0.70230000000000004</v>
      </c>
      <c r="AL80" s="5">
        <v>0.83830000000000005</v>
      </c>
      <c r="AM80" s="5">
        <v>0.32569999999999999</v>
      </c>
      <c r="AN80" s="5">
        <v>0.92920000000000003</v>
      </c>
      <c r="AO80" s="5">
        <v>0.13350000000000001</v>
      </c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0.7200833333333333</v>
      </c>
      <c r="CY80" s="4">
        <f t="shared" si="11"/>
        <v>0.88606666666666667</v>
      </c>
      <c r="CZ80" s="4">
        <f t="shared" si="12"/>
        <v>0.30361666666666665</v>
      </c>
      <c r="DA80" s="4">
        <f t="shared" si="13"/>
        <v>0.87606666666666666</v>
      </c>
      <c r="DB80" s="4">
        <f t="shared" si="14"/>
        <v>0.1950833333333333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r=0.3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s="17" customFormat="1" x14ac:dyDescent="0.2">
      <c r="A81" s="17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 t="e">
        <f t="shared" si="10"/>
        <v>#DIV/0!</v>
      </c>
      <c r="CY81" s="16" t="e">
        <f t="shared" si="11"/>
        <v>#DIV/0!</v>
      </c>
      <c r="CZ81" s="16" t="e">
        <f t="shared" si="12"/>
        <v>#DIV/0!</v>
      </c>
      <c r="DA81" s="16" t="e">
        <f t="shared" si="13"/>
        <v>#DIV/0!</v>
      </c>
      <c r="DB81" s="16" t="e">
        <f t="shared" si="14"/>
        <v>#DIV/0!</v>
      </c>
      <c r="DC81" s="17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7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7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7" t="e" cm="1">
        <f t="array" aca="1" ref="DF81" ca="1">CONCATENATE(INDIRECT(ADDRESS(1,MATCH(_xlfn.MAXIFS(B81:CW81,metrics.est,"Coverage"),B81:CW81,0)+1)), ", ", INDIRECT(ADDRESS(2,MATCH(_xlfn.MAXIFS(B81:CW81,metrics.est,"Coverage"),B81:CW81,0)+1)))</f>
        <v>#N/A</v>
      </c>
      <c r="DG81" s="17" t="e" cm="1">
        <f t="array" aca="1" ref="DG81" ca="1">CONCATENATE(INDIRECT(ADDRESS(1,MATCH(_xlfn.MINIFS(B81:CW81,metrics.est,"Time"),B81:CW81,0)+1)), ", ", INDIRECT(ADDRESS(2,MATCH(_xlfn.MINIFS(B81:CW81,metrics.est,"Time"),B81:CW81,0)+1)))</f>
        <v>#N/A</v>
      </c>
    </row>
    <row r="82" spans="1:111" s="17" customFormat="1" x14ac:dyDescent="0.2">
      <c r="A82" s="17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 t="e">
        <f t="shared" si="10"/>
        <v>#DIV/0!</v>
      </c>
      <c r="CY82" s="16" t="e">
        <f t="shared" si="11"/>
        <v>#DIV/0!</v>
      </c>
      <c r="CZ82" s="16" t="e">
        <f t="shared" si="12"/>
        <v>#DIV/0!</v>
      </c>
      <c r="DA82" s="16" t="e">
        <f t="shared" si="13"/>
        <v>#DIV/0!</v>
      </c>
      <c r="DB82" s="16" t="e">
        <f t="shared" si="14"/>
        <v>#DIV/0!</v>
      </c>
      <c r="DC82" s="17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7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7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7" t="e" cm="1">
        <f t="array" aca="1" ref="DF82" ca="1">CONCATENATE(INDIRECT(ADDRESS(1,MATCH(_xlfn.MAXIFS(B82:CW82,metrics.est,"Coverage"),B82:CW82,0)+1)), ", ", INDIRECT(ADDRESS(2,MATCH(_xlfn.MAXIFS(B82:CW82,metrics.est,"Coverage"),B82:CW82,0)+1)))</f>
        <v>#N/A</v>
      </c>
      <c r="DG82" s="17" t="e" cm="1">
        <f t="array" aca="1" ref="DG82" ca="1">CONCATENATE(INDIRECT(ADDRESS(1,MATCH(_xlfn.MINIFS(B82:CW82,metrics.est,"Time"),B82:CW82,0)+1)), ", ", INDIRECT(ADDRESS(2,MATCH(_xlfn.MINIFS(B82:CW82,metrics.est,"Time"),B82:CW82,0)+1)))</f>
        <v>#N/A</v>
      </c>
    </row>
    <row r="83" spans="1:11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>
        <v>0.72309999999999997</v>
      </c>
      <c r="AL83" s="5">
        <v>0.8881</v>
      </c>
      <c r="AM83" s="5">
        <v>0.32640000000000002</v>
      </c>
      <c r="AN83" s="5">
        <v>0.9415</v>
      </c>
      <c r="AO83" s="5">
        <v>0.26240000000000002</v>
      </c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0.7406666666666667</v>
      </c>
      <c r="CY83" s="4">
        <f t="shared" si="11"/>
        <v>0.93543333333333345</v>
      </c>
      <c r="CZ83" s="4">
        <f t="shared" si="12"/>
        <v>0.30385000000000001</v>
      </c>
      <c r="DA83" s="4">
        <f t="shared" si="13"/>
        <v>0.89626666666666654</v>
      </c>
      <c r="DB83" s="4">
        <f t="shared" si="14"/>
        <v>0.33126666666666665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r=0.1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0.68730000000000002</v>
      </c>
      <c r="AL84" s="5">
        <v>0.80410000000000004</v>
      </c>
      <c r="AM84" s="5">
        <v>0.34439999999999998</v>
      </c>
      <c r="AN84" s="5">
        <v>0.8881</v>
      </c>
      <c r="AO84" s="5">
        <v>0.21929999999999999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0.68689999999999996</v>
      </c>
      <c r="CJ84" s="5">
        <v>0.80310000000000004</v>
      </c>
      <c r="CK84" s="5">
        <v>0.34549999999999997</v>
      </c>
      <c r="CL84" s="5">
        <v>0.88770000000000004</v>
      </c>
      <c r="CM84" s="5">
        <v>0.24959999999999999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0.70537142857142854</v>
      </c>
      <c r="CY84" s="4">
        <f t="shared" si="11"/>
        <v>0.85139999999999993</v>
      </c>
      <c r="CZ84" s="4">
        <f t="shared" si="12"/>
        <v>0.32642857142857146</v>
      </c>
      <c r="DA84" s="4">
        <f t="shared" si="13"/>
        <v>0.84558571428571416</v>
      </c>
      <c r="DB84" s="4">
        <f t="shared" si="14"/>
        <v>0.27182857142857147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r=0.1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>
        <v>0.69879999999999998</v>
      </c>
      <c r="AL85" s="5">
        <v>0.8266</v>
      </c>
      <c r="AM85" s="5">
        <v>0.33090000000000003</v>
      </c>
      <c r="AN85" s="5">
        <v>0.8881</v>
      </c>
      <c r="AO85" s="5">
        <v>0.22220000000000001</v>
      </c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0.71865000000000012</v>
      </c>
      <c r="CY85" s="4">
        <f t="shared" si="11"/>
        <v>0.87921666666666676</v>
      </c>
      <c r="CZ85" s="4">
        <f t="shared" si="12"/>
        <v>0.30926666666666663</v>
      </c>
      <c r="DA85" s="4">
        <f t="shared" si="13"/>
        <v>0.83856666666666657</v>
      </c>
      <c r="DB85" s="4">
        <f t="shared" si="14"/>
        <v>0.27809999999999996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>
        <v>0.68889999999999996</v>
      </c>
      <c r="AL86" s="5">
        <v>0.80620000000000003</v>
      </c>
      <c r="AM86" s="5">
        <v>0.34510000000000002</v>
      </c>
      <c r="AN86" s="5">
        <v>0.8881</v>
      </c>
      <c r="AO86" s="5">
        <v>0.2208</v>
      </c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0.7103666666666667</v>
      </c>
      <c r="CY86" s="4">
        <f t="shared" si="11"/>
        <v>0.86168333333333325</v>
      </c>
      <c r="CZ86" s="4">
        <f t="shared" si="12"/>
        <v>0.32181666666666664</v>
      </c>
      <c r="DA86" s="4">
        <f t="shared" si="13"/>
        <v>0.83856666666666657</v>
      </c>
      <c r="DB86" s="4">
        <f t="shared" si="14"/>
        <v>0.30105000000000004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>
        <v>0.67459999999999998</v>
      </c>
      <c r="AL87" s="5">
        <v>0.78</v>
      </c>
      <c r="AM87" s="5">
        <v>0.3503</v>
      </c>
      <c r="AN87" s="5">
        <v>0.94199999999999995</v>
      </c>
      <c r="AO87" s="5">
        <v>0.18390000000000001</v>
      </c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0.69173333333333342</v>
      </c>
      <c r="CY87" s="4">
        <f t="shared" si="11"/>
        <v>0.82361666666666666</v>
      </c>
      <c r="CZ87" s="4">
        <f t="shared" si="12"/>
        <v>0.33023333333333332</v>
      </c>
      <c r="DA87" s="4">
        <f t="shared" si="13"/>
        <v>0.8989666666666668</v>
      </c>
      <c r="DB87" s="4">
        <f t="shared" si="14"/>
        <v>0.23494999999999999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>
        <v>0.67910000000000004</v>
      </c>
      <c r="AL88" s="5">
        <v>0.78839999999999999</v>
      </c>
      <c r="AM88" s="5">
        <v>0.35089999999999999</v>
      </c>
      <c r="AN88" s="5">
        <v>0.94199999999999995</v>
      </c>
      <c r="AO88" s="5">
        <v>0.1391</v>
      </c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0.69823333333333337</v>
      </c>
      <c r="CY88" s="4">
        <f t="shared" si="11"/>
        <v>0.83755000000000013</v>
      </c>
      <c r="CZ88" s="4">
        <f t="shared" si="12"/>
        <v>0.32826666666666665</v>
      </c>
      <c r="DA88" s="4">
        <f t="shared" si="13"/>
        <v>0.8989666666666668</v>
      </c>
      <c r="DB88" s="4">
        <f t="shared" si="14"/>
        <v>0.18689999999999998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>
        <v>0.67079999999999995</v>
      </c>
      <c r="AL89" s="5">
        <v>0.77339999999999998</v>
      </c>
      <c r="AM89" s="5">
        <v>0.35580000000000001</v>
      </c>
      <c r="AN89" s="5">
        <v>0.94199999999999995</v>
      </c>
      <c r="AO89" s="5">
        <v>0.2848</v>
      </c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0.69</v>
      </c>
      <c r="CY89" s="4">
        <f t="shared" si="11"/>
        <v>0.82238333333333324</v>
      </c>
      <c r="CZ89" s="4">
        <f t="shared" si="12"/>
        <v>0.33378333333333332</v>
      </c>
      <c r="DA89" s="4">
        <f t="shared" si="13"/>
        <v>0.8989666666666668</v>
      </c>
      <c r="DB89" s="4">
        <f t="shared" si="14"/>
        <v>0.37358333333333338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>
        <v>0.67410000000000003</v>
      </c>
      <c r="AL90" s="5">
        <v>0.77859999999999996</v>
      </c>
      <c r="AM90" s="5">
        <v>0.3569</v>
      </c>
      <c r="AN90" s="5">
        <v>0.94199999999999995</v>
      </c>
      <c r="AO90" s="5">
        <v>0.18629999999999999</v>
      </c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>
        <v>0.67349999999999999</v>
      </c>
      <c r="CJ90" s="5">
        <v>0.77749999999999997</v>
      </c>
      <c r="CK90" s="5">
        <v>0.35849999999999999</v>
      </c>
      <c r="CL90" s="5">
        <v>0.94140000000000001</v>
      </c>
      <c r="CM90" s="5">
        <v>0.21240000000000001</v>
      </c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0.690642857142857</v>
      </c>
      <c r="CY90" s="4">
        <f t="shared" si="11"/>
        <v>0.82075714285714274</v>
      </c>
      <c r="CZ90" s="4">
        <f t="shared" si="12"/>
        <v>0.3380285714285714</v>
      </c>
      <c r="DA90" s="4">
        <f t="shared" si="13"/>
        <v>0.90497142857142854</v>
      </c>
      <c r="DB90" s="4">
        <f t="shared" si="14"/>
        <v>0.24125714285714286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>
        <v>0.70820000000000005</v>
      </c>
      <c r="AL91" s="5">
        <v>0.85670000000000002</v>
      </c>
      <c r="AM91" s="5">
        <v>0.32029999999999997</v>
      </c>
      <c r="AN91" s="5">
        <v>0.94259999999999999</v>
      </c>
      <c r="AO91" s="5">
        <v>0.6764</v>
      </c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0.72138333333333338</v>
      </c>
      <c r="CY91" s="4">
        <f t="shared" si="11"/>
        <v>0.89129999999999987</v>
      </c>
      <c r="CZ91" s="4">
        <f t="shared" si="12"/>
        <v>0.30646666666666667</v>
      </c>
      <c r="DA91" s="4">
        <f t="shared" si="13"/>
        <v>0.92134999999999989</v>
      </c>
      <c r="DB91" s="4">
        <f t="shared" si="14"/>
        <v>1.0888833333333336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0.78010000000000002</v>
      </c>
      <c r="AL92" s="5">
        <v>1.0367</v>
      </c>
      <c r="AM92" s="5">
        <v>0.26860000000000001</v>
      </c>
      <c r="AN92" s="5">
        <v>0.94199999999999995</v>
      </c>
      <c r="AO92" s="5">
        <v>0.28100000000000003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0.78536666666666666</v>
      </c>
      <c r="CY92" s="4">
        <f t="shared" si="11"/>
        <v>1.0522833333333332</v>
      </c>
      <c r="CZ92" s="4">
        <f t="shared" si="12"/>
        <v>0.25553333333333333</v>
      </c>
      <c r="DA92" s="4">
        <f t="shared" si="13"/>
        <v>0.8989666666666668</v>
      </c>
      <c r="DB92" s="4">
        <f t="shared" si="14"/>
        <v>0.36763333333333331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>
        <v>0.67600000000000005</v>
      </c>
      <c r="AL93" s="5">
        <v>0.78320000000000001</v>
      </c>
      <c r="AM93" s="5">
        <v>0.3493</v>
      </c>
      <c r="AN93" s="5">
        <v>0.94199999999999995</v>
      </c>
      <c r="AO93" s="5">
        <v>0.20799999999999999</v>
      </c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0.69286666666666663</v>
      </c>
      <c r="CY93" s="4">
        <f t="shared" si="11"/>
        <v>0.82633333333333336</v>
      </c>
      <c r="CZ93" s="4">
        <f t="shared" si="12"/>
        <v>0.32939999999999997</v>
      </c>
      <c r="DA93" s="4">
        <f t="shared" si="13"/>
        <v>0.89895000000000003</v>
      </c>
      <c r="DB93" s="4">
        <f t="shared" si="14"/>
        <v>0.27566666666666667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>
        <v>0.67449999999999999</v>
      </c>
      <c r="AL94" s="5">
        <v>0.78010000000000002</v>
      </c>
      <c r="AM94" s="5">
        <v>0.34970000000000001</v>
      </c>
      <c r="AN94" s="5">
        <v>0.94259999999999999</v>
      </c>
      <c r="AO94" s="5">
        <v>0.16320000000000001</v>
      </c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>
        <v>0.67400000000000004</v>
      </c>
      <c r="CJ94" s="5">
        <v>0.77949999999999997</v>
      </c>
      <c r="CK94" s="5">
        <v>0.35139999999999999</v>
      </c>
      <c r="CL94" s="5">
        <v>0.94210000000000005</v>
      </c>
      <c r="CM94" s="5">
        <v>0.19589999999999999</v>
      </c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0.69264285714285723</v>
      </c>
      <c r="CY94" s="4">
        <f t="shared" si="11"/>
        <v>0.82755714285714277</v>
      </c>
      <c r="CZ94" s="4">
        <f t="shared" si="12"/>
        <v>0.33151428571428571</v>
      </c>
      <c r="DA94" s="4">
        <f t="shared" si="13"/>
        <v>0.92428571428571427</v>
      </c>
      <c r="DB94" s="4">
        <f t="shared" si="14"/>
        <v>0.20758571428571426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>
        <v>0.67169999999999996</v>
      </c>
      <c r="AL95" s="5">
        <v>0.77539999999999998</v>
      </c>
      <c r="AM95" s="5">
        <v>0.35439999999999999</v>
      </c>
      <c r="AN95" s="5">
        <v>0.94259999999999999</v>
      </c>
      <c r="AO95" s="5">
        <v>0.21210000000000001</v>
      </c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>
        <v>0.67110000000000003</v>
      </c>
      <c r="CJ95" s="5">
        <v>0.77449999999999997</v>
      </c>
      <c r="CK95" s="5">
        <v>0.35599999999999998</v>
      </c>
      <c r="CL95" s="5">
        <v>0.94199999999999995</v>
      </c>
      <c r="CM95" s="5">
        <v>0.24660000000000001</v>
      </c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0.69112857142857143</v>
      </c>
      <c r="CY95" s="4">
        <f t="shared" si="11"/>
        <v>0.82592857142857146</v>
      </c>
      <c r="CZ95" s="4">
        <f t="shared" si="12"/>
        <v>0.33641428571428572</v>
      </c>
      <c r="DA95" s="4">
        <f t="shared" si="13"/>
        <v>0.9242999999999999</v>
      </c>
      <c r="DB95" s="4">
        <f t="shared" si="14"/>
        <v>0.2594285714285714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0.68479999999999996</v>
      </c>
      <c r="AL96" s="5">
        <v>0.80069999999999997</v>
      </c>
      <c r="AM96" s="5">
        <v>0.34039999999999998</v>
      </c>
      <c r="AN96" s="5">
        <v>0.94259999999999999</v>
      </c>
      <c r="AO96" s="5">
        <v>0.16639999999999999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0.7073666666666667</v>
      </c>
      <c r="CY96" s="4">
        <f t="shared" si="11"/>
        <v>0.8591333333333333</v>
      </c>
      <c r="CZ96" s="4">
        <f t="shared" si="12"/>
        <v>0.3187666666666667</v>
      </c>
      <c r="DA96" s="4">
        <f t="shared" si="13"/>
        <v>0.92134999999999989</v>
      </c>
      <c r="DB96" s="4">
        <f t="shared" si="14"/>
        <v>0.2122833333333333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0.67600000000000005</v>
      </c>
      <c r="AL97" s="5">
        <v>0.78320000000000001</v>
      </c>
      <c r="AM97" s="5">
        <v>0.35170000000000001</v>
      </c>
      <c r="AN97" s="5">
        <v>0.94259999999999999</v>
      </c>
      <c r="AO97" s="5">
        <v>0.2122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0.69831666666666659</v>
      </c>
      <c r="CY97" s="4">
        <f t="shared" si="11"/>
        <v>0.84091666666666665</v>
      </c>
      <c r="CZ97" s="4">
        <f t="shared" si="12"/>
        <v>0.32996666666666669</v>
      </c>
      <c r="DA97" s="4">
        <f t="shared" si="13"/>
        <v>0.92134999999999989</v>
      </c>
      <c r="DB97" s="4">
        <f t="shared" si="14"/>
        <v>0.26040000000000002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r=0.3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>
        <v>0.67689999999999995</v>
      </c>
      <c r="AL98" s="5">
        <v>0.78449999999999998</v>
      </c>
      <c r="AM98" s="5">
        <v>0.35249999999999998</v>
      </c>
      <c r="AN98" s="5">
        <v>0.94259999999999999</v>
      </c>
      <c r="AO98" s="5">
        <v>0.1653</v>
      </c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0.70100000000000007</v>
      </c>
      <c r="CY98" s="4">
        <f t="shared" si="11"/>
        <v>0.84686666666666655</v>
      </c>
      <c r="CZ98" s="4">
        <f t="shared" si="12"/>
        <v>0.32980000000000004</v>
      </c>
      <c r="DA98" s="4">
        <f t="shared" si="13"/>
        <v>0.92134999999999989</v>
      </c>
      <c r="DB98" s="4">
        <f t="shared" si="14"/>
        <v>0.20394999999999999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>
        <v>0.68110000000000004</v>
      </c>
      <c r="AL99" s="5">
        <v>0.80130000000000001</v>
      </c>
      <c r="AM99" s="5">
        <v>0.34460000000000002</v>
      </c>
      <c r="AN99" s="5">
        <v>0.94259999999999999</v>
      </c>
      <c r="AO99" s="5">
        <v>0.21590000000000001</v>
      </c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0.70563333333333322</v>
      </c>
      <c r="CY99" s="4">
        <f t="shared" si="11"/>
        <v>0.86491666666666678</v>
      </c>
      <c r="CZ99" s="4">
        <f t="shared" si="12"/>
        <v>0.32839999999999997</v>
      </c>
      <c r="DA99" s="4">
        <f t="shared" si="13"/>
        <v>0.92144999999999999</v>
      </c>
      <c r="DB99" s="4">
        <f t="shared" si="14"/>
        <v>0.25963333333333333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r=0.1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>
        <v>0.6744</v>
      </c>
      <c r="AL100" s="5">
        <v>0.78139999999999998</v>
      </c>
      <c r="AM100" s="5">
        <v>0.35220000000000001</v>
      </c>
      <c r="AN100" s="5">
        <v>0.94259999999999999</v>
      </c>
      <c r="AO100" s="5">
        <v>0.20799999999999999</v>
      </c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0.69689999999999996</v>
      </c>
      <c r="CY100" s="4">
        <f t="shared" si="11"/>
        <v>0.83968333333333323</v>
      </c>
      <c r="CZ100" s="4">
        <f t="shared" si="12"/>
        <v>0.33128333333333337</v>
      </c>
      <c r="DA100" s="4">
        <f t="shared" si="13"/>
        <v>0.92134999999999989</v>
      </c>
      <c r="DB100" s="4">
        <f t="shared" si="14"/>
        <v>0.25446666666666667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226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>
        <v>0.68510000000000004</v>
      </c>
      <c r="AL101" s="5">
        <v>0.80149999999999999</v>
      </c>
      <c r="AM101" s="5">
        <v>0.33310000000000001</v>
      </c>
      <c r="AN101" s="5">
        <v>0.94199999999999995</v>
      </c>
      <c r="AO101" s="5">
        <v>0.1338</v>
      </c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k=20, r=0.5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k=20, r=0.5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k=20, r=0.5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k=20, r=0.5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k=20, r=0.5</v>
      </c>
    </row>
    <row r="102" spans="1:11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>
        <v>0.67320000000000002</v>
      </c>
      <c r="CJ102" s="5">
        <v>0.77680000000000005</v>
      </c>
      <c r="CK102" s="5">
        <v>0.3533</v>
      </c>
      <c r="CL102" s="5">
        <v>0.94140000000000001</v>
      </c>
      <c r="CM102" s="5">
        <v>0.2087</v>
      </c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0.69093333333333329</v>
      </c>
      <c r="CY102" s="4">
        <f t="shared" si="11"/>
        <v>0.82173333333333332</v>
      </c>
      <c r="CZ102" s="4">
        <f t="shared" si="12"/>
        <v>0.33153333333333329</v>
      </c>
      <c r="DA102" s="4">
        <f t="shared" si="13"/>
        <v>0.8988666666666667</v>
      </c>
      <c r="DB102" s="4">
        <f t="shared" si="14"/>
        <v>0.23921666666666663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r=0.3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0.72566000000000008</v>
      </c>
      <c r="CY103" s="4">
        <f t="shared" si="11"/>
        <v>0.90147999999999995</v>
      </c>
      <c r="CZ103" s="4">
        <f t="shared" si="12"/>
        <v>0.29637999999999998</v>
      </c>
      <c r="DA103" s="4">
        <f t="shared" si="13"/>
        <v>0.8654400000000001</v>
      </c>
      <c r="DB103" s="4">
        <f t="shared" si="14"/>
        <v>0.19339999999999999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si="10"/>
        <v>0.71314</v>
      </c>
      <c r="CY104" s="4">
        <f t="shared" si="11"/>
        <v>0.87601999999999991</v>
      </c>
      <c r="CZ104" s="4">
        <f t="shared" si="12"/>
        <v>0.31472</v>
      </c>
      <c r="DA104" s="4">
        <f t="shared" si="13"/>
        <v>0.8654400000000001</v>
      </c>
      <c r="DB104" s="4">
        <f t="shared" si="14"/>
        <v>0.2306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r=0.1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r=0.1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r=0.1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r=0.1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0"/>
        <v>0.72475999999999996</v>
      </c>
      <c r="CY105" s="4">
        <f t="shared" si="11"/>
        <v>0.89703999999999995</v>
      </c>
      <c r="CZ105" s="4">
        <f t="shared" si="12"/>
        <v>0.30018</v>
      </c>
      <c r="DA105" s="4">
        <f t="shared" si="13"/>
        <v>0.82865999999999995</v>
      </c>
      <c r="DB105" s="4">
        <f t="shared" si="14"/>
        <v>0.23007999999999998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r=0.1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0"/>
        <v>0.72640000000000005</v>
      </c>
      <c r="CY106" s="4">
        <f t="shared" si="11"/>
        <v>0.89793999999999985</v>
      </c>
      <c r="CZ106" s="4">
        <f t="shared" si="12"/>
        <v>0.30110000000000003</v>
      </c>
      <c r="DA106" s="4">
        <f t="shared" si="13"/>
        <v>0.82865999999999995</v>
      </c>
      <c r="DB106" s="4">
        <f t="shared" si="14"/>
        <v>0.23144000000000001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ref="CX107:CX139" si="15">AVERAGEIFS(B107:CW107,metrics.est,"MAE")</f>
        <v>0.76485999999999998</v>
      </c>
      <c r="CY107" s="4">
        <f t="shared" ref="CY107:CY139" si="16">AVERAGEIFS(B107:CW107,metrics.est,"MSE")</f>
        <v>0.99591999999999992</v>
      </c>
      <c r="CZ107" s="4">
        <f t="shared" ref="CZ107:CZ139" si="17">AVERAGEIFS(B107:CW107,metrics.est,"R")</f>
        <v>0.29464000000000001</v>
      </c>
      <c r="DA107" s="4">
        <f t="shared" ref="DA107:DA139" si="18">AVERAGEIFS(B107:CW107,metrics.est,"Coverage")</f>
        <v>0.63434000000000001</v>
      </c>
      <c r="DB107" s="4">
        <f t="shared" ref="DB107:DB139" si="19">AVERAGEIFS(B107:CW107,metrics.est,"Time")</f>
        <v>0.76258000000000004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r=0.3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r=0.3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r=0.3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0.69933999999999996</v>
      </c>
      <c r="CY108" s="4">
        <f t="shared" si="16"/>
        <v>0.82857999999999998</v>
      </c>
      <c r="CZ108" s="4">
        <f t="shared" si="17"/>
        <v>0.31387999999999999</v>
      </c>
      <c r="DA108" s="4">
        <f t="shared" si="18"/>
        <v>0.91709999999999992</v>
      </c>
      <c r="DB108" s="4">
        <f t="shared" si="19"/>
        <v>0.23466000000000004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r=0.3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0.69068000000000007</v>
      </c>
      <c r="CY109" s="4">
        <f t="shared" si="16"/>
        <v>0.8170400000000001</v>
      </c>
      <c r="CZ109" s="4">
        <f t="shared" si="17"/>
        <v>0.32531999999999994</v>
      </c>
      <c r="DA109" s="4">
        <f t="shared" si="18"/>
        <v>0.91709999999999992</v>
      </c>
      <c r="DB109" s="4">
        <f t="shared" si="19"/>
        <v>0.21736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r=0.3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>
        <f t="shared" si="15"/>
        <v>0.68465999999999994</v>
      </c>
      <c r="CY110" s="4">
        <f t="shared" si="16"/>
        <v>0.80859999999999999</v>
      </c>
      <c r="CZ110" s="4">
        <f t="shared" si="17"/>
        <v>0.33457999999999999</v>
      </c>
      <c r="DA110" s="4">
        <f t="shared" si="18"/>
        <v>0.91709999999999992</v>
      </c>
      <c r="DB110" s="4">
        <f t="shared" si="19"/>
        <v>0.21749999999999997</v>
      </c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k=5, r=0.1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k=5, r=0.1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k=5, r=0.3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k=5, r=0.1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k=5, r=0.9</v>
      </c>
    </row>
    <row r="111" spans="1:111" x14ac:dyDescent="0.2">
      <c r="A111" s="1" t="s">
        <v>103</v>
      </c>
      <c r="B111" s="4">
        <v>0.67510000000000003</v>
      </c>
      <c r="C111" s="4">
        <v>0.77769999999999995</v>
      </c>
      <c r="D111" s="4">
        <v>0.3039</v>
      </c>
      <c r="E111" s="4">
        <v>0.94110000000000005</v>
      </c>
      <c r="F111" s="4">
        <v>2.5499999999999998E-2</v>
      </c>
      <c r="G111" s="5">
        <v>0.68540000000000001</v>
      </c>
      <c r="H111" s="5">
        <v>0.80359999999999998</v>
      </c>
      <c r="I111" s="5">
        <v>0.29830000000000001</v>
      </c>
      <c r="J111" s="5">
        <v>0.92779999999999996</v>
      </c>
      <c r="K111" s="5">
        <v>2.4899999999999999E-2</v>
      </c>
      <c r="L111" s="4">
        <v>0.69779999999999998</v>
      </c>
      <c r="M111" s="4">
        <v>0.83309999999999995</v>
      </c>
      <c r="N111" s="4">
        <v>0.2802</v>
      </c>
      <c r="O111" s="4">
        <v>0.90259999999999996</v>
      </c>
      <c r="P111" s="4">
        <v>1.1299999999999999E-2</v>
      </c>
      <c r="Q111" s="5">
        <v>0.72709999999999997</v>
      </c>
      <c r="R111" s="5">
        <v>0.89900000000000002</v>
      </c>
      <c r="S111" s="5">
        <v>0.2359</v>
      </c>
      <c r="T111" s="5">
        <v>0.85029999999999994</v>
      </c>
      <c r="U111" s="5">
        <v>1.11E-2</v>
      </c>
      <c r="V111" s="4">
        <v>0.81230000000000002</v>
      </c>
      <c r="W111" s="4">
        <v>1.1176999999999999</v>
      </c>
      <c r="X111" s="4">
        <v>0.1578</v>
      </c>
      <c r="Y111" s="4">
        <v>0.62590000000000001</v>
      </c>
      <c r="Z111" s="4">
        <v>5.5999999999999999E-3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>
        <v>0.69879999999999998</v>
      </c>
      <c r="AL111" s="5">
        <v>0.83579999999999999</v>
      </c>
      <c r="AM111" s="5">
        <v>0.2757</v>
      </c>
      <c r="AN111" s="5">
        <v>0.90369999999999995</v>
      </c>
      <c r="AO111" s="5">
        <v>1.15E-2</v>
      </c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0.69830000000000003</v>
      </c>
      <c r="BK111" s="4">
        <v>0.83440000000000003</v>
      </c>
      <c r="BL111" s="4">
        <v>0.27860000000000001</v>
      </c>
      <c r="BM111" s="4">
        <v>0.90290000000000004</v>
      </c>
      <c r="BN111" s="4">
        <v>1.09E-2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0.71354285714285715</v>
      </c>
      <c r="CY111" s="4">
        <f t="shared" si="16"/>
        <v>0.87161428571428579</v>
      </c>
      <c r="CZ111" s="4">
        <f t="shared" si="17"/>
        <v>0.26148571428571427</v>
      </c>
      <c r="DA111" s="4">
        <f t="shared" si="18"/>
        <v>0.86489999999999989</v>
      </c>
      <c r="DB111" s="4">
        <f t="shared" si="19"/>
        <v>1.44E-2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104</v>
      </c>
      <c r="B112" s="4">
        <v>0.67349999999999999</v>
      </c>
      <c r="C112" s="4">
        <v>0.77539999999999998</v>
      </c>
      <c r="D112" s="4">
        <v>0.3216</v>
      </c>
      <c r="E112" s="4">
        <v>0.94879999999999998</v>
      </c>
      <c r="F112" s="4">
        <v>6.8900000000000003E-2</v>
      </c>
      <c r="G112" s="5">
        <v>0.68320000000000003</v>
      </c>
      <c r="H112" s="5">
        <v>0.8</v>
      </c>
      <c r="I112" s="5">
        <v>0.31069999999999998</v>
      </c>
      <c r="J112" s="5">
        <v>0.93669999999999998</v>
      </c>
      <c r="K112" s="5">
        <v>6.9500000000000006E-2</v>
      </c>
      <c r="L112" s="4">
        <v>0.69489999999999996</v>
      </c>
      <c r="M112" s="4">
        <v>0.82789999999999997</v>
      </c>
      <c r="N112" s="4">
        <v>0.29110000000000003</v>
      </c>
      <c r="O112" s="4">
        <v>0.91379999999999995</v>
      </c>
      <c r="P112" s="4">
        <v>3.5700000000000003E-2</v>
      </c>
      <c r="Q112" s="5">
        <v>0.72289999999999999</v>
      </c>
      <c r="R112" s="5">
        <v>0.89029999999999998</v>
      </c>
      <c r="S112" s="5">
        <v>0.24360000000000001</v>
      </c>
      <c r="T112" s="5">
        <v>0.86409999999999998</v>
      </c>
      <c r="U112" s="5">
        <v>2.9600000000000001E-2</v>
      </c>
      <c r="V112" s="4">
        <v>0.80869999999999997</v>
      </c>
      <c r="W112" s="4">
        <v>1.109</v>
      </c>
      <c r="X112" s="4">
        <v>0.1623</v>
      </c>
      <c r="Y112" s="4">
        <v>0.63370000000000004</v>
      </c>
      <c r="Z112" s="4">
        <v>1.2699999999999999E-2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>
        <v>0.69530000000000003</v>
      </c>
      <c r="CJ112" s="5">
        <v>0.82869999999999999</v>
      </c>
      <c r="CK112" s="5">
        <v>0.2883</v>
      </c>
      <c r="CL112" s="5">
        <v>0.91420000000000001</v>
      </c>
      <c r="CM112" s="5">
        <v>3.1E-2</v>
      </c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0.7130833333333334</v>
      </c>
      <c r="CY112" s="4">
        <f t="shared" si="16"/>
        <v>0.87188333333333323</v>
      </c>
      <c r="CZ112" s="4">
        <f t="shared" si="17"/>
        <v>0.26960000000000001</v>
      </c>
      <c r="DA112" s="4">
        <f t="shared" si="18"/>
        <v>0.86854999999999993</v>
      </c>
      <c r="DB112" s="4">
        <f t="shared" si="19"/>
        <v>4.1233333333333337E-2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225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221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>
        <v>0.83179999999999998</v>
      </c>
      <c r="BK114" s="4">
        <v>1.1651</v>
      </c>
      <c r="BL114" s="4">
        <v>0.15479999999999999</v>
      </c>
      <c r="BM114" s="4">
        <v>0.41549999999999998</v>
      </c>
      <c r="BN114" s="4">
        <v>0.12130000000000001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k=50, r=0.5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k=50, r=0.5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k=50, r=0.5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k=50, r=0.5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k=50, r=0.5</v>
      </c>
    </row>
    <row r="115" spans="1:111" x14ac:dyDescent="0.2">
      <c r="A115" s="1" t="s">
        <v>105</v>
      </c>
      <c r="B115" s="4">
        <v>0.67049999999999998</v>
      </c>
      <c r="C115" s="4">
        <v>0.77139999999999997</v>
      </c>
      <c r="D115" s="4">
        <v>0.32690000000000002</v>
      </c>
      <c r="E115" s="4">
        <v>0.94</v>
      </c>
      <c r="F115" s="4">
        <v>3.8699999999999998E-2</v>
      </c>
      <c r="G115" s="5">
        <v>0.68330000000000002</v>
      </c>
      <c r="H115" s="5">
        <v>0.80149999999999999</v>
      </c>
      <c r="I115" s="5">
        <v>0.31340000000000001</v>
      </c>
      <c r="J115" s="5">
        <v>0.92379999999999995</v>
      </c>
      <c r="K115" s="5">
        <v>3.78E-2</v>
      </c>
      <c r="L115" s="4">
        <v>0.69969999999999999</v>
      </c>
      <c r="M115" s="4">
        <v>0.83989999999999998</v>
      </c>
      <c r="N115" s="4">
        <v>0.29299999999999998</v>
      </c>
      <c r="O115" s="4">
        <v>0.8952</v>
      </c>
      <c r="P115" s="4">
        <v>1.9199999999999998E-2</v>
      </c>
      <c r="Q115" s="5">
        <v>0.73540000000000005</v>
      </c>
      <c r="R115" s="5">
        <v>0.92159999999999997</v>
      </c>
      <c r="S115" s="5">
        <v>0.23569999999999999</v>
      </c>
      <c r="T115" s="5">
        <v>0.83360000000000001</v>
      </c>
      <c r="U115" s="5">
        <v>1.4999999999999999E-2</v>
      </c>
      <c r="V115" s="4">
        <v>0.81279999999999997</v>
      </c>
      <c r="W115" s="4">
        <v>1.1162000000000001</v>
      </c>
      <c r="X115" s="4">
        <v>0.13250000000000001</v>
      </c>
      <c r="Y115" s="4">
        <v>0.5877</v>
      </c>
      <c r="Z115" s="4">
        <v>7.7999999999999996E-3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>
        <v>0.69979999999999998</v>
      </c>
      <c r="AL115" s="5">
        <v>0.84060000000000001</v>
      </c>
      <c r="AM115" s="5">
        <v>0.2878</v>
      </c>
      <c r="AN115" s="5">
        <v>0.8962</v>
      </c>
      <c r="AO115" s="5">
        <v>1.67E-2</v>
      </c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0.69930000000000003</v>
      </c>
      <c r="BK115" s="4">
        <v>0.83950000000000002</v>
      </c>
      <c r="BL115" s="4">
        <v>0.29049999999999998</v>
      </c>
      <c r="BM115" s="4">
        <v>0.89549999999999996</v>
      </c>
      <c r="BN115" s="4">
        <v>1.67E-2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0.71440000000000003</v>
      </c>
      <c r="CY115" s="4">
        <f t="shared" si="16"/>
        <v>0.87581428571428577</v>
      </c>
      <c r="CZ115" s="4">
        <f t="shared" si="17"/>
        <v>0.26854285714285714</v>
      </c>
      <c r="DA115" s="4">
        <f t="shared" si="18"/>
        <v>0.8531428571428572</v>
      </c>
      <c r="DB115" s="4">
        <f t="shared" si="19"/>
        <v>2.1699999999999997E-2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106</v>
      </c>
      <c r="B116" s="4">
        <v>0.67320000000000002</v>
      </c>
      <c r="C116" s="4">
        <v>0.77429999999999999</v>
      </c>
      <c r="D116" s="4">
        <v>0.31009999999999999</v>
      </c>
      <c r="E116" s="4">
        <v>0.94169999999999998</v>
      </c>
      <c r="F116" s="4">
        <v>2.81E-2</v>
      </c>
      <c r="G116" s="5">
        <v>0.68289999999999995</v>
      </c>
      <c r="H116" s="5">
        <v>0.79790000000000005</v>
      </c>
      <c r="I116" s="5">
        <v>0.30730000000000002</v>
      </c>
      <c r="J116" s="5">
        <v>0.92759999999999998</v>
      </c>
      <c r="K116" s="5">
        <v>2.69E-2</v>
      </c>
      <c r="L116" s="4">
        <v>0.69540000000000002</v>
      </c>
      <c r="M116" s="4">
        <v>0.82750000000000001</v>
      </c>
      <c r="N116" s="4">
        <v>0.2843</v>
      </c>
      <c r="O116" s="4">
        <v>0.90239999999999998</v>
      </c>
      <c r="P116" s="4">
        <v>1.49E-2</v>
      </c>
      <c r="Q116" s="5">
        <v>0.72409999999999997</v>
      </c>
      <c r="R116" s="5">
        <v>0.89139999999999997</v>
      </c>
      <c r="S116" s="5">
        <v>0.2412</v>
      </c>
      <c r="T116" s="5">
        <v>0.8498</v>
      </c>
      <c r="U116" s="5">
        <v>1.2200000000000001E-2</v>
      </c>
      <c r="V116" s="4">
        <v>0.81020000000000003</v>
      </c>
      <c r="W116" s="4">
        <v>1.1122000000000001</v>
      </c>
      <c r="X116" s="4">
        <v>0.15870000000000001</v>
      </c>
      <c r="Y116" s="4">
        <v>0.63100000000000001</v>
      </c>
      <c r="Z116" s="4">
        <v>4.7999999999999996E-3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0.69599999999999995</v>
      </c>
      <c r="AL116" s="5">
        <v>0.82930000000000004</v>
      </c>
      <c r="AM116" s="5">
        <v>0.28149999999999997</v>
      </c>
      <c r="AN116" s="5">
        <v>0.90339999999999998</v>
      </c>
      <c r="AO116" s="5">
        <v>1.1900000000000001E-2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0.6956</v>
      </c>
      <c r="BK116" s="4">
        <v>0.82820000000000005</v>
      </c>
      <c r="BL116" s="4">
        <v>0.2853</v>
      </c>
      <c r="BM116" s="4">
        <v>0.90269999999999995</v>
      </c>
      <c r="BN116" s="4">
        <v>1.14E-2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0.71105714285714272</v>
      </c>
      <c r="CY116" s="4">
        <f t="shared" si="16"/>
        <v>0.86582857142857139</v>
      </c>
      <c r="CZ116" s="4">
        <f t="shared" si="17"/>
        <v>0.26691428571428572</v>
      </c>
      <c r="DA116" s="4">
        <f t="shared" si="18"/>
        <v>0.8655142857142859</v>
      </c>
      <c r="DB116" s="4">
        <f t="shared" si="19"/>
        <v>1.5742857142857142E-2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r=0.1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r=0.1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r=0.1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k=5, r=0.1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107</v>
      </c>
      <c r="B117" s="4">
        <v>0.755</v>
      </c>
      <c r="C117" s="4">
        <v>0.95830000000000004</v>
      </c>
      <c r="D117" s="4">
        <v>0.22389999999999999</v>
      </c>
      <c r="E117" s="4">
        <v>0.71020000000000005</v>
      </c>
      <c r="F117" s="4">
        <v>2.2599999999999999E-2</v>
      </c>
      <c r="G117" s="5">
        <v>0.76659999999999995</v>
      </c>
      <c r="H117" s="5">
        <v>0.99109999999999998</v>
      </c>
      <c r="I117" s="5">
        <v>0.2331</v>
      </c>
      <c r="J117" s="5">
        <v>0.67330000000000001</v>
      </c>
      <c r="K117" s="5">
        <v>2.4299999999999999E-2</v>
      </c>
      <c r="L117" s="4">
        <v>0.78600000000000003</v>
      </c>
      <c r="M117" s="4">
        <v>1.0417000000000001</v>
      </c>
      <c r="N117" s="4">
        <v>0.21840000000000001</v>
      </c>
      <c r="O117" s="4">
        <v>0.62029999999999996</v>
      </c>
      <c r="P117" s="4">
        <v>1.35E-2</v>
      </c>
      <c r="Q117" s="5">
        <v>0.81010000000000004</v>
      </c>
      <c r="R117" s="5">
        <v>1.1055999999999999</v>
      </c>
      <c r="S117" s="5">
        <v>0.18679999999999999</v>
      </c>
      <c r="T117" s="5">
        <v>0.53839999999999999</v>
      </c>
      <c r="U117" s="5">
        <v>1.0500000000000001E-2</v>
      </c>
      <c r="V117" s="4">
        <v>0.84499999999999997</v>
      </c>
      <c r="W117" s="4">
        <v>1.2088000000000001</v>
      </c>
      <c r="X117" s="4">
        <v>0.14510000000000001</v>
      </c>
      <c r="Y117" s="4">
        <v>0.49130000000000001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0.79254000000000002</v>
      </c>
      <c r="CY117" s="4">
        <f t="shared" si="16"/>
        <v>1.0611000000000002</v>
      </c>
      <c r="CZ117" s="4">
        <f t="shared" si="17"/>
        <v>0.20145999999999997</v>
      </c>
      <c r="DA117" s="4">
        <f t="shared" si="18"/>
        <v>0.60670000000000002</v>
      </c>
      <c r="DB117" s="4">
        <f t="shared" si="19"/>
        <v>1.5279999999999998E-2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r=0.3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108</v>
      </c>
      <c r="B118" s="4">
        <v>0.67630000000000001</v>
      </c>
      <c r="C118" s="4">
        <v>0.77910000000000001</v>
      </c>
      <c r="D118" s="4">
        <v>0.30149999999999999</v>
      </c>
      <c r="E118" s="4">
        <v>0.94110000000000005</v>
      </c>
      <c r="F118" s="4">
        <v>2.47E-2</v>
      </c>
      <c r="G118" s="5">
        <v>0.68600000000000005</v>
      </c>
      <c r="H118" s="5">
        <v>0.80420000000000003</v>
      </c>
      <c r="I118" s="5">
        <v>0.29959999999999998</v>
      </c>
      <c r="J118" s="5">
        <v>0.92779999999999996</v>
      </c>
      <c r="K118" s="5">
        <v>2.4E-2</v>
      </c>
      <c r="L118" s="4">
        <v>0.69840000000000002</v>
      </c>
      <c r="M118" s="4">
        <v>0.83330000000000004</v>
      </c>
      <c r="N118" s="4">
        <v>0.28129999999999999</v>
      </c>
      <c r="O118" s="4">
        <v>0.90259999999999996</v>
      </c>
      <c r="P118" s="4">
        <v>1.5299999999999999E-2</v>
      </c>
      <c r="Q118" s="5">
        <v>0.72629999999999995</v>
      </c>
      <c r="R118" s="5">
        <v>0.8962</v>
      </c>
      <c r="S118" s="5">
        <v>0.2419</v>
      </c>
      <c r="T118" s="5">
        <v>0.85029999999999994</v>
      </c>
      <c r="U118" s="5">
        <v>1.2200000000000001E-2</v>
      </c>
      <c r="V118" s="4">
        <v>0.80940000000000001</v>
      </c>
      <c r="W118" s="4">
        <v>1.1113</v>
      </c>
      <c r="X118" s="4">
        <v>0.1779</v>
      </c>
      <c r="Y118" s="4">
        <v>0.62590000000000001</v>
      </c>
      <c r="Z118" s="4">
        <v>5.7000000000000002E-3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0.71928000000000003</v>
      </c>
      <c r="CY118" s="4">
        <f t="shared" si="16"/>
        <v>0.88481999999999983</v>
      </c>
      <c r="CZ118" s="4">
        <f t="shared" si="17"/>
        <v>0.26043999999999995</v>
      </c>
      <c r="DA118" s="4">
        <f t="shared" si="18"/>
        <v>0.84953999999999996</v>
      </c>
      <c r="DB118" s="4">
        <f t="shared" si="19"/>
        <v>1.6379999999999999E-2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109</v>
      </c>
      <c r="B119" s="4">
        <v>0.67589999999999995</v>
      </c>
      <c r="C119" s="4">
        <v>0.78100000000000003</v>
      </c>
      <c r="D119" s="4">
        <v>0.2923</v>
      </c>
      <c r="E119" s="4">
        <v>0.93059999999999998</v>
      </c>
      <c r="F119" s="4">
        <v>3.9199999999999999E-2</v>
      </c>
      <c r="G119" s="5">
        <v>0.6875</v>
      </c>
      <c r="H119" s="5">
        <v>0.81140000000000001</v>
      </c>
      <c r="I119" s="5">
        <v>0.28460000000000002</v>
      </c>
      <c r="J119" s="5">
        <v>0.91039999999999999</v>
      </c>
      <c r="K119" s="5">
        <v>4.1399999999999999E-2</v>
      </c>
      <c r="L119" s="4">
        <v>0.70540000000000003</v>
      </c>
      <c r="M119" s="4">
        <v>0.85140000000000005</v>
      </c>
      <c r="N119" s="4">
        <v>0.26700000000000002</v>
      </c>
      <c r="O119" s="4">
        <v>0.87749999999999995</v>
      </c>
      <c r="P119" s="4">
        <v>1.7500000000000002E-2</v>
      </c>
      <c r="Q119" s="5">
        <v>0.74299999999999999</v>
      </c>
      <c r="R119" s="5">
        <v>0.93979999999999997</v>
      </c>
      <c r="S119" s="5">
        <v>0.2253</v>
      </c>
      <c r="T119" s="5">
        <v>0.81069999999999998</v>
      </c>
      <c r="U119" s="5">
        <v>1.4800000000000001E-2</v>
      </c>
      <c r="V119" s="4">
        <v>0.80859999999999999</v>
      </c>
      <c r="W119" s="4">
        <v>1.1043000000000001</v>
      </c>
      <c r="X119" s="4">
        <v>0.1202</v>
      </c>
      <c r="Y119" s="4">
        <v>0.57499999999999996</v>
      </c>
      <c r="Z119" s="4">
        <v>6.1000000000000004E-3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>
        <v>0.70540000000000003</v>
      </c>
      <c r="AL119" s="5">
        <v>0.85229999999999995</v>
      </c>
      <c r="AM119" s="5">
        <v>0.26369999999999999</v>
      </c>
      <c r="AN119" s="5">
        <v>0.87729999999999997</v>
      </c>
      <c r="AO119" s="5">
        <v>1.2699999999999999E-2</v>
      </c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>
        <v>0.70489999999999997</v>
      </c>
      <c r="BK119" s="4">
        <v>0.85109999999999997</v>
      </c>
      <c r="BL119" s="4">
        <v>0.26629999999999998</v>
      </c>
      <c r="BM119" s="4">
        <v>0.87639999999999996</v>
      </c>
      <c r="BN119" s="4">
        <v>1.38E-2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0.71867142857142863</v>
      </c>
      <c r="CY119" s="4">
        <f t="shared" si="16"/>
        <v>0.88447142857142846</v>
      </c>
      <c r="CZ119" s="4">
        <f t="shared" si="17"/>
        <v>0.24562857142857145</v>
      </c>
      <c r="DA119" s="4">
        <f t="shared" si="18"/>
        <v>0.83684285714285711</v>
      </c>
      <c r="DB119" s="4">
        <f t="shared" si="19"/>
        <v>2.0785714285714286E-2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110</v>
      </c>
      <c r="B120" s="4">
        <v>0.70079999999999998</v>
      </c>
      <c r="C120" s="4">
        <v>0.84650000000000003</v>
      </c>
      <c r="D120" s="4">
        <v>0.31140000000000001</v>
      </c>
      <c r="E120" s="4">
        <v>0.85899999999999999</v>
      </c>
      <c r="F120" s="4">
        <v>2.7099999999999999E-2</v>
      </c>
      <c r="G120" s="5">
        <v>0.69310000000000005</v>
      </c>
      <c r="H120" s="5">
        <v>0.83109999999999995</v>
      </c>
      <c r="I120" s="5">
        <v>0.33239999999999997</v>
      </c>
      <c r="J120" s="5">
        <v>0.89659999999999995</v>
      </c>
      <c r="K120" s="5">
        <v>2.8899999999999999E-2</v>
      </c>
      <c r="L120" s="4">
        <v>0.69650000000000001</v>
      </c>
      <c r="M120" s="4">
        <v>0.8357</v>
      </c>
      <c r="N120" s="4">
        <v>0.3291</v>
      </c>
      <c r="O120" s="4">
        <v>0.92010000000000003</v>
      </c>
      <c r="P120" s="4">
        <v>1.2E-2</v>
      </c>
      <c r="Q120" s="5">
        <v>0.71740000000000004</v>
      </c>
      <c r="R120" s="5">
        <v>0.88239999999999996</v>
      </c>
      <c r="S120" s="5">
        <v>0.28710000000000002</v>
      </c>
      <c r="T120" s="5">
        <v>0.88849999999999996</v>
      </c>
      <c r="U120" s="5">
        <v>1.5900000000000001E-2</v>
      </c>
      <c r="V120" s="4">
        <v>0.79700000000000004</v>
      </c>
      <c r="W120" s="4">
        <v>1.0807</v>
      </c>
      <c r="X120" s="4">
        <v>0.17269999999999999</v>
      </c>
      <c r="Y120" s="4">
        <v>0.67279999999999995</v>
      </c>
      <c r="Z120" s="4">
        <v>5.4999999999999997E-3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>
        <v>0.69769999999999999</v>
      </c>
      <c r="AL120" s="5">
        <v>0.83889999999999998</v>
      </c>
      <c r="AM120" s="5">
        <v>0.32140000000000002</v>
      </c>
      <c r="AN120" s="5">
        <v>0.9204</v>
      </c>
      <c r="AO120" s="5">
        <v>0.01</v>
      </c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0.69699999999999995</v>
      </c>
      <c r="BK120" s="4">
        <v>0.83740000000000003</v>
      </c>
      <c r="BL120" s="4">
        <v>0.32479999999999998</v>
      </c>
      <c r="BM120" s="4">
        <v>0.92030000000000001</v>
      </c>
      <c r="BN120" s="4">
        <v>1.0999999999999999E-2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0.7142142857142858</v>
      </c>
      <c r="CY120" s="4">
        <f t="shared" si="16"/>
        <v>0.87895714285714277</v>
      </c>
      <c r="CZ120" s="4">
        <f t="shared" si="17"/>
        <v>0.2969857142857143</v>
      </c>
      <c r="DA120" s="4">
        <f t="shared" si="18"/>
        <v>0.86824285714285721</v>
      </c>
      <c r="DB120" s="4">
        <f t="shared" si="19"/>
        <v>1.5771428571428568E-2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r=0.3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r=0.3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r=0.3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k=20, r=0.5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111</v>
      </c>
      <c r="B121" s="4">
        <v>0.74970000000000003</v>
      </c>
      <c r="C121" s="4">
        <v>0.95009999999999994</v>
      </c>
      <c r="D121" s="4">
        <v>0.2374</v>
      </c>
      <c r="E121" s="4">
        <v>0.7339</v>
      </c>
      <c r="F121" s="4">
        <v>2.7099999999999999E-2</v>
      </c>
      <c r="G121" s="5">
        <v>0.77510000000000001</v>
      </c>
      <c r="H121" s="5">
        <v>1.0137</v>
      </c>
      <c r="I121" s="5">
        <v>0.21249999999999999</v>
      </c>
      <c r="J121" s="5">
        <v>0.67310000000000003</v>
      </c>
      <c r="K121" s="5">
        <v>2.6599999999999999E-2</v>
      </c>
      <c r="L121" s="4">
        <v>0.80289999999999995</v>
      </c>
      <c r="M121" s="4">
        <v>1.0872999999999999</v>
      </c>
      <c r="N121" s="4">
        <v>0.2016</v>
      </c>
      <c r="O121" s="4">
        <v>0.60199999999999998</v>
      </c>
      <c r="P121" s="4">
        <v>1.2999999999999999E-2</v>
      </c>
      <c r="Q121" s="5">
        <v>0.81579999999999997</v>
      </c>
      <c r="R121" s="5">
        <v>1.1244000000000001</v>
      </c>
      <c r="S121" s="5">
        <v>0.17280000000000001</v>
      </c>
      <c r="T121" s="5">
        <v>0.56840000000000002</v>
      </c>
      <c r="U121" s="5">
        <v>1.14E-2</v>
      </c>
      <c r="V121" s="4">
        <v>0.87639999999999996</v>
      </c>
      <c r="W121" s="4">
        <v>1.2715000000000001</v>
      </c>
      <c r="X121" s="4">
        <v>2.2800000000000001E-2</v>
      </c>
      <c r="Y121" s="4">
        <v>0.59209999999999996</v>
      </c>
      <c r="Z121" s="4">
        <v>5.4999999999999997E-3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0.80397999999999992</v>
      </c>
      <c r="CY121" s="4">
        <f t="shared" si="16"/>
        <v>1.0893999999999999</v>
      </c>
      <c r="CZ121" s="4">
        <f t="shared" si="17"/>
        <v>0.16942000000000002</v>
      </c>
      <c r="DA121" s="4">
        <f t="shared" si="18"/>
        <v>0.63389999999999991</v>
      </c>
      <c r="DB121" s="4">
        <f t="shared" si="19"/>
        <v>1.6720000000000002E-2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x14ac:dyDescent="0.2">
      <c r="A122" s="1" t="s">
        <v>112</v>
      </c>
      <c r="B122" s="4">
        <v>0.67030000000000001</v>
      </c>
      <c r="C122" s="4">
        <v>0.7722</v>
      </c>
      <c r="D122" s="4">
        <v>0.33</v>
      </c>
      <c r="E122" s="4">
        <v>0.95040000000000002</v>
      </c>
      <c r="F122" s="4">
        <v>3.95E-2</v>
      </c>
      <c r="G122" s="5">
        <v>0.68089999999999995</v>
      </c>
      <c r="H122" s="5">
        <v>0.79830000000000001</v>
      </c>
      <c r="I122" s="5">
        <v>0.32790000000000002</v>
      </c>
      <c r="J122" s="5">
        <v>0.93789999999999996</v>
      </c>
      <c r="K122" s="5">
        <v>3.5700000000000003E-2</v>
      </c>
      <c r="L122" s="4">
        <v>0.69359999999999999</v>
      </c>
      <c r="M122" s="4">
        <v>0.82679999999999998</v>
      </c>
      <c r="N122" s="4">
        <v>0.3125</v>
      </c>
      <c r="O122" s="4">
        <v>0.91290000000000004</v>
      </c>
      <c r="P122" s="4">
        <v>2.18E-2</v>
      </c>
      <c r="Q122" s="5">
        <v>0.72699999999999998</v>
      </c>
      <c r="R122" s="5">
        <v>0.9002</v>
      </c>
      <c r="S122" s="5">
        <v>0.25540000000000002</v>
      </c>
      <c r="T122" s="5">
        <v>0.85189999999999999</v>
      </c>
      <c r="U122" s="5">
        <v>1.7299999999999999E-2</v>
      </c>
      <c r="V122" s="4">
        <v>0.81920000000000004</v>
      </c>
      <c r="W122" s="4">
        <v>1.1368</v>
      </c>
      <c r="X122" s="4">
        <v>0.16070000000000001</v>
      </c>
      <c r="Y122" s="4">
        <v>0.59699999999999998</v>
      </c>
      <c r="Z122" s="4">
        <v>7.4999999999999997E-3</v>
      </c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>
        <f t="shared" si="15"/>
        <v>0.71819999999999995</v>
      </c>
      <c r="CY122" s="4">
        <f t="shared" si="16"/>
        <v>0.88686000000000009</v>
      </c>
      <c r="CZ122" s="4">
        <f t="shared" si="17"/>
        <v>0.27729999999999999</v>
      </c>
      <c r="DA122" s="4">
        <f t="shared" si="18"/>
        <v>0.85002</v>
      </c>
      <c r="DB122" s="4">
        <f t="shared" si="19"/>
        <v>2.436E-2</v>
      </c>
      <c r="DC122" s="11" t="str" cm="1">
        <f t="array" aca="1" ref="DC122" ca="1">CONCATENATE(INDIRECT(ADDRESS(1,MATCH(_xlfn.MINIFS(B122:CW122,metrics.est,"MAE"),B122:CW122,0)+1)), ", ", INDIRECT(ADDRESS(2,MATCH(_xlfn.MINIFS(B122:CW122,metrics.est,"MAE"),B122:CW122,0)+1)))</f>
        <v>k=5, r=0.1</v>
      </c>
      <c r="DD122" s="11" t="str" cm="1">
        <f t="array" aca="1" ref="DD122" ca="1">CONCATENATE(INDIRECT(ADDRESS(1,MATCH(_xlfn.MINIFS(B122:CW122,metrics.est,"MSE"),B122:CW122,0)+1)), ", ", INDIRECT(ADDRESS(2,MATCH(_xlfn.MINIFS(B122:CW122,metrics.est,"MSE"),B122:CW122,0)+1)))</f>
        <v>k=5, r=0.1</v>
      </c>
      <c r="DE122" s="11" t="str" cm="1">
        <f t="array" aca="1" ref="DE122" ca="1">CONCATENATE(INDIRECT(ADDRESS(1,MATCH(_xlfn.MAXIFS(B122:CW122,metrics.est,"R"),B122:CW122,0)+1)), ", ", INDIRECT(ADDRESS(2,MATCH(_xlfn.MAXIFS(B122:CW122,metrics.est,"R"),B122:CW122,0)+1)))</f>
        <v>k=5, r=0.1</v>
      </c>
      <c r="DF122" s="11" t="str" cm="1">
        <f t="array" aca="1" ref="DF122" ca="1">CONCATENATE(INDIRECT(ADDRESS(1,MATCH(_xlfn.MAXIFS(B122:CW122,metrics.est,"Coverage"),B122:CW122,0)+1)), ", ", INDIRECT(ADDRESS(2,MATCH(_xlfn.MAXIFS(B122:CW122,metrics.est,"Coverage"),B122:CW122,0)+1)))</f>
        <v>k=5, r=0.1</v>
      </c>
      <c r="DG122" s="11" t="str" cm="1">
        <f t="array" aca="1" ref="DG122" ca="1">CONCATENATE(INDIRECT(ADDRESS(1,MATCH(_xlfn.MINIFS(B122:CW122,metrics.est,"Time"),B122:CW122,0)+1)), ", ", INDIRECT(ADDRESS(2,MATCH(_xlfn.MINIFS(B122:CW122,metrics.est,"Time"),B122:CW122,0)+1)))</f>
        <v>k=5, r=0.9</v>
      </c>
    </row>
    <row r="123" spans="1:111" x14ac:dyDescent="0.2">
      <c r="A123" s="1" t="s">
        <v>113</v>
      </c>
      <c r="B123" s="4">
        <v>0.67390000000000005</v>
      </c>
      <c r="C123" s="4">
        <v>0.77500000000000002</v>
      </c>
      <c r="D123" s="4">
        <v>0.3054</v>
      </c>
      <c r="E123" s="4">
        <v>0.94110000000000005</v>
      </c>
      <c r="F123" s="4">
        <v>4.7199999999999999E-2</v>
      </c>
      <c r="G123" s="5">
        <v>0.68420000000000003</v>
      </c>
      <c r="H123" s="5">
        <v>0.80079999999999996</v>
      </c>
      <c r="I123" s="5">
        <v>0.29809999999999998</v>
      </c>
      <c r="J123" s="5">
        <v>0.92759999999999998</v>
      </c>
      <c r="K123" s="5">
        <v>4.1599999999999998E-2</v>
      </c>
      <c r="L123" s="4">
        <v>0.69679999999999997</v>
      </c>
      <c r="M123" s="4">
        <v>0.83040000000000003</v>
      </c>
      <c r="N123" s="4">
        <v>0.28129999999999999</v>
      </c>
      <c r="O123" s="4">
        <v>0.9022</v>
      </c>
      <c r="P123" s="4">
        <v>2.4899999999999999E-2</v>
      </c>
      <c r="Q123" s="5">
        <v>0.72589999999999999</v>
      </c>
      <c r="R123" s="5">
        <v>0.89600000000000002</v>
      </c>
      <c r="S123" s="5">
        <v>0.2356</v>
      </c>
      <c r="T123" s="5">
        <v>0.84850000000000003</v>
      </c>
      <c r="U123" s="5">
        <v>1.89E-2</v>
      </c>
      <c r="V123" s="4">
        <v>0.80989999999999995</v>
      </c>
      <c r="W123" s="4">
        <v>1.1099000000000001</v>
      </c>
      <c r="X123" s="4">
        <v>0.1741</v>
      </c>
      <c r="Y123" s="4">
        <v>0.59370000000000001</v>
      </c>
      <c r="Z123" s="4">
        <v>8.0000000000000002E-3</v>
      </c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0.69689999999999996</v>
      </c>
      <c r="CJ123" s="5">
        <v>0.83109999999999995</v>
      </c>
      <c r="CK123" s="5">
        <v>0.2797</v>
      </c>
      <c r="CL123" s="5">
        <v>0.90269999999999995</v>
      </c>
      <c r="CM123" s="5">
        <v>1.72E-2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0.71460000000000001</v>
      </c>
      <c r="CY123" s="4">
        <f t="shared" si="16"/>
        <v>0.87386666666666679</v>
      </c>
      <c r="CZ123" s="4">
        <f t="shared" si="17"/>
        <v>0.26236666666666664</v>
      </c>
      <c r="DA123" s="4">
        <f t="shared" si="18"/>
        <v>0.85263333333333335</v>
      </c>
      <c r="DB123" s="4">
        <f t="shared" si="19"/>
        <v>2.63E-2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k=5, r=0.1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k=5, r=0.1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k=5, r=0.1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k=5, r=0.1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k=5, r=0.9</v>
      </c>
    </row>
    <row r="124" spans="1:111" x14ac:dyDescent="0.2">
      <c r="A124" s="1" t="s">
        <v>114</v>
      </c>
      <c r="B124" s="4">
        <v>0.76339999999999997</v>
      </c>
      <c r="C124" s="4">
        <v>0.97550000000000003</v>
      </c>
      <c r="D124" s="4">
        <v>0.21299999999999999</v>
      </c>
      <c r="E124" s="4">
        <v>0.64849999999999997</v>
      </c>
      <c r="F124" s="4">
        <v>2.3900000000000001E-2</v>
      </c>
      <c r="G124" s="5">
        <v>0.79</v>
      </c>
      <c r="H124" s="5">
        <v>1.0428999999999999</v>
      </c>
      <c r="I124" s="5">
        <v>0.20250000000000001</v>
      </c>
      <c r="J124" s="5">
        <v>0.60070000000000001</v>
      </c>
      <c r="K124" s="5">
        <v>2.1299999999999999E-2</v>
      </c>
      <c r="L124" s="4">
        <v>0.80910000000000004</v>
      </c>
      <c r="M124" s="4">
        <v>1.0952999999999999</v>
      </c>
      <c r="N124" s="4">
        <v>0.19889999999999999</v>
      </c>
      <c r="O124" s="4">
        <v>0.55720000000000003</v>
      </c>
      <c r="P124" s="4">
        <v>1.3299999999999999E-2</v>
      </c>
      <c r="Q124" s="5">
        <v>0.81820000000000004</v>
      </c>
      <c r="R124" s="5">
        <v>1.1259999999999999</v>
      </c>
      <c r="S124" s="5">
        <v>0.1875</v>
      </c>
      <c r="T124" s="5">
        <v>0.54310000000000003</v>
      </c>
      <c r="U124" s="5">
        <v>1.38E-2</v>
      </c>
      <c r="V124" s="4">
        <v>0.83389999999999997</v>
      </c>
      <c r="W124" s="4">
        <v>1.1718</v>
      </c>
      <c r="X124" s="4">
        <v>0.1249</v>
      </c>
      <c r="Y124" s="4">
        <v>0.5363</v>
      </c>
      <c r="Z124" s="4">
        <v>6.1000000000000004E-3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0.80291999999999997</v>
      </c>
      <c r="CY124" s="4">
        <f t="shared" si="16"/>
        <v>1.0822999999999998</v>
      </c>
      <c r="CZ124" s="4">
        <f t="shared" si="17"/>
        <v>0.18536</v>
      </c>
      <c r="DA124" s="4">
        <f t="shared" si="18"/>
        <v>0.5771599999999999</v>
      </c>
      <c r="DB124" s="4">
        <f t="shared" si="19"/>
        <v>1.5679999999999999E-2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s="17" customFormat="1" x14ac:dyDescent="0.2">
      <c r="A125" s="17" t="s">
        <v>115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 t="e">
        <f t="shared" si="15"/>
        <v>#DIV/0!</v>
      </c>
      <c r="CY125" s="16" t="e">
        <f t="shared" si="16"/>
        <v>#DIV/0!</v>
      </c>
      <c r="CZ125" s="16" t="e">
        <f t="shared" si="17"/>
        <v>#DIV/0!</v>
      </c>
      <c r="DA125" s="16" t="e">
        <f t="shared" si="18"/>
        <v>#DIV/0!</v>
      </c>
      <c r="DB125" s="16" t="e">
        <f t="shared" si="19"/>
        <v>#DIV/0!</v>
      </c>
      <c r="DC125" s="17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7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7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7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7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s="17" customFormat="1" x14ac:dyDescent="0.2">
      <c r="A126" s="17" t="s">
        <v>116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 t="e">
        <f t="shared" si="15"/>
        <v>#DIV/0!</v>
      </c>
      <c r="CY126" s="16" t="e">
        <f t="shared" si="16"/>
        <v>#DIV/0!</v>
      </c>
      <c r="CZ126" s="16" t="e">
        <f t="shared" si="17"/>
        <v>#DIV/0!</v>
      </c>
      <c r="DA126" s="16" t="e">
        <f t="shared" si="18"/>
        <v>#DIV/0!</v>
      </c>
      <c r="DB126" s="16" t="e">
        <f t="shared" si="19"/>
        <v>#DIV/0!</v>
      </c>
      <c r="DC126" s="17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7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7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7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7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117</v>
      </c>
      <c r="B127" s="4">
        <v>0.76049999999999995</v>
      </c>
      <c r="C127" s="4">
        <v>0.97650000000000003</v>
      </c>
      <c r="D127" s="4">
        <v>0.15160000000000001</v>
      </c>
      <c r="E127" s="4">
        <v>0.91349999999999998</v>
      </c>
      <c r="F127" s="4">
        <v>0.30220000000000002</v>
      </c>
      <c r="G127" s="5">
        <v>0.77429999999999999</v>
      </c>
      <c r="H127" s="5">
        <v>1.0064</v>
      </c>
      <c r="I127" s="5">
        <v>0.10539999999999999</v>
      </c>
      <c r="J127" s="5">
        <v>0.89710000000000001</v>
      </c>
      <c r="K127" s="5">
        <v>0.44290000000000002</v>
      </c>
      <c r="L127" s="4">
        <v>0.79090000000000005</v>
      </c>
      <c r="M127" s="4">
        <v>1.0402</v>
      </c>
      <c r="N127" s="4">
        <v>5.3800000000000001E-2</v>
      </c>
      <c r="O127" s="4">
        <v>0.87319999999999998</v>
      </c>
      <c r="P127" s="4">
        <v>0.30640000000000001</v>
      </c>
      <c r="Q127" s="5">
        <v>0.81220000000000003</v>
      </c>
      <c r="R127" s="5">
        <v>1.0868</v>
      </c>
      <c r="S127" s="5">
        <v>1.67E-2</v>
      </c>
      <c r="T127" s="5">
        <v>0.82620000000000005</v>
      </c>
      <c r="U127" s="5">
        <v>0.18870000000000001</v>
      </c>
      <c r="V127" s="4">
        <v>0.89690000000000003</v>
      </c>
      <c r="W127" s="4">
        <v>1.3085</v>
      </c>
      <c r="X127" s="4">
        <v>-7.1000000000000004E-3</v>
      </c>
      <c r="Y127" s="4">
        <v>0.56989999999999996</v>
      </c>
      <c r="Z127" s="4">
        <v>3.9399999999999998E-2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0.80696000000000012</v>
      </c>
      <c r="CY127" s="4">
        <f t="shared" si="16"/>
        <v>1.08368</v>
      </c>
      <c r="CZ127" s="4">
        <f t="shared" si="17"/>
        <v>6.4079999999999998E-2</v>
      </c>
      <c r="DA127" s="4">
        <f t="shared" si="18"/>
        <v>0.81597999999999993</v>
      </c>
      <c r="DB127" s="4">
        <f t="shared" si="19"/>
        <v>0.25592000000000004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r=0.1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118</v>
      </c>
      <c r="B128" s="4">
        <v>0.66379999999999995</v>
      </c>
      <c r="C128" s="4">
        <v>0.75870000000000004</v>
      </c>
      <c r="D128" s="4">
        <v>0.33189999999999997</v>
      </c>
      <c r="E128" s="4">
        <v>0.92930000000000001</v>
      </c>
      <c r="F128" s="4">
        <v>6.1400000000000003E-2</v>
      </c>
      <c r="G128" s="5">
        <v>0.67830000000000001</v>
      </c>
      <c r="H128" s="5">
        <v>0.79249999999999998</v>
      </c>
      <c r="I128" s="5">
        <v>0.31430000000000002</v>
      </c>
      <c r="J128" s="5">
        <v>0.90980000000000005</v>
      </c>
      <c r="K128" s="5">
        <v>3.9199999999999999E-2</v>
      </c>
      <c r="L128" s="4">
        <v>0.69730000000000003</v>
      </c>
      <c r="M128" s="4">
        <v>0.83460000000000001</v>
      </c>
      <c r="N128" s="4">
        <v>0.28670000000000001</v>
      </c>
      <c r="O128" s="4">
        <v>0.87709999999999999</v>
      </c>
      <c r="P128" s="4">
        <v>3.2300000000000002E-2</v>
      </c>
      <c r="Q128" s="5">
        <v>0.7339</v>
      </c>
      <c r="R128" s="5">
        <v>0.91720000000000002</v>
      </c>
      <c r="S128" s="5">
        <v>0.21890000000000001</v>
      </c>
      <c r="T128" s="5">
        <v>0.81389999999999996</v>
      </c>
      <c r="U128" s="5">
        <v>2.24E-2</v>
      </c>
      <c r="V128" s="4">
        <v>0.83960000000000001</v>
      </c>
      <c r="W128" s="4">
        <v>1.1782999999999999</v>
      </c>
      <c r="X128" s="4">
        <v>7.0599999999999996E-2</v>
      </c>
      <c r="Y128" s="4">
        <v>0.59370000000000001</v>
      </c>
      <c r="Z128" s="4">
        <v>1.2E-2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>
        <v>0.69630000000000003</v>
      </c>
      <c r="CJ128" s="5">
        <v>0.83250000000000002</v>
      </c>
      <c r="CK128" s="5">
        <v>0.2848</v>
      </c>
      <c r="CL128" s="5">
        <v>0.87780000000000002</v>
      </c>
      <c r="CM128" s="5">
        <v>2.3E-2</v>
      </c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0.71819999999999995</v>
      </c>
      <c r="CY128" s="4">
        <f t="shared" si="16"/>
        <v>0.88563333333333338</v>
      </c>
      <c r="CZ128" s="4">
        <f t="shared" si="17"/>
        <v>0.25120000000000003</v>
      </c>
      <c r="DA128" s="4">
        <f t="shared" si="18"/>
        <v>0.83360000000000001</v>
      </c>
      <c r="DB128" s="4">
        <f t="shared" si="19"/>
        <v>3.1716666666666664E-2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119</v>
      </c>
      <c r="B129" s="4">
        <v>0.7127</v>
      </c>
      <c r="C129" s="4">
        <v>0.86990000000000001</v>
      </c>
      <c r="D129" s="4">
        <v>0.27689999999999998</v>
      </c>
      <c r="E129" s="4">
        <v>0.75800000000000001</v>
      </c>
      <c r="F129" s="4">
        <v>6.6199999999999995E-2</v>
      </c>
      <c r="G129" s="5">
        <v>0.74260000000000004</v>
      </c>
      <c r="H129" s="5">
        <v>0.94089999999999996</v>
      </c>
      <c r="I129" s="5">
        <v>0.27110000000000001</v>
      </c>
      <c r="J129" s="5">
        <v>0.70609999999999995</v>
      </c>
      <c r="K129" s="5">
        <v>4.1399999999999999E-2</v>
      </c>
      <c r="L129" s="4">
        <v>0.76900000000000002</v>
      </c>
      <c r="M129" s="4">
        <v>1.0066999999999999</v>
      </c>
      <c r="N129" s="4">
        <v>0.25469999999999998</v>
      </c>
      <c r="O129" s="4">
        <v>0.65510000000000002</v>
      </c>
      <c r="P129" s="4">
        <v>2.86E-2</v>
      </c>
      <c r="Q129" s="5">
        <v>0.77849999999999997</v>
      </c>
      <c r="R129" s="5">
        <v>1.0308999999999999</v>
      </c>
      <c r="S129" s="5">
        <v>0.21709999999999999</v>
      </c>
      <c r="T129" s="5">
        <v>0.6532</v>
      </c>
      <c r="U129" s="5">
        <v>2.7E-2</v>
      </c>
      <c r="V129" s="4">
        <v>0.83689999999999998</v>
      </c>
      <c r="W129" s="4">
        <v>1.1736</v>
      </c>
      <c r="X129" s="4">
        <v>7.6399999999999996E-2</v>
      </c>
      <c r="Y129" s="4">
        <v>0.57999999999999996</v>
      </c>
      <c r="Z129" s="4">
        <v>1.47E-2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0.76793999999999996</v>
      </c>
      <c r="CY129" s="4">
        <f t="shared" si="16"/>
        <v>1.0044</v>
      </c>
      <c r="CZ129" s="4">
        <f t="shared" si="17"/>
        <v>0.21924000000000002</v>
      </c>
      <c r="DA129" s="4">
        <f t="shared" si="18"/>
        <v>0.67048000000000008</v>
      </c>
      <c r="DB129" s="4">
        <f t="shared" si="19"/>
        <v>3.5579999999999994E-2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r=0.1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120</v>
      </c>
      <c r="B130" s="4">
        <v>0.66349999999999998</v>
      </c>
      <c r="C130" s="4">
        <v>0.7611</v>
      </c>
      <c r="D130" s="4">
        <v>0.35420000000000001</v>
      </c>
      <c r="E130" s="4">
        <v>0.93820000000000003</v>
      </c>
      <c r="F130" s="4">
        <v>6.1800000000000001E-2</v>
      </c>
      <c r="G130" s="5">
        <v>0.67459999999999998</v>
      </c>
      <c r="H130" s="5">
        <v>0.78900000000000003</v>
      </c>
      <c r="I130" s="5">
        <v>0.35620000000000002</v>
      </c>
      <c r="J130" s="5">
        <v>0.92930000000000001</v>
      </c>
      <c r="K130" s="5">
        <v>4.7800000000000002E-2</v>
      </c>
      <c r="L130" s="4">
        <v>0.68979999999999997</v>
      </c>
      <c r="M130" s="4">
        <v>0.82430000000000003</v>
      </c>
      <c r="N130" s="4">
        <v>0.32979999999999998</v>
      </c>
      <c r="O130" s="4">
        <v>0.91010000000000002</v>
      </c>
      <c r="P130" s="4">
        <v>2.8199999999999999E-2</v>
      </c>
      <c r="Q130" s="5">
        <v>0.72189999999999999</v>
      </c>
      <c r="R130" s="5">
        <v>0.89549999999999996</v>
      </c>
      <c r="S130" s="5">
        <v>0.25919999999999999</v>
      </c>
      <c r="T130" s="5">
        <v>0.85970000000000002</v>
      </c>
      <c r="U130" s="5">
        <v>2.52E-2</v>
      </c>
      <c r="V130" s="4">
        <v>0.8276</v>
      </c>
      <c r="W130" s="4">
        <v>1.1491</v>
      </c>
      <c r="X130" s="4">
        <v>8.0799999999999997E-2</v>
      </c>
      <c r="Y130" s="4">
        <v>0.60419999999999996</v>
      </c>
      <c r="Z130" s="4">
        <v>9.2999999999999992E-3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0.71547999999999989</v>
      </c>
      <c r="CY130" s="4">
        <f t="shared" si="16"/>
        <v>0.88379999999999992</v>
      </c>
      <c r="CZ130" s="4">
        <f t="shared" si="17"/>
        <v>0.27603999999999995</v>
      </c>
      <c r="DA130" s="4">
        <f t="shared" si="18"/>
        <v>0.84830000000000005</v>
      </c>
      <c r="DB130" s="4">
        <f t="shared" si="19"/>
        <v>3.4460000000000005E-2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121</v>
      </c>
      <c r="B131" s="4">
        <v>0.67349999999999999</v>
      </c>
      <c r="C131" s="4">
        <v>0.77449999999999997</v>
      </c>
      <c r="D131" s="4">
        <v>0.3085</v>
      </c>
      <c r="E131" s="4">
        <v>0.94199999999999995</v>
      </c>
      <c r="F131" s="4">
        <v>4.5100000000000001E-2</v>
      </c>
      <c r="G131" s="5">
        <v>0.68330000000000002</v>
      </c>
      <c r="H131" s="5">
        <v>0.79879999999999995</v>
      </c>
      <c r="I131" s="5">
        <v>0.30499999999999999</v>
      </c>
      <c r="J131" s="5">
        <v>0.92810000000000004</v>
      </c>
      <c r="K131" s="5">
        <v>3.1199999999999999E-2</v>
      </c>
      <c r="L131" s="4">
        <v>0.69569999999999999</v>
      </c>
      <c r="M131" s="4">
        <v>0.82840000000000003</v>
      </c>
      <c r="N131" s="4">
        <v>0.2843</v>
      </c>
      <c r="O131" s="4">
        <v>0.90290000000000004</v>
      </c>
      <c r="P131" s="4">
        <v>2.2700000000000001E-2</v>
      </c>
      <c r="Q131" s="5">
        <v>0.72430000000000005</v>
      </c>
      <c r="R131" s="5">
        <v>0.8921</v>
      </c>
      <c r="S131" s="5">
        <v>0.2414</v>
      </c>
      <c r="T131" s="5">
        <v>0.85019999999999996</v>
      </c>
      <c r="U131" s="5">
        <v>1.67E-2</v>
      </c>
      <c r="V131" s="4">
        <v>0.80820000000000003</v>
      </c>
      <c r="W131" s="4">
        <v>1.1052999999999999</v>
      </c>
      <c r="X131" s="4">
        <v>0.1744</v>
      </c>
      <c r="Y131" s="4">
        <v>0.59930000000000005</v>
      </c>
      <c r="Z131" s="4">
        <v>7.3000000000000001E-3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0.71699999999999997</v>
      </c>
      <c r="CY131" s="4">
        <f t="shared" si="16"/>
        <v>0.87981999999999994</v>
      </c>
      <c r="CZ131" s="4">
        <f t="shared" si="17"/>
        <v>0.26272000000000001</v>
      </c>
      <c r="DA131" s="4">
        <f t="shared" si="18"/>
        <v>0.84450000000000003</v>
      </c>
      <c r="DB131" s="4">
        <f t="shared" si="19"/>
        <v>2.46E-2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r=0.1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122</v>
      </c>
      <c r="B132" s="4">
        <v>0.67269999999999996</v>
      </c>
      <c r="C132" s="4">
        <v>0.78300000000000003</v>
      </c>
      <c r="D132" s="4">
        <v>0.33479999999999999</v>
      </c>
      <c r="E132" s="4">
        <v>0.95630000000000004</v>
      </c>
      <c r="F132" s="4">
        <v>2.7400000000000001E-2</v>
      </c>
      <c r="G132" s="5">
        <v>0.68140000000000001</v>
      </c>
      <c r="H132" s="5">
        <v>0.80530000000000002</v>
      </c>
      <c r="I132" s="5">
        <v>0.34770000000000001</v>
      </c>
      <c r="J132" s="5">
        <v>0.94589999999999996</v>
      </c>
      <c r="K132" s="5">
        <v>2.4400000000000002E-2</v>
      </c>
      <c r="L132" s="4">
        <v>0.69130000000000003</v>
      </c>
      <c r="M132" s="4">
        <v>0.82750000000000001</v>
      </c>
      <c r="N132" s="4">
        <v>0.33689999999999998</v>
      </c>
      <c r="O132" s="4">
        <v>0.92689999999999995</v>
      </c>
      <c r="P132" s="4">
        <v>1.5100000000000001E-2</v>
      </c>
      <c r="Q132" s="5">
        <v>0.71730000000000005</v>
      </c>
      <c r="R132" s="5">
        <v>0.88529999999999998</v>
      </c>
      <c r="S132" s="5">
        <v>0.28639999999999999</v>
      </c>
      <c r="T132" s="5">
        <v>0.88549999999999995</v>
      </c>
      <c r="U132" s="5">
        <v>1.14E-2</v>
      </c>
      <c r="V132" s="4">
        <v>0.80189999999999995</v>
      </c>
      <c r="W132" s="4">
        <v>1.0944</v>
      </c>
      <c r="X132" s="4">
        <v>0.185</v>
      </c>
      <c r="Y132" s="4">
        <v>0.63619999999999999</v>
      </c>
      <c r="Z132" s="4">
        <v>5.0000000000000001E-3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0.71291999999999989</v>
      </c>
      <c r="CY132" s="4">
        <f t="shared" si="16"/>
        <v>0.87909999999999999</v>
      </c>
      <c r="CZ132" s="4">
        <f t="shared" si="17"/>
        <v>0.29816000000000004</v>
      </c>
      <c r="DA132" s="4">
        <f t="shared" si="18"/>
        <v>0.87015999999999993</v>
      </c>
      <c r="DB132" s="4">
        <f t="shared" si="19"/>
        <v>1.6660000000000001E-2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123</v>
      </c>
      <c r="B133" s="4">
        <v>0.66890000000000005</v>
      </c>
      <c r="C133" s="4">
        <v>0.76800000000000002</v>
      </c>
      <c r="D133" s="4">
        <v>0.3211</v>
      </c>
      <c r="E133" s="4">
        <v>0.94920000000000004</v>
      </c>
      <c r="F133" s="4">
        <v>8.6099999999999996E-2</v>
      </c>
      <c r="G133" s="5">
        <v>0.67989999999999995</v>
      </c>
      <c r="H133" s="5">
        <v>0.79559999999999997</v>
      </c>
      <c r="I133" s="5">
        <v>0.32250000000000001</v>
      </c>
      <c r="J133" s="5">
        <v>0.93679999999999997</v>
      </c>
      <c r="K133" s="5">
        <v>6.0600000000000001E-2</v>
      </c>
      <c r="L133" s="4">
        <v>0.69299999999999995</v>
      </c>
      <c r="M133" s="4">
        <v>0.82469999999999999</v>
      </c>
      <c r="N133" s="4">
        <v>0.30830000000000002</v>
      </c>
      <c r="O133" s="4">
        <v>0.91180000000000005</v>
      </c>
      <c r="P133" s="4">
        <v>5.0099999999999999E-2</v>
      </c>
      <c r="Q133" s="5">
        <v>0.7268</v>
      </c>
      <c r="R133" s="5">
        <v>0.90059999999999996</v>
      </c>
      <c r="S133" s="5">
        <v>0.247</v>
      </c>
      <c r="T133" s="5">
        <v>0.85340000000000005</v>
      </c>
      <c r="U133" s="5">
        <v>3.3000000000000002E-2</v>
      </c>
      <c r="V133" s="4">
        <v>0.81940000000000002</v>
      </c>
      <c r="W133" s="4">
        <v>1.1368</v>
      </c>
      <c r="X133" s="4">
        <v>0.17150000000000001</v>
      </c>
      <c r="Y133" s="4">
        <v>0.57599999999999996</v>
      </c>
      <c r="Z133" s="4">
        <v>1.2999999999999999E-2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0.7175999999999999</v>
      </c>
      <c r="CY133" s="4">
        <f t="shared" si="16"/>
        <v>0.88514000000000004</v>
      </c>
      <c r="CZ133" s="4">
        <f t="shared" si="17"/>
        <v>0.27407999999999999</v>
      </c>
      <c r="DA133" s="4">
        <f t="shared" si="18"/>
        <v>0.84543999999999997</v>
      </c>
      <c r="DB133" s="4">
        <f t="shared" si="19"/>
        <v>4.8560000000000006E-2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124</v>
      </c>
      <c r="B134" s="4">
        <v>0.67110000000000003</v>
      </c>
      <c r="C134" s="4">
        <v>0.7762</v>
      </c>
      <c r="D134" s="4">
        <v>0.32890000000000003</v>
      </c>
      <c r="E134" s="4">
        <v>0.95520000000000005</v>
      </c>
      <c r="F134" s="4">
        <v>5.0500000000000003E-2</v>
      </c>
      <c r="G134" s="5">
        <v>0.68120000000000003</v>
      </c>
      <c r="H134" s="5">
        <v>0.8014</v>
      </c>
      <c r="I134" s="5">
        <v>0.33339999999999997</v>
      </c>
      <c r="J134" s="5">
        <v>0.94420000000000004</v>
      </c>
      <c r="K134" s="5">
        <v>3.9E-2</v>
      </c>
      <c r="L134" s="4">
        <v>0.69310000000000005</v>
      </c>
      <c r="M134" s="4">
        <v>0.82830000000000004</v>
      </c>
      <c r="N134" s="4">
        <v>0.31940000000000002</v>
      </c>
      <c r="O134" s="4">
        <v>0.92390000000000005</v>
      </c>
      <c r="P134" s="4">
        <v>2.2700000000000001E-2</v>
      </c>
      <c r="Q134" s="5">
        <v>0.72209999999999996</v>
      </c>
      <c r="R134" s="5">
        <v>0.89219999999999999</v>
      </c>
      <c r="S134" s="5">
        <v>0.26240000000000002</v>
      </c>
      <c r="T134" s="5">
        <v>0.87929999999999997</v>
      </c>
      <c r="U134" s="5">
        <v>2.1399999999999999E-2</v>
      </c>
      <c r="V134" s="4">
        <v>0.80930000000000002</v>
      </c>
      <c r="W134" s="4">
        <v>1.1099000000000001</v>
      </c>
      <c r="X134" s="4">
        <v>0.1767</v>
      </c>
      <c r="Y134" s="4">
        <v>0.62780000000000002</v>
      </c>
      <c r="Z134" s="4">
        <v>7.4999999999999997E-3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0.69350000000000001</v>
      </c>
      <c r="CJ134" s="5">
        <v>0.8296</v>
      </c>
      <c r="CK134" s="5">
        <v>0.31259999999999999</v>
      </c>
      <c r="CL134" s="5">
        <v>0.92449999999999999</v>
      </c>
      <c r="CM134" s="5">
        <v>1.78E-2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0.71171666666666666</v>
      </c>
      <c r="CY134" s="4">
        <f t="shared" si="16"/>
        <v>0.87293333333333323</v>
      </c>
      <c r="CZ134" s="4">
        <f t="shared" si="17"/>
        <v>0.28889999999999999</v>
      </c>
      <c r="DA134" s="4">
        <f t="shared" si="18"/>
        <v>0.87581666666666669</v>
      </c>
      <c r="DB134" s="4">
        <f t="shared" si="19"/>
        <v>2.6483333333333334E-2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r=0.3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125</v>
      </c>
      <c r="B135" s="4">
        <v>0.70140000000000002</v>
      </c>
      <c r="C135" s="4">
        <v>0.8448</v>
      </c>
      <c r="D135" s="4">
        <v>0.28489999999999999</v>
      </c>
      <c r="E135" s="4">
        <v>0.94210000000000005</v>
      </c>
      <c r="F135" s="4">
        <v>6.6711999999999998</v>
      </c>
      <c r="G135" s="5">
        <v>0.70940000000000003</v>
      </c>
      <c r="H135" s="5">
        <v>0.86770000000000003</v>
      </c>
      <c r="I135" s="5">
        <v>0.2989</v>
      </c>
      <c r="J135" s="5">
        <v>0.92910000000000004</v>
      </c>
      <c r="K135" s="5">
        <v>3.7730000000000001</v>
      </c>
      <c r="L135" s="4">
        <v>0.71730000000000005</v>
      </c>
      <c r="M135" s="4">
        <v>0.88670000000000004</v>
      </c>
      <c r="N135" s="4">
        <v>0.29349999999999998</v>
      </c>
      <c r="O135" s="4">
        <v>0.91049999999999998</v>
      </c>
      <c r="P135" s="4">
        <v>1.9507000000000001</v>
      </c>
      <c r="Q135" s="5">
        <v>0.73780000000000001</v>
      </c>
      <c r="R135" s="5">
        <v>0.9355</v>
      </c>
      <c r="S135" s="5">
        <v>0.27089999999999997</v>
      </c>
      <c r="T135" s="5">
        <v>0.86960000000000004</v>
      </c>
      <c r="U135" s="5">
        <v>0.84289999999999998</v>
      </c>
      <c r="V135" s="4">
        <v>0.79890000000000005</v>
      </c>
      <c r="W135" s="4">
        <v>1.0914999999999999</v>
      </c>
      <c r="X135" s="4">
        <v>0.20649999999999999</v>
      </c>
      <c r="Y135" s="4">
        <v>0.71899999999999997</v>
      </c>
      <c r="Z135" s="4">
        <v>0.12889999999999999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0.73296000000000006</v>
      </c>
      <c r="CY135" s="4">
        <f t="shared" si="16"/>
        <v>0.92523999999999995</v>
      </c>
      <c r="CZ135" s="4">
        <f t="shared" si="17"/>
        <v>0.27093999999999996</v>
      </c>
      <c r="DA135" s="4">
        <f t="shared" si="18"/>
        <v>0.87406000000000006</v>
      </c>
      <c r="DB135" s="4">
        <f t="shared" si="19"/>
        <v>2.67334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126</v>
      </c>
      <c r="B136" s="4">
        <v>0.77</v>
      </c>
      <c r="C136" s="4">
        <v>0.98429999999999995</v>
      </c>
      <c r="D136" s="4">
        <v>0.16789999999999999</v>
      </c>
      <c r="E136" s="4">
        <v>0.70720000000000005</v>
      </c>
      <c r="F136" s="4">
        <v>8.5699999999999998E-2</v>
      </c>
      <c r="G136" s="5">
        <v>0.77869999999999995</v>
      </c>
      <c r="H136" s="5">
        <v>1.0087999999999999</v>
      </c>
      <c r="I136" s="5">
        <v>0.17799999999999999</v>
      </c>
      <c r="J136" s="5">
        <v>0.6915</v>
      </c>
      <c r="K136" s="5">
        <v>6.8099999999999994E-2</v>
      </c>
      <c r="L136" s="4">
        <v>0.78639999999999999</v>
      </c>
      <c r="M136" s="4">
        <v>1.0346</v>
      </c>
      <c r="N136" s="4">
        <v>0.1779</v>
      </c>
      <c r="O136" s="4">
        <v>0.6754</v>
      </c>
      <c r="P136" s="4">
        <v>5.0299999999999997E-2</v>
      </c>
      <c r="Q136" s="5">
        <v>0.80730000000000002</v>
      </c>
      <c r="R136" s="5">
        <v>1.0951</v>
      </c>
      <c r="S136" s="5">
        <v>0.1203</v>
      </c>
      <c r="T136" s="5">
        <v>0.66520000000000001</v>
      </c>
      <c r="U136" s="5">
        <v>2.6200000000000001E-2</v>
      </c>
      <c r="V136" s="4">
        <v>0.89080000000000004</v>
      </c>
      <c r="W136" s="4">
        <v>1.3069</v>
      </c>
      <c r="X136" s="4">
        <v>4.8999999999999998E-3</v>
      </c>
      <c r="Y136" s="4">
        <v>0.60119999999999996</v>
      </c>
      <c r="Z136" s="4">
        <v>1.9400000000000001E-2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0.80664000000000002</v>
      </c>
      <c r="CY136" s="4">
        <f t="shared" si="16"/>
        <v>1.0859399999999999</v>
      </c>
      <c r="CZ136" s="4">
        <f t="shared" si="17"/>
        <v>0.1298</v>
      </c>
      <c r="DA136" s="4">
        <f t="shared" si="18"/>
        <v>0.66810000000000003</v>
      </c>
      <c r="DB136" s="4">
        <f t="shared" si="19"/>
        <v>4.9939999999999998E-2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r=0.3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127</v>
      </c>
      <c r="B137" s="4">
        <v>0.67449999999999999</v>
      </c>
      <c r="C137" s="4">
        <v>0.77659999999999996</v>
      </c>
      <c r="D137" s="4">
        <v>0.30420000000000003</v>
      </c>
      <c r="E137" s="4">
        <v>0.94110000000000005</v>
      </c>
      <c r="F137" s="4">
        <v>6.54E-2</v>
      </c>
      <c r="G137" s="5">
        <v>0.68479999999999996</v>
      </c>
      <c r="H137" s="5">
        <v>0.80210000000000004</v>
      </c>
      <c r="I137" s="5">
        <v>0.29870000000000002</v>
      </c>
      <c r="J137" s="5">
        <v>0.92759999999999998</v>
      </c>
      <c r="K137" s="5">
        <v>5.16E-2</v>
      </c>
      <c r="L137" s="4">
        <v>0.69730000000000003</v>
      </c>
      <c r="M137" s="4">
        <v>0.83209999999999995</v>
      </c>
      <c r="N137" s="4">
        <v>0.28120000000000001</v>
      </c>
      <c r="O137" s="4">
        <v>0.90229999999999999</v>
      </c>
      <c r="P137" s="4">
        <v>3.09E-2</v>
      </c>
      <c r="Q137" s="5">
        <v>0.72640000000000005</v>
      </c>
      <c r="R137" s="5">
        <v>0.8972</v>
      </c>
      <c r="S137" s="5">
        <v>0.23669999999999999</v>
      </c>
      <c r="T137" s="5">
        <v>0.84930000000000005</v>
      </c>
      <c r="U137" s="5">
        <v>2.07E-2</v>
      </c>
      <c r="V137" s="4">
        <v>0.80959999999999999</v>
      </c>
      <c r="W137" s="4">
        <v>1.1092</v>
      </c>
      <c r="X137" s="4">
        <v>0.1744</v>
      </c>
      <c r="Y137" s="4">
        <v>0.59589999999999999</v>
      </c>
      <c r="Z137" s="4">
        <v>8.8999999999999999E-3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si="15"/>
        <v>0.71852000000000005</v>
      </c>
      <c r="CY137" s="4">
        <f t="shared" si="16"/>
        <v>0.88343999999999989</v>
      </c>
      <c r="CZ137" s="4">
        <f t="shared" si="17"/>
        <v>0.25903999999999999</v>
      </c>
      <c r="DA137" s="4">
        <f t="shared" si="18"/>
        <v>0.84323999999999999</v>
      </c>
      <c r="DB137" s="4">
        <f t="shared" si="19"/>
        <v>3.5499999999999997E-2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r=0.1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128</v>
      </c>
      <c r="B138" s="4">
        <v>0.67379999999999995</v>
      </c>
      <c r="C138" s="4">
        <v>0.7752</v>
      </c>
      <c r="D138" s="4">
        <v>0.30449999999999999</v>
      </c>
      <c r="E138" s="4">
        <v>0.9415</v>
      </c>
      <c r="F138" s="4">
        <v>3.8100000000000002E-2</v>
      </c>
      <c r="G138" s="5">
        <v>0.68340000000000001</v>
      </c>
      <c r="H138" s="5">
        <v>0.79890000000000005</v>
      </c>
      <c r="I138" s="5">
        <v>0.30570000000000003</v>
      </c>
      <c r="J138" s="5">
        <v>0.92720000000000002</v>
      </c>
      <c r="K138" s="5">
        <v>3.1899999999999998E-2</v>
      </c>
      <c r="L138" s="4">
        <v>0.69599999999999995</v>
      </c>
      <c r="M138" s="4">
        <v>0.82850000000000001</v>
      </c>
      <c r="N138" s="4">
        <v>0.28520000000000001</v>
      </c>
      <c r="O138" s="4">
        <v>0.90200000000000002</v>
      </c>
      <c r="P138" s="4">
        <v>2.1000000000000001E-2</v>
      </c>
      <c r="Q138" s="5">
        <v>0.72489999999999999</v>
      </c>
      <c r="R138" s="5">
        <v>0.89370000000000005</v>
      </c>
      <c r="S138" s="5">
        <v>0.2402</v>
      </c>
      <c r="T138" s="5">
        <v>0.84909999999999997</v>
      </c>
      <c r="U138" s="5">
        <v>1.52E-2</v>
      </c>
      <c r="V138" s="4">
        <v>0.81169999999999998</v>
      </c>
      <c r="W138" s="4">
        <v>1.1155999999999999</v>
      </c>
      <c r="X138" s="4">
        <v>0.1585</v>
      </c>
      <c r="Y138" s="4">
        <v>0.62880000000000003</v>
      </c>
      <c r="Z138" s="4">
        <v>6.1000000000000004E-3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>
        <v>0.69599999999999995</v>
      </c>
      <c r="CJ138" s="5">
        <v>0.82909999999999995</v>
      </c>
      <c r="CK138" s="5">
        <v>0.28339999999999999</v>
      </c>
      <c r="CL138" s="5">
        <v>0.90249999999999997</v>
      </c>
      <c r="CM138" s="5">
        <v>1.4999999999999999E-2</v>
      </c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15"/>
        <v>0.71430000000000005</v>
      </c>
      <c r="CY138" s="4">
        <f t="shared" si="16"/>
        <v>0.87349999999999994</v>
      </c>
      <c r="CZ138" s="4">
        <f t="shared" si="17"/>
        <v>0.26291666666666669</v>
      </c>
      <c r="DA138" s="4">
        <f t="shared" si="18"/>
        <v>0.85851666666666659</v>
      </c>
      <c r="DB138" s="4">
        <f t="shared" si="19"/>
        <v>2.1216666666666672E-2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129</v>
      </c>
      <c r="B139" s="4">
        <v>0.67530000000000001</v>
      </c>
      <c r="C139" s="4">
        <v>0.77929999999999999</v>
      </c>
      <c r="D139" s="4">
        <v>0.3034</v>
      </c>
      <c r="E139" s="4">
        <v>0.94130000000000003</v>
      </c>
      <c r="F139" s="4">
        <v>5.2600000000000001E-2</v>
      </c>
      <c r="G139" s="5">
        <v>0.68640000000000001</v>
      </c>
      <c r="H139" s="5">
        <v>0.80649999999999999</v>
      </c>
      <c r="I139" s="5">
        <v>0.29880000000000001</v>
      </c>
      <c r="J139" s="5">
        <v>0.92759999999999998</v>
      </c>
      <c r="K139" s="5">
        <v>4.2099999999999999E-2</v>
      </c>
      <c r="L139" s="4">
        <v>0.70009999999999994</v>
      </c>
      <c r="M139" s="4">
        <v>0.83860000000000001</v>
      </c>
      <c r="N139" s="4">
        <v>0.2752</v>
      </c>
      <c r="O139" s="4">
        <v>0.90239999999999998</v>
      </c>
      <c r="P139" s="4">
        <v>2.81E-2</v>
      </c>
      <c r="Q139" s="5">
        <v>0.73119999999999996</v>
      </c>
      <c r="R139" s="5">
        <v>0.90990000000000004</v>
      </c>
      <c r="S139" s="5">
        <v>0.22700000000000001</v>
      </c>
      <c r="T139" s="5">
        <v>0.84989999999999999</v>
      </c>
      <c r="U139" s="5">
        <v>1.83E-2</v>
      </c>
      <c r="V139" s="4">
        <v>0.82110000000000005</v>
      </c>
      <c r="W139" s="4">
        <v>1.1400999999999999</v>
      </c>
      <c r="X139" s="4">
        <v>0.1512</v>
      </c>
      <c r="Y139" s="4">
        <v>0.62870000000000004</v>
      </c>
      <c r="Z139" s="4">
        <v>1.0500000000000001E-2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>
        <v>0.70020000000000004</v>
      </c>
      <c r="CJ139" s="5">
        <v>0.83930000000000005</v>
      </c>
      <c r="CK139" s="5">
        <v>0.27439999999999998</v>
      </c>
      <c r="CL139" s="5">
        <v>0.90310000000000001</v>
      </c>
      <c r="CM139" s="5">
        <v>2.24E-2</v>
      </c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15"/>
        <v>0.71904999999999986</v>
      </c>
      <c r="CY139" s="4">
        <f t="shared" si="16"/>
        <v>0.8856166666666665</v>
      </c>
      <c r="CZ139" s="4">
        <f t="shared" si="17"/>
        <v>0.255</v>
      </c>
      <c r="DA139" s="4">
        <f t="shared" si="18"/>
        <v>0.85883333333333345</v>
      </c>
      <c r="DB139" s="4">
        <f t="shared" si="19"/>
        <v>2.9000000000000001E-2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r=0.1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130</v>
      </c>
      <c r="B140" s="4">
        <v>0.69579999999999997</v>
      </c>
      <c r="C140" s="4">
        <v>0.83330000000000004</v>
      </c>
      <c r="D140" s="4">
        <v>0.32069999999999999</v>
      </c>
      <c r="E140" s="4">
        <v>0.89380000000000004</v>
      </c>
      <c r="F140" s="4">
        <v>4.2900000000000001E-2</v>
      </c>
      <c r="G140" s="5">
        <v>0.70269999999999999</v>
      </c>
      <c r="H140" s="5">
        <v>0.85209999999999997</v>
      </c>
      <c r="I140" s="5">
        <v>0.33500000000000002</v>
      </c>
      <c r="J140" s="5">
        <v>0.88629999999999998</v>
      </c>
      <c r="K140" s="5">
        <v>3.5200000000000002E-2</v>
      </c>
      <c r="L140" s="4">
        <v>0.71689999999999998</v>
      </c>
      <c r="M140" s="4">
        <v>0.88519999999999999</v>
      </c>
      <c r="N140" s="4">
        <v>0.32119999999999999</v>
      </c>
      <c r="O140" s="4">
        <v>0.84940000000000004</v>
      </c>
      <c r="P140" s="4">
        <v>2.29E-2</v>
      </c>
      <c r="Q140" s="5">
        <v>0.75660000000000005</v>
      </c>
      <c r="R140" s="5">
        <v>0.97870000000000001</v>
      </c>
      <c r="S140" s="5">
        <v>0.26219999999999999</v>
      </c>
      <c r="T140" s="5">
        <v>0.76249999999999996</v>
      </c>
      <c r="U140" s="5">
        <v>1.47E-2</v>
      </c>
      <c r="V140" s="4">
        <v>0.85629999999999995</v>
      </c>
      <c r="W140" s="4">
        <v>1.2428999999999999</v>
      </c>
      <c r="X140" s="4">
        <v>9.1899999999999996E-2</v>
      </c>
      <c r="Y140" s="4">
        <v>0.57809999999999995</v>
      </c>
      <c r="Z140" s="4">
        <v>6.1000000000000004E-3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ref="CX140:CX172" si="20">AVERAGEIFS(B140:CW140,metrics.est,"MAE")</f>
        <v>0.74565999999999999</v>
      </c>
      <c r="CY140" s="4">
        <f t="shared" ref="CY140:CY172" si="21">AVERAGEIFS(B140:CW140,metrics.est,"MSE")</f>
        <v>0.95843999999999985</v>
      </c>
      <c r="CZ140" s="4">
        <f t="shared" ref="CZ140:CZ172" si="22">AVERAGEIFS(B140:CW140,metrics.est,"R")</f>
        <v>0.26619999999999999</v>
      </c>
      <c r="DA140" s="4">
        <f t="shared" ref="DA140:DA172" si="23">AVERAGEIFS(B140:CW140,metrics.est,"Coverage")</f>
        <v>0.79402000000000006</v>
      </c>
      <c r="DB140" s="4">
        <f t="shared" ref="DB140:DB172" si="24">AVERAGEIFS(B140:CW140,metrics.est,"Time")</f>
        <v>2.436E-2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r=0.3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131</v>
      </c>
      <c r="B141" s="4">
        <v>0.67190000000000005</v>
      </c>
      <c r="C141" s="4">
        <v>0.77459999999999996</v>
      </c>
      <c r="D141" s="4">
        <v>0.315</v>
      </c>
      <c r="E141" s="4">
        <v>0.95020000000000004</v>
      </c>
      <c r="F141" s="4">
        <v>5.2999999999999999E-2</v>
      </c>
      <c r="G141" s="5">
        <v>0.68240000000000001</v>
      </c>
      <c r="H141" s="5">
        <v>0.80059999999999998</v>
      </c>
      <c r="I141" s="5">
        <v>0.32050000000000001</v>
      </c>
      <c r="J141" s="5">
        <v>0.93779999999999997</v>
      </c>
      <c r="K141" s="5">
        <v>4.3999999999999997E-2</v>
      </c>
      <c r="L141" s="4">
        <v>0.6966</v>
      </c>
      <c r="M141" s="4">
        <v>0.83250000000000002</v>
      </c>
      <c r="N141" s="4">
        <v>0.30270000000000002</v>
      </c>
      <c r="O141" s="4">
        <v>0.91320000000000001</v>
      </c>
      <c r="P141" s="4">
        <v>3.1699999999999999E-2</v>
      </c>
      <c r="Q141" s="5">
        <v>0.73150000000000004</v>
      </c>
      <c r="R141" s="5">
        <v>0.9113</v>
      </c>
      <c r="S141" s="5">
        <v>0.24160000000000001</v>
      </c>
      <c r="T141" s="5">
        <v>0.85340000000000005</v>
      </c>
      <c r="U141" s="5">
        <v>1.7999999999999999E-2</v>
      </c>
      <c r="V141" s="4">
        <v>0.82720000000000005</v>
      </c>
      <c r="W141" s="4">
        <v>1.1574</v>
      </c>
      <c r="X141" s="4">
        <v>0.1532</v>
      </c>
      <c r="Y141" s="4">
        <v>0.59060000000000001</v>
      </c>
      <c r="Z141" s="4">
        <v>8.5000000000000006E-3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0.72192000000000001</v>
      </c>
      <c r="CY141" s="4">
        <f t="shared" si="21"/>
        <v>0.89527999999999996</v>
      </c>
      <c r="CZ141" s="4">
        <f t="shared" si="22"/>
        <v>0.2666</v>
      </c>
      <c r="DA141" s="4">
        <f t="shared" si="23"/>
        <v>0.84903999999999991</v>
      </c>
      <c r="DB141" s="4">
        <f t="shared" si="24"/>
        <v>3.1040000000000002E-2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r=0.3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132</v>
      </c>
      <c r="B142" s="4">
        <v>0.67230000000000001</v>
      </c>
      <c r="C142" s="4">
        <v>0.77969999999999995</v>
      </c>
      <c r="D142" s="4">
        <v>0.3231</v>
      </c>
      <c r="E142" s="4">
        <v>0.95079999999999998</v>
      </c>
      <c r="F142" s="4">
        <v>0.04</v>
      </c>
      <c r="G142" s="5">
        <v>0.6835</v>
      </c>
      <c r="H142" s="5">
        <v>0.80640000000000001</v>
      </c>
      <c r="I142" s="5">
        <v>0.3271</v>
      </c>
      <c r="J142" s="5">
        <v>0.93930000000000002</v>
      </c>
      <c r="K142" s="5">
        <v>3.1699999999999999E-2</v>
      </c>
      <c r="L142" s="4">
        <v>0.69910000000000005</v>
      </c>
      <c r="M142" s="4">
        <v>0.84089999999999998</v>
      </c>
      <c r="N142" s="4">
        <v>0.30909999999999999</v>
      </c>
      <c r="O142" s="4">
        <v>0.91400000000000003</v>
      </c>
      <c r="P142" s="4">
        <v>2.7E-2</v>
      </c>
      <c r="Q142" s="5">
        <v>0.73980000000000001</v>
      </c>
      <c r="R142" s="5">
        <v>0.93210000000000004</v>
      </c>
      <c r="S142" s="5">
        <v>0.2414</v>
      </c>
      <c r="T142" s="5">
        <v>0.84850000000000003</v>
      </c>
      <c r="U142" s="5">
        <v>1.6799999999999999E-2</v>
      </c>
      <c r="V142" s="4">
        <v>0.83860000000000001</v>
      </c>
      <c r="W142" s="4">
        <v>1.1898</v>
      </c>
      <c r="X142" s="4">
        <v>0.15</v>
      </c>
      <c r="Y142" s="4">
        <v>0.5746</v>
      </c>
      <c r="Z142" s="4">
        <v>8.0999999999999996E-3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0.72665999999999997</v>
      </c>
      <c r="CY142" s="4">
        <f t="shared" si="21"/>
        <v>0.90977999999999992</v>
      </c>
      <c r="CZ142" s="4">
        <f t="shared" si="22"/>
        <v>0.27013999999999999</v>
      </c>
      <c r="DA142" s="4">
        <f t="shared" si="23"/>
        <v>0.84543999999999997</v>
      </c>
      <c r="DB142" s="4">
        <f t="shared" si="24"/>
        <v>2.4719999999999999E-2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133</v>
      </c>
      <c r="B143" s="4">
        <v>0.68240000000000001</v>
      </c>
      <c r="C143" s="4">
        <v>0.79930000000000001</v>
      </c>
      <c r="D143" s="4">
        <v>0.29559999999999997</v>
      </c>
      <c r="E143" s="4">
        <v>0.94850000000000001</v>
      </c>
      <c r="F143" s="4">
        <v>5.8099999999999999E-2</v>
      </c>
      <c r="G143" s="5">
        <v>0.69689999999999996</v>
      </c>
      <c r="H143" s="5">
        <v>0.83279999999999998</v>
      </c>
      <c r="I143" s="5">
        <v>0.29099999999999998</v>
      </c>
      <c r="J143" s="5">
        <v>0.93589999999999995</v>
      </c>
      <c r="K143" s="5">
        <v>5.2999999999999999E-2</v>
      </c>
      <c r="L143" s="4">
        <v>0.71509999999999996</v>
      </c>
      <c r="M143" s="4">
        <v>0.87580000000000002</v>
      </c>
      <c r="N143" s="4">
        <v>0.26679999999999998</v>
      </c>
      <c r="O143" s="4">
        <v>0.91090000000000004</v>
      </c>
      <c r="P143" s="4">
        <v>3.1E-2</v>
      </c>
      <c r="Q143" s="5">
        <v>0.75560000000000005</v>
      </c>
      <c r="R143" s="5">
        <v>0.97019999999999995</v>
      </c>
      <c r="S143" s="5">
        <v>0.2087</v>
      </c>
      <c r="T143" s="5">
        <v>0.85399999999999998</v>
      </c>
      <c r="U143" s="5">
        <v>2.41E-2</v>
      </c>
      <c r="V143" s="4">
        <v>0.84560000000000002</v>
      </c>
      <c r="W143" s="4">
        <v>1.2074</v>
      </c>
      <c r="X143" s="4">
        <v>0.1421</v>
      </c>
      <c r="Y143" s="4">
        <v>0.60240000000000005</v>
      </c>
      <c r="Z143" s="4">
        <v>7.9000000000000008E-3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0.73912</v>
      </c>
      <c r="CY143" s="4">
        <f t="shared" si="21"/>
        <v>0.93709999999999982</v>
      </c>
      <c r="CZ143" s="4">
        <f t="shared" si="22"/>
        <v>0.24084000000000003</v>
      </c>
      <c r="DA143" s="4">
        <f t="shared" si="23"/>
        <v>0.8503400000000001</v>
      </c>
      <c r="DB143" s="4">
        <f t="shared" si="24"/>
        <v>3.4820000000000004E-2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r=0.1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134</v>
      </c>
      <c r="B144" s="4">
        <v>0.67679999999999996</v>
      </c>
      <c r="C144" s="4">
        <v>0.78249999999999997</v>
      </c>
      <c r="D144" s="4">
        <v>0.29830000000000001</v>
      </c>
      <c r="E144" s="4">
        <v>0.94110000000000005</v>
      </c>
      <c r="F144" s="4">
        <v>5.2200000000000003E-2</v>
      </c>
      <c r="G144" s="5">
        <v>0.68789999999999996</v>
      </c>
      <c r="H144" s="5">
        <v>0.81</v>
      </c>
      <c r="I144" s="5">
        <v>0.2918</v>
      </c>
      <c r="J144" s="5">
        <v>0.92779999999999996</v>
      </c>
      <c r="K144" s="5">
        <v>4.3799999999999999E-2</v>
      </c>
      <c r="L144" s="4">
        <v>0.70120000000000005</v>
      </c>
      <c r="M144" s="4">
        <v>0.84140000000000004</v>
      </c>
      <c r="N144" s="4">
        <v>0.27260000000000001</v>
      </c>
      <c r="O144" s="4">
        <v>0.90259999999999996</v>
      </c>
      <c r="P144" s="4">
        <v>3.5000000000000003E-2</v>
      </c>
      <c r="Q144" s="5">
        <v>0.7329</v>
      </c>
      <c r="R144" s="5">
        <v>0.91369999999999996</v>
      </c>
      <c r="S144" s="5">
        <v>0.22520000000000001</v>
      </c>
      <c r="T144" s="5">
        <v>0.85029999999999994</v>
      </c>
      <c r="U144" s="5">
        <v>1.46E-2</v>
      </c>
      <c r="V144" s="4">
        <v>0.82179999999999997</v>
      </c>
      <c r="W144" s="4">
        <v>1.1424000000000001</v>
      </c>
      <c r="X144" s="4">
        <v>0.1507</v>
      </c>
      <c r="Y144" s="4">
        <v>0.62590000000000001</v>
      </c>
      <c r="Z144" s="4">
        <v>9.4000000000000004E-3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0.72411999999999999</v>
      </c>
      <c r="CY144" s="4">
        <f t="shared" si="21"/>
        <v>0.89800000000000002</v>
      </c>
      <c r="CZ144" s="4">
        <f t="shared" si="22"/>
        <v>0.24772000000000002</v>
      </c>
      <c r="DA144" s="4">
        <f t="shared" si="23"/>
        <v>0.84953999999999996</v>
      </c>
      <c r="DB144" s="4">
        <f t="shared" si="24"/>
        <v>3.1E-2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227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135</v>
      </c>
      <c r="B146" s="4">
        <v>0.6734</v>
      </c>
      <c r="C146" s="4">
        <v>0.77439999999999998</v>
      </c>
      <c r="D146" s="4">
        <v>0.30990000000000001</v>
      </c>
      <c r="E146" s="4">
        <v>0.94199999999999995</v>
      </c>
      <c r="F146" s="4">
        <v>5.3400000000000003E-2</v>
      </c>
      <c r="G146" s="5">
        <v>0.68330000000000002</v>
      </c>
      <c r="H146" s="5">
        <v>0.79890000000000005</v>
      </c>
      <c r="I146" s="5">
        <v>0.31040000000000001</v>
      </c>
      <c r="J146" s="5">
        <v>0.92820000000000003</v>
      </c>
      <c r="K146" s="5">
        <v>3.8600000000000002E-2</v>
      </c>
      <c r="L146" s="4">
        <v>0.69579999999999997</v>
      </c>
      <c r="M146" s="4">
        <v>0.82840000000000003</v>
      </c>
      <c r="N146" s="4">
        <v>0.28549999999999998</v>
      </c>
      <c r="O146" s="4">
        <v>0.90300000000000002</v>
      </c>
      <c r="P146" s="4">
        <v>2.07E-2</v>
      </c>
      <c r="Q146" s="5">
        <v>0.72389999999999999</v>
      </c>
      <c r="R146" s="5">
        <v>0.89100000000000001</v>
      </c>
      <c r="S146" s="5">
        <v>0.24260000000000001</v>
      </c>
      <c r="T146" s="5">
        <v>0.85060000000000002</v>
      </c>
      <c r="U146" s="5">
        <v>1.5100000000000001E-2</v>
      </c>
      <c r="V146" s="4">
        <v>0.8075</v>
      </c>
      <c r="W146" s="4">
        <v>1.1037999999999999</v>
      </c>
      <c r="X146" s="4">
        <v>0.17519999999999999</v>
      </c>
      <c r="Y146" s="4">
        <v>0.60150000000000003</v>
      </c>
      <c r="Z146" s="4">
        <v>4.8999999999999998E-3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0.71678000000000008</v>
      </c>
      <c r="CY146" s="4">
        <f t="shared" si="21"/>
        <v>0.87929999999999997</v>
      </c>
      <c r="CZ146" s="4">
        <f t="shared" si="22"/>
        <v>0.26472000000000001</v>
      </c>
      <c r="DA146" s="4">
        <f t="shared" si="23"/>
        <v>0.84505999999999992</v>
      </c>
      <c r="DB146" s="4">
        <f t="shared" si="24"/>
        <v>2.6539999999999998E-2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r=0.3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136</v>
      </c>
      <c r="B147" s="4">
        <v>0.73929999999999996</v>
      </c>
      <c r="C147" s="4">
        <v>0.92290000000000005</v>
      </c>
      <c r="D147" s="4">
        <v>0.2397</v>
      </c>
      <c r="E147" s="4">
        <v>0.71499999999999997</v>
      </c>
      <c r="F147" s="4">
        <v>3.0499999999999999E-2</v>
      </c>
      <c r="G147" s="5">
        <v>0.75719999999999998</v>
      </c>
      <c r="H147" s="5">
        <v>0.96599999999999997</v>
      </c>
      <c r="I147" s="5">
        <v>0.2447</v>
      </c>
      <c r="J147" s="5">
        <v>0.67800000000000005</v>
      </c>
      <c r="K147" s="5">
        <v>2.3800000000000002E-2</v>
      </c>
      <c r="L147" s="4">
        <v>0.77429999999999999</v>
      </c>
      <c r="M147" s="4">
        <v>1.0121</v>
      </c>
      <c r="N147" s="4">
        <v>0.2341</v>
      </c>
      <c r="O147" s="4">
        <v>0.64319999999999999</v>
      </c>
      <c r="P147" s="4">
        <v>1.32E-2</v>
      </c>
      <c r="Q147" s="5">
        <v>0.78710000000000002</v>
      </c>
      <c r="R147" s="5">
        <v>1.0499000000000001</v>
      </c>
      <c r="S147" s="5">
        <v>0.20619999999999999</v>
      </c>
      <c r="T147" s="5">
        <v>0.63300000000000001</v>
      </c>
      <c r="U147" s="5">
        <v>1.21E-2</v>
      </c>
      <c r="V147" s="4">
        <v>0.83199999999999996</v>
      </c>
      <c r="W147" s="4">
        <v>1.1681999999999999</v>
      </c>
      <c r="X147" s="4">
        <v>0.12479999999999999</v>
      </c>
      <c r="Y147" s="4">
        <v>0.55269999999999997</v>
      </c>
      <c r="Z147" s="4">
        <v>4.1999999999999997E-3</v>
      </c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0.77798</v>
      </c>
      <c r="CY147" s="4">
        <f t="shared" si="21"/>
        <v>1.02382</v>
      </c>
      <c r="CZ147" s="4">
        <f t="shared" si="22"/>
        <v>0.20990000000000003</v>
      </c>
      <c r="DA147" s="4">
        <f t="shared" si="23"/>
        <v>0.64437999999999995</v>
      </c>
      <c r="DB147" s="4">
        <f t="shared" si="24"/>
        <v>1.6760000000000001E-2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r=0.1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r=0.1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r=0.3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r=0.9</v>
      </c>
    </row>
    <row r="148" spans="1:111" x14ac:dyDescent="0.2">
      <c r="A148" s="1" t="s">
        <v>137</v>
      </c>
      <c r="B148" s="4">
        <v>0.66969999999999996</v>
      </c>
      <c r="C148" s="4">
        <v>0.76700000000000002</v>
      </c>
      <c r="D148" s="4">
        <v>0.32119999999999999</v>
      </c>
      <c r="E148" s="4">
        <v>0.92130000000000001</v>
      </c>
      <c r="F148" s="4">
        <v>4.5699999999999998E-2</v>
      </c>
      <c r="G148" s="5">
        <v>0.68230000000000002</v>
      </c>
      <c r="H148" s="5">
        <v>0.7974</v>
      </c>
      <c r="I148" s="5">
        <v>0.30640000000000001</v>
      </c>
      <c r="J148" s="5">
        <v>0.89959999999999996</v>
      </c>
      <c r="K148" s="5">
        <v>3.7600000000000001E-2</v>
      </c>
      <c r="L148" s="4">
        <v>0.69940000000000002</v>
      </c>
      <c r="M148" s="4">
        <v>0.83650000000000002</v>
      </c>
      <c r="N148" s="4">
        <v>0.27850000000000003</v>
      </c>
      <c r="O148" s="4">
        <v>0.86680000000000001</v>
      </c>
      <c r="P148" s="4">
        <v>2.2599999999999999E-2</v>
      </c>
      <c r="Q148" s="5">
        <v>0.73599999999999999</v>
      </c>
      <c r="R148" s="5">
        <v>0.92120000000000002</v>
      </c>
      <c r="S148" s="5">
        <v>0.21759999999999999</v>
      </c>
      <c r="T148" s="5">
        <v>0.80200000000000005</v>
      </c>
      <c r="U148" s="5">
        <v>1.49E-2</v>
      </c>
      <c r="V148" s="4">
        <v>0.83160000000000001</v>
      </c>
      <c r="W148" s="4">
        <v>1.1654</v>
      </c>
      <c r="X148" s="4">
        <v>0.1208</v>
      </c>
      <c r="Y148" s="4">
        <v>0.56340000000000001</v>
      </c>
      <c r="Z148" s="4">
        <v>4.8999999999999998E-3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0.7238</v>
      </c>
      <c r="CY148" s="4">
        <f t="shared" si="21"/>
        <v>0.89749999999999996</v>
      </c>
      <c r="CZ148" s="4">
        <f t="shared" si="22"/>
        <v>0.24889999999999998</v>
      </c>
      <c r="DA148" s="4">
        <f t="shared" si="23"/>
        <v>0.8106199999999999</v>
      </c>
      <c r="DB148" s="4">
        <f t="shared" si="24"/>
        <v>2.5139999999999996E-2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r=0.1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138</v>
      </c>
      <c r="B149" s="4">
        <v>0.69530000000000003</v>
      </c>
      <c r="C149" s="4">
        <v>0.83109999999999995</v>
      </c>
      <c r="D149" s="4">
        <v>0.30690000000000001</v>
      </c>
      <c r="E149" s="4">
        <v>0.93610000000000004</v>
      </c>
      <c r="F149" s="4">
        <v>3.8199999999999998E-2</v>
      </c>
      <c r="G149" s="5">
        <v>0.71079999999999999</v>
      </c>
      <c r="H149" s="5">
        <v>0.86829999999999996</v>
      </c>
      <c r="I149" s="5">
        <v>0.29730000000000001</v>
      </c>
      <c r="J149" s="5">
        <v>0.91649999999999998</v>
      </c>
      <c r="K149" s="5">
        <v>3.8300000000000001E-2</v>
      </c>
      <c r="L149" s="4">
        <v>0.73</v>
      </c>
      <c r="M149" s="4">
        <v>0.91449999999999998</v>
      </c>
      <c r="N149" s="4">
        <v>0.28560000000000002</v>
      </c>
      <c r="O149" s="4">
        <v>0.88100000000000001</v>
      </c>
      <c r="P149" s="4">
        <v>1.9400000000000001E-2</v>
      </c>
      <c r="Q149" s="5">
        <v>0.75970000000000004</v>
      </c>
      <c r="R149" s="5">
        <v>0.98399999999999999</v>
      </c>
      <c r="S149" s="5">
        <v>0.22550000000000001</v>
      </c>
      <c r="T149" s="5">
        <v>0.81569999999999998</v>
      </c>
      <c r="U149" s="5">
        <v>1.2200000000000001E-2</v>
      </c>
      <c r="V149" s="4">
        <v>0.84219999999999995</v>
      </c>
      <c r="W149" s="4">
        <v>1.1882999999999999</v>
      </c>
      <c r="X149" s="4">
        <v>7.4399999999999994E-2</v>
      </c>
      <c r="Y149" s="4">
        <v>0.5978</v>
      </c>
      <c r="Z149" s="4">
        <v>7.4999999999999997E-3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0.74760000000000004</v>
      </c>
      <c r="CY149" s="4">
        <f t="shared" si="21"/>
        <v>0.95723999999999987</v>
      </c>
      <c r="CZ149" s="4">
        <f t="shared" si="22"/>
        <v>0.23794000000000004</v>
      </c>
      <c r="DA149" s="4">
        <f t="shared" si="23"/>
        <v>0.82942000000000005</v>
      </c>
      <c r="DB149" s="4">
        <f t="shared" si="24"/>
        <v>2.3120000000000002E-2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r=0.1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139</v>
      </c>
      <c r="B150" s="4">
        <v>0.72509999999999997</v>
      </c>
      <c r="C150" s="4">
        <v>0.90229999999999999</v>
      </c>
      <c r="D150" s="4">
        <v>0.25459999999999999</v>
      </c>
      <c r="E150" s="4">
        <v>0.71079999999999999</v>
      </c>
      <c r="F150" s="4">
        <v>4.5600000000000002E-2</v>
      </c>
      <c r="G150" s="5">
        <v>0.76670000000000005</v>
      </c>
      <c r="H150" s="5">
        <v>1.0021</v>
      </c>
      <c r="I150" s="5">
        <v>0.22670000000000001</v>
      </c>
      <c r="J150" s="5">
        <v>0.64049999999999996</v>
      </c>
      <c r="K150" s="5">
        <v>3.8600000000000002E-2</v>
      </c>
      <c r="L150" s="4">
        <v>0.80210000000000004</v>
      </c>
      <c r="M150" s="4">
        <v>1.0912999999999999</v>
      </c>
      <c r="N150" s="4">
        <v>0.21410000000000001</v>
      </c>
      <c r="O150" s="4">
        <v>0.56920000000000004</v>
      </c>
      <c r="P150" s="4">
        <v>2.9000000000000001E-2</v>
      </c>
      <c r="Q150" s="5">
        <v>0.81059999999999999</v>
      </c>
      <c r="R150" s="5">
        <v>1.1155999999999999</v>
      </c>
      <c r="S150" s="5">
        <v>0.19339999999999999</v>
      </c>
      <c r="T150" s="5">
        <v>0.55130000000000001</v>
      </c>
      <c r="U150" s="5">
        <v>1.54E-2</v>
      </c>
      <c r="V150" s="4">
        <v>0.84299999999999997</v>
      </c>
      <c r="W150" s="4">
        <v>1.1890000000000001</v>
      </c>
      <c r="X150" s="4">
        <v>7.3999999999999996E-2</v>
      </c>
      <c r="Y150" s="4">
        <v>0.57530000000000003</v>
      </c>
      <c r="Z150" s="4">
        <v>5.5999999999999999E-3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0.78949999999999998</v>
      </c>
      <c r="CY150" s="4">
        <f t="shared" si="21"/>
        <v>1.06006</v>
      </c>
      <c r="CZ150" s="4">
        <f t="shared" si="22"/>
        <v>0.19256000000000001</v>
      </c>
      <c r="DA150" s="4">
        <f t="shared" si="23"/>
        <v>0.60941999999999996</v>
      </c>
      <c r="DB150" s="4">
        <f t="shared" si="24"/>
        <v>2.6839999999999996E-2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r=0.1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140</v>
      </c>
      <c r="B151" s="4">
        <v>0.91259999999999997</v>
      </c>
      <c r="C151" s="4">
        <v>1.1195999999999999</v>
      </c>
      <c r="D151" s="4">
        <v>0.32579999999999998</v>
      </c>
      <c r="E151" s="4">
        <v>5.9999999999999995E-4</v>
      </c>
      <c r="F151" s="4">
        <v>1.619</v>
      </c>
      <c r="G151" s="5">
        <v>0.95150000000000001</v>
      </c>
      <c r="H151" s="5">
        <v>1.2369000000000001</v>
      </c>
      <c r="I151" s="5">
        <v>0.31209999999999999</v>
      </c>
      <c r="J151" s="5">
        <v>1E-4</v>
      </c>
      <c r="K151" s="5">
        <v>1.0765</v>
      </c>
      <c r="L151" s="16">
        <v>0.76190000000000002</v>
      </c>
      <c r="M151" s="16">
        <v>0.77549999999999997</v>
      </c>
      <c r="N151" s="16"/>
      <c r="O151" s="16">
        <v>0</v>
      </c>
      <c r="P151" s="16">
        <v>0.51739999999999997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0.87533333333333341</v>
      </c>
      <c r="CY151" s="4">
        <f t="shared" si="21"/>
        <v>1.044</v>
      </c>
      <c r="CZ151" s="4">
        <f t="shared" si="22"/>
        <v>0.31894999999999996</v>
      </c>
      <c r="DA151" s="4">
        <f t="shared" si="23"/>
        <v>2.3333333333333333E-4</v>
      </c>
      <c r="DB151" s="4">
        <f t="shared" si="24"/>
        <v>1.0709666666666666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r=0.5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r=0.5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r=0.1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r=0.5</v>
      </c>
    </row>
    <row r="152" spans="1:111" x14ac:dyDescent="0.2">
      <c r="A152" s="1" t="s">
        <v>141</v>
      </c>
      <c r="B152" s="4">
        <v>0.76329999999999998</v>
      </c>
      <c r="C152" s="4">
        <v>1.0001</v>
      </c>
      <c r="D152" s="4">
        <v>0.27700000000000002</v>
      </c>
      <c r="E152" s="4">
        <v>0.70840000000000003</v>
      </c>
      <c r="F152" s="4">
        <v>3.5200000000000002E-2</v>
      </c>
      <c r="G152" s="5">
        <v>0.77790000000000004</v>
      </c>
      <c r="H152" s="5">
        <v>1.0496000000000001</v>
      </c>
      <c r="I152" s="5">
        <v>0.28689999999999999</v>
      </c>
      <c r="J152" s="5">
        <v>0.64590000000000003</v>
      </c>
      <c r="K152" s="5">
        <v>3.5299999999999998E-2</v>
      </c>
      <c r="L152" s="4">
        <v>0.79339999999999999</v>
      </c>
      <c r="M152" s="4">
        <v>1.0903</v>
      </c>
      <c r="N152" s="4">
        <v>0.27629999999999999</v>
      </c>
      <c r="O152" s="4">
        <v>0.58169999999999999</v>
      </c>
      <c r="P152" s="4">
        <v>2.69E-2</v>
      </c>
      <c r="Q152" s="5">
        <v>0.81399999999999995</v>
      </c>
      <c r="R152" s="5">
        <v>1.1425000000000001</v>
      </c>
      <c r="S152" s="5">
        <v>0.2515</v>
      </c>
      <c r="T152" s="5">
        <v>0.48570000000000002</v>
      </c>
      <c r="U152" s="5">
        <v>1.29E-2</v>
      </c>
      <c r="V152" s="4">
        <v>0.86199999999999999</v>
      </c>
      <c r="W152" s="4">
        <v>1.2782</v>
      </c>
      <c r="X152" s="4">
        <v>0.1867</v>
      </c>
      <c r="Y152" s="4">
        <v>0.30470000000000003</v>
      </c>
      <c r="Z152" s="4">
        <v>5.1999999999999998E-3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0.80212000000000006</v>
      </c>
      <c r="CY152" s="4">
        <f t="shared" si="21"/>
        <v>1.1121400000000001</v>
      </c>
      <c r="CZ152" s="4">
        <f t="shared" si="22"/>
        <v>0.25568000000000002</v>
      </c>
      <c r="DA152" s="4">
        <f t="shared" si="23"/>
        <v>0.54527999999999999</v>
      </c>
      <c r="DB152" s="4">
        <f t="shared" si="24"/>
        <v>2.3100000000000002E-2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142</v>
      </c>
      <c r="B153" s="4">
        <v>0.70050000000000001</v>
      </c>
      <c r="C153" s="4">
        <v>0.84670000000000001</v>
      </c>
      <c r="D153" s="4">
        <v>0.31740000000000002</v>
      </c>
      <c r="E153" s="4">
        <v>0.88980000000000004</v>
      </c>
      <c r="F153" s="4">
        <v>3.5299999999999998E-2</v>
      </c>
      <c r="G153" s="5">
        <v>0.70630000000000004</v>
      </c>
      <c r="H153" s="5">
        <v>0.86280000000000001</v>
      </c>
      <c r="I153" s="5">
        <v>0.3337</v>
      </c>
      <c r="J153" s="5">
        <v>0.88019999999999998</v>
      </c>
      <c r="K153" s="5">
        <v>3.39E-2</v>
      </c>
      <c r="L153" s="4">
        <v>0.72060000000000002</v>
      </c>
      <c r="M153" s="4">
        <v>0.89510000000000001</v>
      </c>
      <c r="N153" s="4">
        <v>0.3216</v>
      </c>
      <c r="O153" s="4">
        <v>0.84160000000000001</v>
      </c>
      <c r="P153" s="4">
        <v>2.6200000000000001E-2</v>
      </c>
      <c r="Q153" s="5">
        <v>0.7591</v>
      </c>
      <c r="R153" s="5">
        <v>0.9849</v>
      </c>
      <c r="S153" s="5">
        <v>0.26590000000000003</v>
      </c>
      <c r="T153" s="5">
        <v>0.75590000000000002</v>
      </c>
      <c r="U153" s="5">
        <v>1.32E-2</v>
      </c>
      <c r="V153" s="4">
        <v>0.83050000000000002</v>
      </c>
      <c r="W153" s="4">
        <v>1.1697</v>
      </c>
      <c r="X153" s="4">
        <v>0.16289999999999999</v>
      </c>
      <c r="Y153" s="4">
        <v>0.55069999999999997</v>
      </c>
      <c r="Z153" s="4">
        <v>7.1000000000000004E-3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0.74340000000000006</v>
      </c>
      <c r="CY153" s="4">
        <f t="shared" si="21"/>
        <v>0.95184000000000002</v>
      </c>
      <c r="CZ153" s="4">
        <f t="shared" si="22"/>
        <v>0.28029999999999999</v>
      </c>
      <c r="DA153" s="4">
        <f t="shared" si="23"/>
        <v>0.78364</v>
      </c>
      <c r="DB153" s="4">
        <f t="shared" si="24"/>
        <v>2.3140000000000001E-2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143</v>
      </c>
      <c r="B154" s="4">
        <v>0.6734</v>
      </c>
      <c r="C154" s="4">
        <v>0.78159999999999996</v>
      </c>
      <c r="D154" s="4">
        <v>0.31990000000000002</v>
      </c>
      <c r="E154" s="4">
        <v>0.95020000000000004</v>
      </c>
      <c r="F154" s="4">
        <v>3.8199999999999998E-2</v>
      </c>
      <c r="G154" s="5">
        <v>0.68320000000000003</v>
      </c>
      <c r="H154" s="5">
        <v>0.80510000000000004</v>
      </c>
      <c r="I154" s="5">
        <v>0.32529999999999998</v>
      </c>
      <c r="J154" s="5">
        <v>0.93889999999999996</v>
      </c>
      <c r="K154" s="5">
        <v>3.5400000000000001E-2</v>
      </c>
      <c r="L154" s="4">
        <v>0.69769999999999999</v>
      </c>
      <c r="M154" s="4">
        <v>0.83679999999999999</v>
      </c>
      <c r="N154" s="4">
        <v>0.3075</v>
      </c>
      <c r="O154" s="4">
        <v>0.91400000000000003</v>
      </c>
      <c r="P154" s="4">
        <v>2.63E-2</v>
      </c>
      <c r="Q154" s="5">
        <v>0.73419999999999996</v>
      </c>
      <c r="R154" s="5">
        <v>0.91830000000000001</v>
      </c>
      <c r="S154" s="5">
        <v>0.2437</v>
      </c>
      <c r="T154" s="5">
        <v>0.85260000000000002</v>
      </c>
      <c r="U154" s="5">
        <v>1.24E-2</v>
      </c>
      <c r="V154" s="4">
        <v>0.82950000000000002</v>
      </c>
      <c r="W154" s="4">
        <v>1.1637</v>
      </c>
      <c r="X154" s="4">
        <v>0.15509999999999999</v>
      </c>
      <c r="Y154" s="4">
        <v>0.58919999999999995</v>
      </c>
      <c r="Z154" s="4">
        <v>6.8999999999999999E-3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0.72360000000000002</v>
      </c>
      <c r="CY154" s="4">
        <f t="shared" si="21"/>
        <v>0.9010999999999999</v>
      </c>
      <c r="CZ154" s="4">
        <f t="shared" si="22"/>
        <v>0.27029999999999998</v>
      </c>
      <c r="DA154" s="4">
        <f t="shared" si="23"/>
        <v>0.84898000000000007</v>
      </c>
      <c r="DB154" s="4">
        <f t="shared" si="24"/>
        <v>2.384E-2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r=0.3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144</v>
      </c>
      <c r="B155" s="4">
        <v>0.64359999999999995</v>
      </c>
      <c r="C155" s="4">
        <v>0.71030000000000004</v>
      </c>
      <c r="D155" s="4">
        <v>0.372</v>
      </c>
      <c r="E155" s="4">
        <v>0.96430000000000005</v>
      </c>
      <c r="F155" s="4">
        <v>0.30109999999999998</v>
      </c>
      <c r="G155" s="5">
        <v>0.65620000000000001</v>
      </c>
      <c r="H155" s="5">
        <v>0.74070000000000003</v>
      </c>
      <c r="I155" s="5">
        <v>0.37669999999999998</v>
      </c>
      <c r="J155" s="5">
        <v>0.95550000000000002</v>
      </c>
      <c r="K155" s="5">
        <v>0.49390000000000001</v>
      </c>
      <c r="L155" s="4">
        <v>0.67100000000000004</v>
      </c>
      <c r="M155" s="4">
        <v>0.77239999999999998</v>
      </c>
      <c r="N155" s="4">
        <v>0.35870000000000002</v>
      </c>
      <c r="O155" s="4">
        <v>0.94169999999999998</v>
      </c>
      <c r="P155" s="4">
        <v>0.38640000000000002</v>
      </c>
      <c r="Q155" s="5">
        <v>0.70369999999999999</v>
      </c>
      <c r="R155" s="5">
        <v>0.85050000000000003</v>
      </c>
      <c r="S155" s="5">
        <v>0.30840000000000001</v>
      </c>
      <c r="T155" s="5">
        <v>0.91469999999999996</v>
      </c>
      <c r="U155" s="5">
        <v>0.27950000000000003</v>
      </c>
      <c r="V155" s="4">
        <v>0.82069999999999999</v>
      </c>
      <c r="W155" s="4">
        <v>1.1524000000000001</v>
      </c>
      <c r="X155" s="4">
        <v>0.2218</v>
      </c>
      <c r="Y155" s="4">
        <v>0.80930000000000002</v>
      </c>
      <c r="Z155" s="4">
        <v>9.1399999999999995E-2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0.69903999999999999</v>
      </c>
      <c r="CY155" s="4">
        <f t="shared" si="21"/>
        <v>0.84526000000000001</v>
      </c>
      <c r="CZ155" s="4">
        <f t="shared" si="22"/>
        <v>0.32751999999999998</v>
      </c>
      <c r="DA155" s="4">
        <f t="shared" si="23"/>
        <v>0.91709999999999992</v>
      </c>
      <c r="DB155" s="4">
        <f t="shared" si="24"/>
        <v>0.31046000000000001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145</v>
      </c>
      <c r="B156" s="4">
        <v>0.65239999999999998</v>
      </c>
      <c r="C156" s="4">
        <v>0.72889999999999999</v>
      </c>
      <c r="D156" s="4">
        <v>0.3543</v>
      </c>
      <c r="E156" s="4">
        <v>0.96419999999999995</v>
      </c>
      <c r="F156" s="4">
        <v>0.26819999999999999</v>
      </c>
      <c r="G156" s="5">
        <v>0.66379999999999995</v>
      </c>
      <c r="H156" s="5">
        <v>0.75719999999999998</v>
      </c>
      <c r="I156" s="5">
        <v>0.36270000000000002</v>
      </c>
      <c r="J156" s="5">
        <v>0.95540000000000003</v>
      </c>
      <c r="K156" s="5">
        <v>0.44979999999999998</v>
      </c>
      <c r="L156" s="4">
        <v>0.67700000000000005</v>
      </c>
      <c r="M156" s="4">
        <v>0.78420000000000001</v>
      </c>
      <c r="N156" s="4">
        <v>0.35160000000000002</v>
      </c>
      <c r="O156" s="4">
        <v>0.94110000000000005</v>
      </c>
      <c r="P156" s="4">
        <v>0.3664</v>
      </c>
      <c r="Q156" s="5">
        <v>0.70379999999999998</v>
      </c>
      <c r="R156" s="5">
        <v>0.84730000000000005</v>
      </c>
      <c r="S156" s="5">
        <v>0.31090000000000001</v>
      </c>
      <c r="T156" s="5">
        <v>0.91</v>
      </c>
      <c r="U156" s="5">
        <v>0.2727</v>
      </c>
      <c r="V156" s="4">
        <v>0.79379999999999995</v>
      </c>
      <c r="W156" s="4">
        <v>1.0762</v>
      </c>
      <c r="X156" s="4">
        <v>0.2321</v>
      </c>
      <c r="Y156" s="4">
        <v>0.68110000000000004</v>
      </c>
      <c r="Z156" s="4">
        <v>8.5800000000000001E-2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0.69816</v>
      </c>
      <c r="CY156" s="4">
        <f t="shared" si="21"/>
        <v>0.83875999999999995</v>
      </c>
      <c r="CZ156" s="4">
        <f t="shared" si="22"/>
        <v>0.32232</v>
      </c>
      <c r="DA156" s="4">
        <f t="shared" si="23"/>
        <v>0.89036000000000004</v>
      </c>
      <c r="DB156" s="4">
        <f t="shared" si="24"/>
        <v>0.28858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146</v>
      </c>
      <c r="B157" s="4">
        <v>0.65300000000000002</v>
      </c>
      <c r="C157" s="4">
        <v>0.7278</v>
      </c>
      <c r="D157" s="4">
        <v>0.36609999999999998</v>
      </c>
      <c r="E157" s="4">
        <v>0.96419999999999995</v>
      </c>
      <c r="F157" s="4">
        <v>0.2752</v>
      </c>
      <c r="G157" s="5">
        <v>0.66290000000000004</v>
      </c>
      <c r="H157" s="5">
        <v>0.75339999999999996</v>
      </c>
      <c r="I157" s="5">
        <v>0.3745</v>
      </c>
      <c r="J157" s="5">
        <v>0.95540000000000003</v>
      </c>
      <c r="K157" s="5">
        <v>0.44690000000000002</v>
      </c>
      <c r="L157" s="4">
        <v>0.67510000000000003</v>
      </c>
      <c r="M157" s="4">
        <v>0.77900000000000003</v>
      </c>
      <c r="N157" s="4">
        <v>0.35980000000000001</v>
      </c>
      <c r="O157" s="4">
        <v>0.94110000000000005</v>
      </c>
      <c r="P157" s="4">
        <v>0.37019999999999997</v>
      </c>
      <c r="Q157" s="5">
        <v>0.70379999999999998</v>
      </c>
      <c r="R157" s="5">
        <v>0.84750000000000003</v>
      </c>
      <c r="S157" s="5">
        <v>0.31219999999999998</v>
      </c>
      <c r="T157" s="5">
        <v>0.91</v>
      </c>
      <c r="U157" s="5">
        <v>0.2359</v>
      </c>
      <c r="V157" s="4">
        <v>0.79859999999999998</v>
      </c>
      <c r="W157" s="4">
        <v>1.0896999999999999</v>
      </c>
      <c r="X157" s="4">
        <v>0.22950000000000001</v>
      </c>
      <c r="Y157" s="4">
        <v>0.68110000000000004</v>
      </c>
      <c r="Z157" s="4">
        <v>8.1100000000000005E-2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0.69867999999999997</v>
      </c>
      <c r="CY157" s="4">
        <f t="shared" si="21"/>
        <v>0.83948</v>
      </c>
      <c r="CZ157" s="4">
        <f t="shared" si="22"/>
        <v>0.32842000000000005</v>
      </c>
      <c r="DA157" s="4">
        <f t="shared" si="23"/>
        <v>0.89036000000000004</v>
      </c>
      <c r="DB157" s="4">
        <f t="shared" si="24"/>
        <v>0.28185999999999994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147</v>
      </c>
      <c r="B158" s="4">
        <v>0.64610000000000001</v>
      </c>
      <c r="C158" s="4">
        <v>0.71230000000000004</v>
      </c>
      <c r="D158" s="4">
        <v>0.37080000000000002</v>
      </c>
      <c r="E158" s="4">
        <v>0.93059999999999998</v>
      </c>
      <c r="F158" s="4">
        <v>0.30680000000000002</v>
      </c>
      <c r="G158" s="5">
        <v>0.66320000000000001</v>
      </c>
      <c r="H158" s="5">
        <v>0.75170000000000003</v>
      </c>
      <c r="I158" s="5">
        <v>0.36840000000000001</v>
      </c>
      <c r="J158" s="5">
        <v>0.91339999999999999</v>
      </c>
      <c r="K158" s="5">
        <v>0.50429999999999997</v>
      </c>
      <c r="L158" s="4">
        <v>0.68840000000000001</v>
      </c>
      <c r="M158" s="4">
        <v>0.80449999999999999</v>
      </c>
      <c r="N158" s="4">
        <v>0.34499999999999997</v>
      </c>
      <c r="O158" s="4">
        <v>0.88649999999999995</v>
      </c>
      <c r="P158" s="4">
        <v>0.40150000000000002</v>
      </c>
      <c r="Q158" s="5">
        <v>0.73640000000000005</v>
      </c>
      <c r="R158" s="5">
        <v>0.91579999999999995</v>
      </c>
      <c r="S158" s="5">
        <v>0.29189999999999999</v>
      </c>
      <c r="T158" s="5">
        <v>0.83499999999999996</v>
      </c>
      <c r="U158" s="5">
        <v>0.26769999999999999</v>
      </c>
      <c r="V158" s="4">
        <v>0.83779999999999999</v>
      </c>
      <c r="W158" s="4">
        <v>1.1813</v>
      </c>
      <c r="X158" s="4">
        <v>0.20330000000000001</v>
      </c>
      <c r="Y158" s="4">
        <v>0.57779999999999998</v>
      </c>
      <c r="Z158" s="4">
        <v>7.7200000000000005E-2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0.71438000000000001</v>
      </c>
      <c r="CY158" s="4">
        <f t="shared" si="21"/>
        <v>0.8731199999999999</v>
      </c>
      <c r="CZ158" s="4">
        <f t="shared" si="22"/>
        <v>0.31588000000000005</v>
      </c>
      <c r="DA158" s="4">
        <f t="shared" si="23"/>
        <v>0.82865999999999995</v>
      </c>
      <c r="DB158" s="4">
        <f t="shared" si="24"/>
        <v>0.3115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r=0.1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148</v>
      </c>
      <c r="B159" s="4">
        <v>0.64880000000000004</v>
      </c>
      <c r="C159" s="4">
        <v>0.72160000000000002</v>
      </c>
      <c r="D159" s="4">
        <v>0.35620000000000002</v>
      </c>
      <c r="E159" s="4">
        <v>0.96419999999999995</v>
      </c>
      <c r="F159" s="4">
        <v>0.28079999999999999</v>
      </c>
      <c r="G159" s="5">
        <v>0.66110000000000002</v>
      </c>
      <c r="H159" s="5">
        <v>0.75070000000000003</v>
      </c>
      <c r="I159" s="5">
        <v>0.3644</v>
      </c>
      <c r="J159" s="5">
        <v>0.95540000000000003</v>
      </c>
      <c r="K159" s="5">
        <v>0.4451</v>
      </c>
      <c r="L159" s="4">
        <v>0.67449999999999999</v>
      </c>
      <c r="M159" s="4">
        <v>0.7782</v>
      </c>
      <c r="N159" s="4">
        <v>0.35349999999999998</v>
      </c>
      <c r="O159" s="4">
        <v>0.94110000000000005</v>
      </c>
      <c r="P159" s="4">
        <v>0.37159999999999999</v>
      </c>
      <c r="Q159" s="5">
        <v>0.70199999999999996</v>
      </c>
      <c r="R159" s="5">
        <v>0.84260000000000002</v>
      </c>
      <c r="S159" s="5">
        <v>0.31169999999999998</v>
      </c>
      <c r="T159" s="5">
        <v>0.91</v>
      </c>
      <c r="U159" s="5">
        <v>0.22509999999999999</v>
      </c>
      <c r="V159" s="4">
        <v>0.79320000000000002</v>
      </c>
      <c r="W159" s="4">
        <v>1.0745</v>
      </c>
      <c r="X159" s="4">
        <v>0.23139999999999999</v>
      </c>
      <c r="Y159" s="4">
        <v>0.68110000000000004</v>
      </c>
      <c r="Z159" s="4">
        <v>6.9599999999999995E-2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0.69591999999999998</v>
      </c>
      <c r="CY159" s="4">
        <f t="shared" si="21"/>
        <v>0.83352000000000004</v>
      </c>
      <c r="CZ159" s="4">
        <f t="shared" si="22"/>
        <v>0.32344000000000006</v>
      </c>
      <c r="DA159" s="4">
        <f t="shared" si="23"/>
        <v>0.89036000000000004</v>
      </c>
      <c r="DB159" s="4">
        <f t="shared" si="24"/>
        <v>0.27843999999999997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149</v>
      </c>
      <c r="B160" s="4">
        <v>0.6452</v>
      </c>
      <c r="C160" s="4">
        <v>0.71309999999999996</v>
      </c>
      <c r="D160" s="4">
        <v>0.36959999999999998</v>
      </c>
      <c r="E160" s="4">
        <v>0.95699999999999996</v>
      </c>
      <c r="F160" s="4">
        <v>0.20749999999999999</v>
      </c>
      <c r="G160" s="5">
        <v>0.66069999999999995</v>
      </c>
      <c r="H160" s="5">
        <v>0.74890000000000001</v>
      </c>
      <c r="I160" s="5">
        <v>0.37109999999999999</v>
      </c>
      <c r="J160" s="5">
        <v>0.94610000000000005</v>
      </c>
      <c r="K160" s="5">
        <v>0.34649999999999997</v>
      </c>
      <c r="L160" s="4">
        <v>0.68069999999999997</v>
      </c>
      <c r="M160" s="4">
        <v>0.79149999999999998</v>
      </c>
      <c r="N160" s="4">
        <v>0.35270000000000001</v>
      </c>
      <c r="O160" s="4">
        <v>0.92869999999999997</v>
      </c>
      <c r="P160" s="4">
        <v>0.2949</v>
      </c>
      <c r="Q160" s="5">
        <v>0.71830000000000005</v>
      </c>
      <c r="R160" s="5">
        <v>0.88160000000000005</v>
      </c>
      <c r="S160" s="5">
        <v>0.29149999999999998</v>
      </c>
      <c r="T160" s="5">
        <v>0.88919999999999999</v>
      </c>
      <c r="U160" s="5">
        <v>0.1784</v>
      </c>
      <c r="V160" s="4">
        <v>0.82179999999999997</v>
      </c>
      <c r="W160" s="4">
        <v>1.1513</v>
      </c>
      <c r="X160" s="4">
        <v>0.2024</v>
      </c>
      <c r="Y160" s="4">
        <v>0.60619999999999996</v>
      </c>
      <c r="Z160" s="4">
        <v>5.7099999999999998E-2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0.70533999999999997</v>
      </c>
      <c r="CY160" s="4">
        <f t="shared" si="21"/>
        <v>0.85728000000000004</v>
      </c>
      <c r="CZ160" s="4">
        <f t="shared" si="22"/>
        <v>0.31745999999999996</v>
      </c>
      <c r="DA160" s="4">
        <f t="shared" si="23"/>
        <v>0.8654400000000001</v>
      </c>
      <c r="DB160" s="4">
        <f t="shared" si="24"/>
        <v>0.21687999999999996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150</v>
      </c>
      <c r="B161" s="4">
        <v>0.65769999999999995</v>
      </c>
      <c r="C161" s="4">
        <v>0.73799999999999999</v>
      </c>
      <c r="D161" s="4">
        <v>0.35659999999999997</v>
      </c>
      <c r="E161" s="4">
        <v>0.96430000000000005</v>
      </c>
      <c r="F161" s="4">
        <v>0.24360000000000001</v>
      </c>
      <c r="G161" s="5">
        <v>0.6673</v>
      </c>
      <c r="H161" s="5">
        <v>0.76319999999999999</v>
      </c>
      <c r="I161" s="5">
        <v>0.36699999999999999</v>
      </c>
      <c r="J161" s="5">
        <v>0.95550000000000002</v>
      </c>
      <c r="K161" s="5">
        <v>0.4</v>
      </c>
      <c r="L161" s="4">
        <v>0.67859999999999998</v>
      </c>
      <c r="M161" s="4">
        <v>0.78710000000000002</v>
      </c>
      <c r="N161" s="4">
        <v>0.35339999999999999</v>
      </c>
      <c r="O161" s="4">
        <v>0.94169999999999998</v>
      </c>
      <c r="P161" s="4">
        <v>0.33479999999999999</v>
      </c>
      <c r="Q161" s="5">
        <v>0.70540000000000003</v>
      </c>
      <c r="R161" s="5">
        <v>0.85150000000000003</v>
      </c>
      <c r="S161" s="5">
        <v>0.31340000000000001</v>
      </c>
      <c r="T161" s="5">
        <v>0.91469999999999996</v>
      </c>
      <c r="U161" s="5">
        <v>0.20019999999999999</v>
      </c>
      <c r="V161" s="4">
        <v>0.81630000000000003</v>
      </c>
      <c r="W161" s="4">
        <v>1.1404000000000001</v>
      </c>
      <c r="X161" s="4">
        <v>0.2248</v>
      </c>
      <c r="Y161" s="4">
        <v>0.80930000000000002</v>
      </c>
      <c r="Z161" s="4">
        <v>6.9000000000000006E-2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0.70506000000000002</v>
      </c>
      <c r="CY161" s="4">
        <f t="shared" si="21"/>
        <v>0.85604000000000013</v>
      </c>
      <c r="CZ161" s="4">
        <f t="shared" si="22"/>
        <v>0.32304000000000005</v>
      </c>
      <c r="DA161" s="4">
        <f t="shared" si="23"/>
        <v>0.91709999999999992</v>
      </c>
      <c r="DB161" s="4">
        <f t="shared" si="24"/>
        <v>0.24952000000000002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151</v>
      </c>
      <c r="B162" s="4">
        <v>0.64629999999999999</v>
      </c>
      <c r="C162" s="4">
        <v>0.71650000000000003</v>
      </c>
      <c r="D162" s="4">
        <v>0.36180000000000001</v>
      </c>
      <c r="E162" s="4">
        <v>0.96419999999999995</v>
      </c>
      <c r="F162" s="4">
        <v>0.20930000000000001</v>
      </c>
      <c r="G162" s="5">
        <v>0.65859999999999996</v>
      </c>
      <c r="H162" s="5">
        <v>0.74580000000000002</v>
      </c>
      <c r="I162" s="5">
        <v>0.36969999999999997</v>
      </c>
      <c r="J162" s="5">
        <v>0.95540000000000003</v>
      </c>
      <c r="K162" s="5">
        <v>0.3775</v>
      </c>
      <c r="L162" s="4">
        <v>0.67230000000000001</v>
      </c>
      <c r="M162" s="4">
        <v>0.77410000000000001</v>
      </c>
      <c r="N162" s="4">
        <v>0.3569</v>
      </c>
      <c r="O162" s="4">
        <v>0.94110000000000005</v>
      </c>
      <c r="P162" s="4">
        <v>0.29530000000000001</v>
      </c>
      <c r="Q162" s="5">
        <v>0.7006</v>
      </c>
      <c r="R162" s="5">
        <v>0.84030000000000005</v>
      </c>
      <c r="S162" s="5">
        <v>0.3125</v>
      </c>
      <c r="T162" s="5">
        <v>0.91</v>
      </c>
      <c r="U162" s="5">
        <v>0.17879999999999999</v>
      </c>
      <c r="V162" s="4">
        <v>0.79479999999999995</v>
      </c>
      <c r="W162" s="4">
        <v>1.0795999999999999</v>
      </c>
      <c r="X162" s="4">
        <v>0.2301</v>
      </c>
      <c r="Y162" s="4">
        <v>0.68110000000000004</v>
      </c>
      <c r="Z162" s="4">
        <v>6.0400000000000002E-2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0.69452000000000003</v>
      </c>
      <c r="CY162" s="4">
        <f t="shared" si="21"/>
        <v>0.83126</v>
      </c>
      <c r="CZ162" s="4">
        <f t="shared" si="22"/>
        <v>0.32619999999999999</v>
      </c>
      <c r="DA162" s="4">
        <f t="shared" si="23"/>
        <v>0.89036000000000004</v>
      </c>
      <c r="DB162" s="4">
        <f t="shared" si="24"/>
        <v>0.22425999999999999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152</v>
      </c>
      <c r="B163" s="4">
        <v>0.63490000000000002</v>
      </c>
      <c r="C163" s="4">
        <v>0.69499999999999995</v>
      </c>
      <c r="D163" s="4">
        <v>0.38600000000000001</v>
      </c>
      <c r="E163" s="4">
        <v>0.96430000000000005</v>
      </c>
      <c r="F163" s="4">
        <v>0.31459999999999999</v>
      </c>
      <c r="G163" s="5">
        <v>0.65029999999999999</v>
      </c>
      <c r="H163" s="5">
        <v>0.73119999999999996</v>
      </c>
      <c r="I163" s="5">
        <v>0.3866</v>
      </c>
      <c r="J163" s="5">
        <v>0.95550000000000002</v>
      </c>
      <c r="K163" s="5">
        <v>0.46110000000000001</v>
      </c>
      <c r="L163" s="4">
        <v>0.66879999999999995</v>
      </c>
      <c r="M163" s="4">
        <v>0.77200000000000002</v>
      </c>
      <c r="N163" s="4">
        <v>0.35970000000000002</v>
      </c>
      <c r="O163" s="4">
        <v>0.94169999999999998</v>
      </c>
      <c r="P163" s="4">
        <v>0.33939999999999998</v>
      </c>
      <c r="Q163" s="5">
        <v>0.71060000000000001</v>
      </c>
      <c r="R163" s="5">
        <v>0.87239999999999995</v>
      </c>
      <c r="S163" s="5">
        <v>0.29899999999999999</v>
      </c>
      <c r="T163" s="5">
        <v>0.91469999999999996</v>
      </c>
      <c r="U163" s="5">
        <v>0.19239999999999999</v>
      </c>
      <c r="V163" s="4">
        <v>0.83379999999999999</v>
      </c>
      <c r="W163" s="4">
        <v>1.1890000000000001</v>
      </c>
      <c r="X163" s="4">
        <v>0.2175</v>
      </c>
      <c r="Y163" s="4">
        <v>0.80930000000000002</v>
      </c>
      <c r="Z163" s="4">
        <v>6.7599999999999993E-2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0.69968000000000008</v>
      </c>
      <c r="CY163" s="4">
        <f t="shared" si="21"/>
        <v>0.85192000000000001</v>
      </c>
      <c r="CZ163" s="4">
        <f t="shared" si="22"/>
        <v>0.32975999999999994</v>
      </c>
      <c r="DA163" s="4">
        <f t="shared" si="23"/>
        <v>0.91709999999999992</v>
      </c>
      <c r="DB163" s="4">
        <f t="shared" si="24"/>
        <v>0.27501999999999993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153</v>
      </c>
      <c r="B164" s="4">
        <v>0.6371</v>
      </c>
      <c r="C164" s="4">
        <v>0.69969999999999999</v>
      </c>
      <c r="D164" s="4">
        <v>0.38340000000000002</v>
      </c>
      <c r="E164" s="4">
        <v>0.96430000000000005</v>
      </c>
      <c r="F164" s="4">
        <v>0.4249</v>
      </c>
      <c r="G164" s="5">
        <v>0.65229999999999999</v>
      </c>
      <c r="H164" s="5">
        <v>0.73550000000000004</v>
      </c>
      <c r="I164" s="5">
        <v>0.38500000000000001</v>
      </c>
      <c r="J164" s="5">
        <v>0.95550000000000002</v>
      </c>
      <c r="K164" s="5">
        <v>0.5262</v>
      </c>
      <c r="L164" s="4">
        <v>0.67069999999999996</v>
      </c>
      <c r="M164" s="4">
        <v>0.77569999999999995</v>
      </c>
      <c r="N164" s="4">
        <v>0.35880000000000001</v>
      </c>
      <c r="O164" s="4">
        <v>0.94169999999999998</v>
      </c>
      <c r="P164" s="4">
        <v>0.3957</v>
      </c>
      <c r="Q164" s="5">
        <v>0.7117</v>
      </c>
      <c r="R164" s="5">
        <v>0.87429999999999997</v>
      </c>
      <c r="S164" s="5">
        <v>0.29899999999999999</v>
      </c>
      <c r="T164" s="5">
        <v>0.91469999999999996</v>
      </c>
      <c r="U164" s="5">
        <v>0.22109999999999999</v>
      </c>
      <c r="V164" s="4">
        <v>0.83340000000000003</v>
      </c>
      <c r="W164" s="4">
        <v>1.1870000000000001</v>
      </c>
      <c r="X164" s="4">
        <v>0.21779999999999999</v>
      </c>
      <c r="Y164" s="4">
        <v>0.80930000000000002</v>
      </c>
      <c r="Z164" s="4">
        <v>6.3100000000000003E-2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0.70104000000000011</v>
      </c>
      <c r="CY164" s="4">
        <f t="shared" si="21"/>
        <v>0.85443999999999998</v>
      </c>
      <c r="CZ164" s="4">
        <f t="shared" si="22"/>
        <v>0.32879999999999998</v>
      </c>
      <c r="DA164" s="4">
        <f t="shared" si="23"/>
        <v>0.91709999999999992</v>
      </c>
      <c r="DB164" s="4">
        <f t="shared" si="24"/>
        <v>0.32619999999999999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154</v>
      </c>
      <c r="B165" s="4">
        <v>0.65349999999999997</v>
      </c>
      <c r="C165" s="4">
        <v>0.73050000000000004</v>
      </c>
      <c r="D165" s="4">
        <v>0.35849999999999999</v>
      </c>
      <c r="E165" s="4">
        <v>0.96430000000000005</v>
      </c>
      <c r="F165" s="4">
        <v>0.35899999999999999</v>
      </c>
      <c r="G165" s="5">
        <v>0.66320000000000001</v>
      </c>
      <c r="H165" s="5">
        <v>0.75549999999999995</v>
      </c>
      <c r="I165" s="5">
        <v>0.36799999999999999</v>
      </c>
      <c r="J165" s="5">
        <v>0.95550000000000002</v>
      </c>
      <c r="K165" s="5">
        <v>0.45129999999999998</v>
      </c>
      <c r="L165" s="4">
        <v>0.67510000000000003</v>
      </c>
      <c r="M165" s="4">
        <v>0.78069999999999995</v>
      </c>
      <c r="N165" s="4">
        <v>0.35439999999999999</v>
      </c>
      <c r="O165" s="4">
        <v>0.94169999999999998</v>
      </c>
      <c r="P165" s="4">
        <v>0.32640000000000002</v>
      </c>
      <c r="Q165" s="5">
        <v>0.70250000000000001</v>
      </c>
      <c r="R165" s="5">
        <v>0.84670000000000001</v>
      </c>
      <c r="S165" s="5">
        <v>0.313</v>
      </c>
      <c r="T165" s="5">
        <v>0.91469999999999996</v>
      </c>
      <c r="U165" s="5">
        <v>0.19070000000000001</v>
      </c>
      <c r="V165" s="4">
        <v>0.81579999999999997</v>
      </c>
      <c r="W165" s="4">
        <v>1.1418999999999999</v>
      </c>
      <c r="X165" s="4">
        <v>0.22459999999999999</v>
      </c>
      <c r="Y165" s="4">
        <v>0.80930000000000002</v>
      </c>
      <c r="Z165" s="4">
        <v>6.5600000000000006E-2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0.70201999999999998</v>
      </c>
      <c r="CY165" s="4">
        <f t="shared" si="21"/>
        <v>0.85106000000000004</v>
      </c>
      <c r="CZ165" s="4">
        <f t="shared" si="22"/>
        <v>0.32369999999999999</v>
      </c>
      <c r="DA165" s="4">
        <f t="shared" si="23"/>
        <v>0.91709999999999992</v>
      </c>
      <c r="DB165" s="4">
        <f t="shared" si="24"/>
        <v>0.27860000000000007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r=0.3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155</v>
      </c>
      <c r="B166" s="4">
        <v>0.65659999999999996</v>
      </c>
      <c r="C166" s="4">
        <v>0.73680000000000001</v>
      </c>
      <c r="D166" s="4">
        <v>0.35560000000000003</v>
      </c>
      <c r="E166" s="4">
        <v>0.96430000000000005</v>
      </c>
      <c r="F166" s="4">
        <v>0.39889999999999998</v>
      </c>
      <c r="G166" s="5">
        <v>0.66600000000000004</v>
      </c>
      <c r="H166" s="5">
        <v>0.76149999999999995</v>
      </c>
      <c r="I166" s="5">
        <v>0.36609999999999998</v>
      </c>
      <c r="J166" s="5">
        <v>0.95550000000000002</v>
      </c>
      <c r="K166" s="5">
        <v>0.51239999999999997</v>
      </c>
      <c r="L166" s="4">
        <v>0.67749999999999999</v>
      </c>
      <c r="M166" s="4">
        <v>0.78569999999999995</v>
      </c>
      <c r="N166" s="4">
        <v>0.3533</v>
      </c>
      <c r="O166" s="4">
        <v>0.94169999999999998</v>
      </c>
      <c r="P166" s="4">
        <v>0.36120000000000002</v>
      </c>
      <c r="Q166" s="5">
        <v>0.70479999999999998</v>
      </c>
      <c r="R166" s="5">
        <v>0.8508</v>
      </c>
      <c r="S166" s="5">
        <v>0.31330000000000002</v>
      </c>
      <c r="T166" s="5">
        <v>0.91410000000000002</v>
      </c>
      <c r="U166" s="5">
        <v>0.23669999999999999</v>
      </c>
      <c r="V166" s="4">
        <v>0.82379999999999998</v>
      </c>
      <c r="W166" s="4">
        <v>1.1614</v>
      </c>
      <c r="X166" s="4">
        <v>0.21959999999999999</v>
      </c>
      <c r="Y166" s="4">
        <v>0.81010000000000004</v>
      </c>
      <c r="Z166" s="4">
        <v>7.0900000000000005E-2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0.70573999999999992</v>
      </c>
      <c r="CY166" s="4">
        <f t="shared" si="21"/>
        <v>0.85924</v>
      </c>
      <c r="CZ166" s="4">
        <f t="shared" si="22"/>
        <v>0.32158000000000003</v>
      </c>
      <c r="DA166" s="4">
        <f t="shared" si="23"/>
        <v>0.91714000000000007</v>
      </c>
      <c r="DB166" s="4">
        <f t="shared" si="24"/>
        <v>0.31601999999999997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156</v>
      </c>
      <c r="B167" s="4">
        <v>0.6472</v>
      </c>
      <c r="C167" s="4">
        <v>0.71679999999999999</v>
      </c>
      <c r="D167" s="4">
        <v>0.37159999999999999</v>
      </c>
      <c r="E167" s="4">
        <v>0.96430000000000005</v>
      </c>
      <c r="F167" s="4">
        <v>0.33079999999999998</v>
      </c>
      <c r="G167" s="5">
        <v>0.65820000000000001</v>
      </c>
      <c r="H167" s="5">
        <v>0.74460000000000004</v>
      </c>
      <c r="I167" s="5">
        <v>0.37940000000000002</v>
      </c>
      <c r="J167" s="5">
        <v>0.95550000000000002</v>
      </c>
      <c r="K167" s="5">
        <v>0.44069999999999998</v>
      </c>
      <c r="L167" s="4">
        <v>0.67169999999999996</v>
      </c>
      <c r="M167" s="4">
        <v>0.77380000000000004</v>
      </c>
      <c r="N167" s="4">
        <v>0.36109999999999998</v>
      </c>
      <c r="O167" s="4">
        <v>0.94169999999999998</v>
      </c>
      <c r="P167" s="4">
        <v>0.3201</v>
      </c>
      <c r="Q167" s="5">
        <v>0.70350000000000001</v>
      </c>
      <c r="R167" s="5">
        <v>0.85050000000000003</v>
      </c>
      <c r="S167" s="5">
        <v>0.31059999999999999</v>
      </c>
      <c r="T167" s="5">
        <v>0.91469999999999996</v>
      </c>
      <c r="U167" s="5">
        <v>0.20169999999999999</v>
      </c>
      <c r="V167" s="4">
        <v>0.82099999999999995</v>
      </c>
      <c r="W167" s="4">
        <v>1.1551</v>
      </c>
      <c r="X167" s="4">
        <v>0.22220000000000001</v>
      </c>
      <c r="Y167" s="4">
        <v>0.80930000000000002</v>
      </c>
      <c r="Z167" s="4">
        <v>6.3799999999999996E-2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0.70031999999999994</v>
      </c>
      <c r="CY167" s="4">
        <f t="shared" si="21"/>
        <v>0.84816000000000003</v>
      </c>
      <c r="CZ167" s="4">
        <f t="shared" si="22"/>
        <v>0.32897999999999994</v>
      </c>
      <c r="DA167" s="4">
        <f t="shared" si="23"/>
        <v>0.91709999999999992</v>
      </c>
      <c r="DB167" s="4">
        <f t="shared" si="24"/>
        <v>0.27141999999999999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157</v>
      </c>
      <c r="B168" s="4">
        <v>0.6502</v>
      </c>
      <c r="C168" s="4">
        <v>0.72319999999999995</v>
      </c>
      <c r="D168" s="4">
        <v>0.37069999999999997</v>
      </c>
      <c r="E168" s="4">
        <v>0.96430000000000005</v>
      </c>
      <c r="F168" s="4">
        <v>0.3533</v>
      </c>
      <c r="G168" s="5">
        <v>0.66090000000000004</v>
      </c>
      <c r="H168" s="5">
        <v>0.75039999999999996</v>
      </c>
      <c r="I168" s="5">
        <v>0.37730000000000002</v>
      </c>
      <c r="J168" s="5">
        <v>0.95550000000000002</v>
      </c>
      <c r="K168" s="5">
        <v>0.50649999999999995</v>
      </c>
      <c r="L168" s="4">
        <v>0.67400000000000004</v>
      </c>
      <c r="M168" s="4">
        <v>0.77859999999999996</v>
      </c>
      <c r="N168" s="4">
        <v>0.35980000000000001</v>
      </c>
      <c r="O168" s="4">
        <v>0.94169999999999998</v>
      </c>
      <c r="P168" s="4">
        <v>0.35310000000000002</v>
      </c>
      <c r="Q168" s="5">
        <v>0.70509999999999995</v>
      </c>
      <c r="R168" s="5">
        <v>0.8538</v>
      </c>
      <c r="S168" s="5">
        <v>0.31090000000000001</v>
      </c>
      <c r="T168" s="5">
        <v>0.91469999999999996</v>
      </c>
      <c r="U168" s="5">
        <v>0.19370000000000001</v>
      </c>
      <c r="V168" s="4">
        <v>0.82079999999999997</v>
      </c>
      <c r="W168" s="4">
        <v>1.1536</v>
      </c>
      <c r="X168" s="4">
        <v>0.22259999999999999</v>
      </c>
      <c r="Y168" s="4">
        <v>0.80930000000000002</v>
      </c>
      <c r="Z168" s="4">
        <v>5.0900000000000001E-2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0.70220000000000005</v>
      </c>
      <c r="CY168" s="4">
        <f t="shared" si="21"/>
        <v>0.85192000000000001</v>
      </c>
      <c r="CZ168" s="4">
        <f t="shared" si="22"/>
        <v>0.32826</v>
      </c>
      <c r="DA168" s="4">
        <f t="shared" si="23"/>
        <v>0.91709999999999992</v>
      </c>
      <c r="DB168" s="4">
        <f t="shared" si="24"/>
        <v>0.29149999999999998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158</v>
      </c>
      <c r="B169" s="4">
        <v>0.64059999999999995</v>
      </c>
      <c r="C169" s="4">
        <v>0.70169999999999999</v>
      </c>
      <c r="D169" s="4">
        <v>0.3785</v>
      </c>
      <c r="E169" s="4">
        <v>0.93059999999999998</v>
      </c>
      <c r="F169" s="4">
        <v>0.25069999999999998</v>
      </c>
      <c r="G169" s="5">
        <v>0.6573</v>
      </c>
      <c r="H169" s="5">
        <v>0.7399</v>
      </c>
      <c r="I169" s="5">
        <v>0.37369999999999998</v>
      </c>
      <c r="J169" s="5">
        <v>0.91339999999999999</v>
      </c>
      <c r="K169" s="5">
        <v>0.4204</v>
      </c>
      <c r="L169" s="4">
        <v>0.68520000000000003</v>
      </c>
      <c r="M169" s="4">
        <v>0.80120000000000002</v>
      </c>
      <c r="N169" s="4">
        <v>0.34370000000000001</v>
      </c>
      <c r="O169" s="4">
        <v>0.88880000000000003</v>
      </c>
      <c r="P169" s="4">
        <v>0.33139999999999997</v>
      </c>
      <c r="Q169" s="5">
        <v>0.72709999999999997</v>
      </c>
      <c r="R169" s="5">
        <v>0.8962</v>
      </c>
      <c r="S169" s="5">
        <v>0.29349999999999998</v>
      </c>
      <c r="T169" s="5">
        <v>0.83499999999999996</v>
      </c>
      <c r="U169" s="5">
        <v>0.22370000000000001</v>
      </c>
      <c r="V169" s="4">
        <v>0.83550000000000002</v>
      </c>
      <c r="W169" s="4">
        <v>1.1783999999999999</v>
      </c>
      <c r="X169" s="4">
        <v>0.2029</v>
      </c>
      <c r="Y169" s="4">
        <v>0.57779999999999998</v>
      </c>
      <c r="Z169" s="4">
        <v>6.2799999999999995E-2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si="20"/>
        <v>0.70913999999999999</v>
      </c>
      <c r="CY169" s="4">
        <f t="shared" si="21"/>
        <v>0.8634799999999998</v>
      </c>
      <c r="CZ169" s="4">
        <f t="shared" si="22"/>
        <v>0.31845999999999997</v>
      </c>
      <c r="DA169" s="4">
        <f t="shared" si="23"/>
        <v>0.82911999999999997</v>
      </c>
      <c r="DB169" s="4">
        <f t="shared" si="24"/>
        <v>0.25779999999999997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r=0.1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159</v>
      </c>
      <c r="B170" s="4">
        <v>0.6472</v>
      </c>
      <c r="C170" s="4">
        <v>0.71760000000000002</v>
      </c>
      <c r="D170" s="4">
        <v>0.36670000000000003</v>
      </c>
      <c r="E170" s="4">
        <v>0.95699999999999996</v>
      </c>
      <c r="F170" s="4">
        <v>0.20910000000000001</v>
      </c>
      <c r="G170" s="5">
        <v>0.66369999999999996</v>
      </c>
      <c r="H170" s="5">
        <v>0.75629999999999997</v>
      </c>
      <c r="I170" s="5">
        <v>0.36899999999999999</v>
      </c>
      <c r="J170" s="5">
        <v>0.94610000000000005</v>
      </c>
      <c r="K170" s="5">
        <v>0.35270000000000001</v>
      </c>
      <c r="L170" s="4">
        <v>0.68720000000000003</v>
      </c>
      <c r="M170" s="4">
        <v>0.80940000000000001</v>
      </c>
      <c r="N170" s="4">
        <v>0.35460000000000003</v>
      </c>
      <c r="O170" s="4">
        <v>0.92659999999999998</v>
      </c>
      <c r="P170" s="4">
        <v>0.30480000000000002</v>
      </c>
      <c r="Q170" s="5">
        <v>0.7278</v>
      </c>
      <c r="R170" s="5">
        <v>0.90359999999999996</v>
      </c>
      <c r="S170" s="5">
        <v>0.28939999999999999</v>
      </c>
      <c r="T170" s="5">
        <v>0.88919999999999999</v>
      </c>
      <c r="U170" s="5">
        <v>0.17910000000000001</v>
      </c>
      <c r="V170" s="4">
        <v>0.82840000000000003</v>
      </c>
      <c r="W170" s="4">
        <v>1.1658999999999999</v>
      </c>
      <c r="X170" s="4">
        <v>0.20119999999999999</v>
      </c>
      <c r="Y170" s="4">
        <v>0.60619999999999996</v>
      </c>
      <c r="Z170" s="4">
        <v>5.9400000000000001E-2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0"/>
        <v>0.71086000000000005</v>
      </c>
      <c r="CY170" s="4">
        <f t="shared" si="21"/>
        <v>0.87056</v>
      </c>
      <c r="CZ170" s="4">
        <f t="shared" si="22"/>
        <v>0.31618000000000002</v>
      </c>
      <c r="DA170" s="4">
        <f t="shared" si="23"/>
        <v>0.86502000000000001</v>
      </c>
      <c r="DB170" s="4">
        <f t="shared" si="24"/>
        <v>0.22101999999999999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160</v>
      </c>
      <c r="B171" s="4">
        <v>0.66149999999999998</v>
      </c>
      <c r="C171" s="4">
        <v>0.74580000000000002</v>
      </c>
      <c r="D171" s="4">
        <v>0.35399999999999998</v>
      </c>
      <c r="E171" s="4">
        <v>0.96430000000000005</v>
      </c>
      <c r="F171" s="4">
        <v>0.22950000000000001</v>
      </c>
      <c r="G171" s="5">
        <v>0.6704</v>
      </c>
      <c r="H171" s="5">
        <v>0.76980000000000004</v>
      </c>
      <c r="I171" s="5">
        <v>0.3644</v>
      </c>
      <c r="J171" s="5">
        <v>0.95550000000000002</v>
      </c>
      <c r="K171" s="5">
        <v>0.38879999999999998</v>
      </c>
      <c r="L171" s="4">
        <v>0.68140000000000001</v>
      </c>
      <c r="M171" s="4">
        <v>0.79300000000000004</v>
      </c>
      <c r="N171" s="4">
        <v>0.3513</v>
      </c>
      <c r="O171" s="4">
        <v>0.94169999999999998</v>
      </c>
      <c r="P171" s="4">
        <v>0.30809999999999998</v>
      </c>
      <c r="Q171" s="5">
        <v>0.70750000000000002</v>
      </c>
      <c r="R171" s="5">
        <v>0.85619999999999996</v>
      </c>
      <c r="S171" s="5">
        <v>0.31230000000000002</v>
      </c>
      <c r="T171" s="5">
        <v>0.91469999999999996</v>
      </c>
      <c r="U171" s="5">
        <v>0.20680000000000001</v>
      </c>
      <c r="V171" s="4">
        <v>0.81659999999999999</v>
      </c>
      <c r="W171" s="4">
        <v>1.1407</v>
      </c>
      <c r="X171" s="4">
        <v>0.22550000000000001</v>
      </c>
      <c r="Y171" s="4">
        <v>0.80930000000000002</v>
      </c>
      <c r="Z171" s="4">
        <v>6.6600000000000006E-2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0"/>
        <v>0.70748</v>
      </c>
      <c r="CY171" s="4">
        <f t="shared" si="21"/>
        <v>0.86110000000000009</v>
      </c>
      <c r="CZ171" s="4">
        <f t="shared" si="22"/>
        <v>0.32150000000000001</v>
      </c>
      <c r="DA171" s="4">
        <f t="shared" si="23"/>
        <v>0.91709999999999992</v>
      </c>
      <c r="DB171" s="4">
        <f t="shared" si="24"/>
        <v>0.23996000000000001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161</v>
      </c>
      <c r="B172" s="4">
        <v>0.64959999999999996</v>
      </c>
      <c r="C172" s="4">
        <v>0.72330000000000005</v>
      </c>
      <c r="D172" s="4">
        <v>0.36070000000000002</v>
      </c>
      <c r="E172" s="4">
        <v>0.96419999999999995</v>
      </c>
      <c r="F172" s="4">
        <v>0.21840000000000001</v>
      </c>
      <c r="G172" s="5">
        <v>0.66159999999999997</v>
      </c>
      <c r="H172" s="5">
        <v>0.75260000000000005</v>
      </c>
      <c r="I172" s="5">
        <v>0.3679</v>
      </c>
      <c r="J172" s="5">
        <v>0.95540000000000003</v>
      </c>
      <c r="K172" s="5">
        <v>0.34760000000000002</v>
      </c>
      <c r="L172" s="4">
        <v>0.67520000000000002</v>
      </c>
      <c r="M172" s="4">
        <v>0.78029999999999999</v>
      </c>
      <c r="N172" s="4">
        <v>0.35489999999999999</v>
      </c>
      <c r="O172" s="4">
        <v>0.94110000000000005</v>
      </c>
      <c r="P172" s="4">
        <v>0.26529999999999998</v>
      </c>
      <c r="Q172" s="5">
        <v>0.70289999999999997</v>
      </c>
      <c r="R172" s="5">
        <v>0.84560000000000002</v>
      </c>
      <c r="S172" s="5">
        <v>0.31159999999999999</v>
      </c>
      <c r="T172" s="5">
        <v>0.91</v>
      </c>
      <c r="U172" s="5">
        <v>0.18079999999999999</v>
      </c>
      <c r="V172" s="4">
        <v>0.7954</v>
      </c>
      <c r="W172" s="4">
        <v>1.0807</v>
      </c>
      <c r="X172" s="4">
        <v>0.23130000000000001</v>
      </c>
      <c r="Y172" s="4">
        <v>0.68110000000000004</v>
      </c>
      <c r="Z172" s="4">
        <v>6.2100000000000002E-2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0"/>
        <v>0.69693999999999989</v>
      </c>
      <c r="CY172" s="4">
        <f t="shared" si="21"/>
        <v>0.83650000000000002</v>
      </c>
      <c r="CZ172" s="4">
        <f t="shared" si="22"/>
        <v>0.32527999999999996</v>
      </c>
      <c r="DA172" s="4">
        <f t="shared" si="23"/>
        <v>0.89036000000000004</v>
      </c>
      <c r="DB172" s="4">
        <f t="shared" si="24"/>
        <v>0.21484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162</v>
      </c>
      <c r="B173" s="4">
        <v>0.63700000000000001</v>
      </c>
      <c r="C173" s="4">
        <v>0.69920000000000004</v>
      </c>
      <c r="D173" s="4">
        <v>0.38440000000000002</v>
      </c>
      <c r="E173" s="4">
        <v>0.96430000000000005</v>
      </c>
      <c r="F173" s="4">
        <v>0.35070000000000001</v>
      </c>
      <c r="G173" s="5">
        <v>0.6522</v>
      </c>
      <c r="H173" s="5">
        <v>0.73540000000000005</v>
      </c>
      <c r="I173" s="5">
        <v>0.3846</v>
      </c>
      <c r="J173" s="5">
        <v>0.95550000000000002</v>
      </c>
      <c r="K173" s="5">
        <v>0.4355</v>
      </c>
      <c r="L173" s="4">
        <v>0.67059999999999997</v>
      </c>
      <c r="M173" s="4">
        <v>0.77580000000000005</v>
      </c>
      <c r="N173" s="4">
        <v>0.35830000000000001</v>
      </c>
      <c r="O173" s="4">
        <v>0.94169999999999998</v>
      </c>
      <c r="P173" s="4">
        <v>0.2923</v>
      </c>
      <c r="Q173" s="5">
        <v>0.71189999999999998</v>
      </c>
      <c r="R173" s="5">
        <v>0.87549999999999994</v>
      </c>
      <c r="S173" s="5">
        <v>0.2984</v>
      </c>
      <c r="T173" s="5">
        <v>0.91469999999999996</v>
      </c>
      <c r="U173" s="5">
        <v>0.17730000000000001</v>
      </c>
      <c r="V173" s="4">
        <v>0.83360000000000001</v>
      </c>
      <c r="W173" s="4">
        <v>1.1884999999999999</v>
      </c>
      <c r="X173" s="4">
        <v>0.21809999999999999</v>
      </c>
      <c r="Y173" s="4">
        <v>0.80930000000000002</v>
      </c>
      <c r="Z173" s="4">
        <v>5.1900000000000002E-2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ref="CX173:CX204" si="25">AVERAGEIFS(B173:CW173,metrics.est,"MAE")</f>
        <v>0.70106000000000002</v>
      </c>
      <c r="CY173" s="4">
        <f t="shared" ref="CY173:CY205" si="26">AVERAGEIFS(B173:CW173,metrics.est,"MSE")</f>
        <v>0.85487999999999997</v>
      </c>
      <c r="CZ173" s="4">
        <f t="shared" ref="CZ173:CZ205" si="27">AVERAGEIFS(B173:CW173,metrics.est,"R")</f>
        <v>0.32876</v>
      </c>
      <c r="DA173" s="4">
        <f t="shared" ref="DA173:DA205" si="28">AVERAGEIFS(B173:CW173,metrics.est,"Coverage")</f>
        <v>0.91709999999999992</v>
      </c>
      <c r="DB173" s="4">
        <f t="shared" ref="DB173:DB205" si="29">AVERAGEIFS(B173:CW173,metrics.est,"Time")</f>
        <v>0.26153999999999999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163</v>
      </c>
      <c r="B174" s="4">
        <v>0.63949999999999996</v>
      </c>
      <c r="C174" s="4">
        <v>0.70450000000000002</v>
      </c>
      <c r="D174" s="4">
        <v>0.38090000000000002</v>
      </c>
      <c r="E174" s="4">
        <v>0.96430000000000005</v>
      </c>
      <c r="F174" s="4">
        <v>0.4088</v>
      </c>
      <c r="G174" s="5">
        <v>0.65449999999999997</v>
      </c>
      <c r="H174" s="5">
        <v>0.74019999999999997</v>
      </c>
      <c r="I174" s="5">
        <v>0.38279999999999997</v>
      </c>
      <c r="J174" s="5">
        <v>0.95550000000000002</v>
      </c>
      <c r="K174" s="5">
        <v>0.51919999999999999</v>
      </c>
      <c r="L174" s="4">
        <v>0.67269999999999996</v>
      </c>
      <c r="M174" s="4">
        <v>0.78</v>
      </c>
      <c r="N174" s="4">
        <v>0.35720000000000002</v>
      </c>
      <c r="O174" s="4">
        <v>0.94169999999999998</v>
      </c>
      <c r="P174" s="4">
        <v>0.32950000000000002</v>
      </c>
      <c r="Q174" s="5">
        <v>0.71330000000000005</v>
      </c>
      <c r="R174" s="5">
        <v>0.87809999999999999</v>
      </c>
      <c r="S174" s="5">
        <v>0.29830000000000001</v>
      </c>
      <c r="T174" s="5">
        <v>0.91469999999999996</v>
      </c>
      <c r="U174" s="5">
        <v>0.1968</v>
      </c>
      <c r="V174" s="4">
        <v>0.83340000000000003</v>
      </c>
      <c r="W174" s="4">
        <v>1.1871</v>
      </c>
      <c r="X174" s="4">
        <v>0.21840000000000001</v>
      </c>
      <c r="Y174" s="4">
        <v>0.80930000000000002</v>
      </c>
      <c r="Z174" s="4">
        <v>5.5500000000000001E-2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0.70267999999999997</v>
      </c>
      <c r="CY174" s="4">
        <f t="shared" si="26"/>
        <v>0.85798000000000008</v>
      </c>
      <c r="CZ174" s="4">
        <f t="shared" si="27"/>
        <v>0.32751999999999998</v>
      </c>
      <c r="DA174" s="4">
        <f t="shared" si="28"/>
        <v>0.91709999999999992</v>
      </c>
      <c r="DB174" s="4">
        <f t="shared" si="29"/>
        <v>0.30196000000000001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164</v>
      </c>
      <c r="B175" s="4">
        <v>0.65610000000000002</v>
      </c>
      <c r="C175" s="4">
        <v>0.73570000000000002</v>
      </c>
      <c r="D175" s="4">
        <v>0.35539999999999999</v>
      </c>
      <c r="E175" s="4">
        <v>0.96430000000000005</v>
      </c>
      <c r="F175" s="4">
        <v>0.3407</v>
      </c>
      <c r="G175" s="5">
        <v>0.66549999999999998</v>
      </c>
      <c r="H175" s="5">
        <v>0.76039999999999996</v>
      </c>
      <c r="I175" s="5">
        <v>0.36620000000000003</v>
      </c>
      <c r="J175" s="5">
        <v>0.95550000000000002</v>
      </c>
      <c r="K175" s="5">
        <v>0.38969999999999999</v>
      </c>
      <c r="L175" s="4">
        <v>0.67720000000000002</v>
      </c>
      <c r="M175" s="4">
        <v>0.78520000000000001</v>
      </c>
      <c r="N175" s="4">
        <v>0.35249999999999998</v>
      </c>
      <c r="O175" s="4">
        <v>0.94169999999999998</v>
      </c>
      <c r="P175" s="4">
        <v>0.2752</v>
      </c>
      <c r="Q175" s="5">
        <v>0.70409999999999995</v>
      </c>
      <c r="R175" s="5">
        <v>0.85019999999999996</v>
      </c>
      <c r="S175" s="5">
        <v>0.31230000000000002</v>
      </c>
      <c r="T175" s="5">
        <v>0.91469999999999996</v>
      </c>
      <c r="U175" s="5">
        <v>0.17180000000000001</v>
      </c>
      <c r="V175" s="4">
        <v>0.81540000000000001</v>
      </c>
      <c r="W175" s="4">
        <v>1.1406000000000001</v>
      </c>
      <c r="X175" s="4">
        <v>0.22539999999999999</v>
      </c>
      <c r="Y175" s="4">
        <v>0.80930000000000002</v>
      </c>
      <c r="Z175" s="4">
        <v>5.3199999999999997E-2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0.70365999999999995</v>
      </c>
      <c r="CY175" s="4">
        <f t="shared" si="26"/>
        <v>0.85441999999999996</v>
      </c>
      <c r="CZ175" s="4">
        <f t="shared" si="27"/>
        <v>0.32236000000000004</v>
      </c>
      <c r="DA175" s="4">
        <f t="shared" si="28"/>
        <v>0.91709999999999992</v>
      </c>
      <c r="DB175" s="4">
        <f t="shared" si="29"/>
        <v>0.24611999999999995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r=0.3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165</v>
      </c>
      <c r="B176" s="4">
        <v>0.65990000000000004</v>
      </c>
      <c r="C176" s="4">
        <v>0.74380000000000002</v>
      </c>
      <c r="D176" s="4">
        <v>0.35389999999999999</v>
      </c>
      <c r="E176" s="4">
        <v>0.96430000000000005</v>
      </c>
      <c r="F176" s="4">
        <v>0.41449999999999998</v>
      </c>
      <c r="G176" s="5">
        <v>0.66879999999999995</v>
      </c>
      <c r="H176" s="5">
        <v>0.76749999999999996</v>
      </c>
      <c r="I176" s="5">
        <v>0.36420000000000002</v>
      </c>
      <c r="J176" s="5">
        <v>0.95550000000000002</v>
      </c>
      <c r="K176" s="5">
        <v>0.439</v>
      </c>
      <c r="L176" s="4">
        <v>0.67989999999999995</v>
      </c>
      <c r="M176" s="4">
        <v>0.79100000000000004</v>
      </c>
      <c r="N176" s="4">
        <v>0.35139999999999999</v>
      </c>
      <c r="O176" s="4">
        <v>0.94169999999999998</v>
      </c>
      <c r="P176" s="4">
        <v>0.32079999999999997</v>
      </c>
      <c r="Q176" s="5">
        <v>0.70609999999999995</v>
      </c>
      <c r="R176" s="5">
        <v>0.85440000000000005</v>
      </c>
      <c r="S176" s="5">
        <v>0.31219999999999998</v>
      </c>
      <c r="T176" s="5">
        <v>0.91469999999999996</v>
      </c>
      <c r="U176" s="5">
        <v>0.192</v>
      </c>
      <c r="V176" s="4">
        <v>0.8155</v>
      </c>
      <c r="W176" s="4">
        <v>1.1402000000000001</v>
      </c>
      <c r="X176" s="4">
        <v>0.22570000000000001</v>
      </c>
      <c r="Y176" s="4">
        <v>0.80930000000000002</v>
      </c>
      <c r="Z176" s="4">
        <v>5.4199999999999998E-2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0.70604</v>
      </c>
      <c r="CY176" s="4">
        <f t="shared" si="26"/>
        <v>0.85938000000000003</v>
      </c>
      <c r="CZ176" s="4">
        <f t="shared" si="27"/>
        <v>0.32147999999999999</v>
      </c>
      <c r="DA176" s="4">
        <f t="shared" si="28"/>
        <v>0.91709999999999992</v>
      </c>
      <c r="DB176" s="4">
        <f t="shared" si="29"/>
        <v>0.28409999999999996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r=0.3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166</v>
      </c>
      <c r="B177" s="4">
        <v>0.64959999999999996</v>
      </c>
      <c r="C177" s="4">
        <v>0.7218</v>
      </c>
      <c r="D177" s="4">
        <v>0.36870000000000003</v>
      </c>
      <c r="E177" s="4">
        <v>0.96430000000000005</v>
      </c>
      <c r="F177" s="4">
        <v>0.30320000000000003</v>
      </c>
      <c r="G177" s="5">
        <v>0.66039999999999999</v>
      </c>
      <c r="H177" s="5">
        <v>0.74939999999999996</v>
      </c>
      <c r="I177" s="5">
        <v>0.37690000000000001</v>
      </c>
      <c r="J177" s="5">
        <v>0.95550000000000002</v>
      </c>
      <c r="K177" s="5">
        <v>0.38279999999999997</v>
      </c>
      <c r="L177" s="4">
        <v>0.67379999999999995</v>
      </c>
      <c r="M177" s="4">
        <v>0.7782</v>
      </c>
      <c r="N177" s="4">
        <v>0.35909999999999997</v>
      </c>
      <c r="O177" s="4">
        <v>0.94169999999999998</v>
      </c>
      <c r="P177" s="4">
        <v>0.28199999999999997</v>
      </c>
      <c r="Q177" s="5">
        <v>0.70509999999999995</v>
      </c>
      <c r="R177" s="5">
        <v>0.85399999999999998</v>
      </c>
      <c r="S177" s="5">
        <v>0.30990000000000001</v>
      </c>
      <c r="T177" s="5">
        <v>0.91469999999999996</v>
      </c>
      <c r="U177" s="5">
        <v>0.17749999999999999</v>
      </c>
      <c r="V177" s="4">
        <v>0.8206</v>
      </c>
      <c r="W177" s="4">
        <v>1.1539999999999999</v>
      </c>
      <c r="X177" s="4">
        <v>0.223</v>
      </c>
      <c r="Y177" s="4">
        <v>0.80930000000000002</v>
      </c>
      <c r="Z177" s="4">
        <v>5.2299999999999999E-2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0.70189999999999997</v>
      </c>
      <c r="CY177" s="4">
        <f t="shared" si="26"/>
        <v>0.85148000000000013</v>
      </c>
      <c r="CZ177" s="4">
        <f t="shared" si="27"/>
        <v>0.32752000000000003</v>
      </c>
      <c r="DA177" s="4">
        <f t="shared" si="28"/>
        <v>0.91709999999999992</v>
      </c>
      <c r="DB177" s="4">
        <f t="shared" si="29"/>
        <v>0.23956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r=0.3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167</v>
      </c>
      <c r="B178" s="4">
        <v>0.65300000000000002</v>
      </c>
      <c r="C178" s="4">
        <v>0.72919999999999996</v>
      </c>
      <c r="D178" s="4">
        <v>0.36709999999999998</v>
      </c>
      <c r="E178" s="4">
        <v>0.96430000000000005</v>
      </c>
      <c r="F178" s="4">
        <v>0.37390000000000001</v>
      </c>
      <c r="G178" s="5">
        <v>0.6633</v>
      </c>
      <c r="H178" s="5">
        <v>0.75580000000000003</v>
      </c>
      <c r="I178" s="5">
        <v>0.37480000000000002</v>
      </c>
      <c r="J178" s="5">
        <v>0.95550000000000002</v>
      </c>
      <c r="K178" s="5">
        <v>0.44629999999999997</v>
      </c>
      <c r="L178" s="4">
        <v>0.67630000000000001</v>
      </c>
      <c r="M178" s="4">
        <v>0.78359999999999996</v>
      </c>
      <c r="N178" s="4">
        <v>0.35780000000000001</v>
      </c>
      <c r="O178" s="4">
        <v>0.94169999999999998</v>
      </c>
      <c r="P178" s="4">
        <v>0.32290000000000002</v>
      </c>
      <c r="Q178" s="5">
        <v>0.70689999999999997</v>
      </c>
      <c r="R178" s="5">
        <v>0.85780000000000001</v>
      </c>
      <c r="S178" s="5">
        <v>0.30990000000000001</v>
      </c>
      <c r="T178" s="5">
        <v>0.91469999999999996</v>
      </c>
      <c r="U178" s="5">
        <v>0.18260000000000001</v>
      </c>
      <c r="V178" s="4">
        <v>0.82069999999999999</v>
      </c>
      <c r="W178" s="4">
        <v>1.1531</v>
      </c>
      <c r="X178" s="4">
        <v>0.22339999999999999</v>
      </c>
      <c r="Y178" s="4">
        <v>0.80930000000000002</v>
      </c>
      <c r="Z178" s="4">
        <v>5.8000000000000003E-2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0.70404</v>
      </c>
      <c r="CY178" s="4">
        <f t="shared" si="26"/>
        <v>0.85589999999999988</v>
      </c>
      <c r="CZ178" s="4">
        <f t="shared" si="27"/>
        <v>0.3266</v>
      </c>
      <c r="DA178" s="4">
        <f t="shared" si="28"/>
        <v>0.91709999999999992</v>
      </c>
      <c r="DB178" s="4">
        <f t="shared" si="29"/>
        <v>0.27674000000000004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168</v>
      </c>
      <c r="B179" s="4">
        <v>0.64329999999999998</v>
      </c>
      <c r="C179" s="4">
        <v>0.70689999999999997</v>
      </c>
      <c r="D179" s="4">
        <v>0.376</v>
      </c>
      <c r="E179" s="4">
        <v>0.93059999999999998</v>
      </c>
      <c r="F179" s="4">
        <v>0.25280000000000002</v>
      </c>
      <c r="G179" s="5">
        <v>0.66069999999999995</v>
      </c>
      <c r="H179" s="5">
        <v>0.74690000000000001</v>
      </c>
      <c r="I179" s="5">
        <v>0.37280000000000002</v>
      </c>
      <c r="J179" s="5">
        <v>0.91339999999999999</v>
      </c>
      <c r="K179" s="5">
        <v>0.35649999999999998</v>
      </c>
      <c r="L179" s="4">
        <v>0.68620000000000003</v>
      </c>
      <c r="M179" s="4">
        <v>0.8004</v>
      </c>
      <c r="N179" s="4">
        <v>0.34799999999999998</v>
      </c>
      <c r="O179" s="4">
        <v>0.88649999999999995</v>
      </c>
      <c r="P179" s="4">
        <v>0.29899999999999999</v>
      </c>
      <c r="Q179" s="5">
        <v>0.73560000000000003</v>
      </c>
      <c r="R179" s="5">
        <v>0.91500000000000004</v>
      </c>
      <c r="S179" s="5">
        <v>0.29249999999999998</v>
      </c>
      <c r="T179" s="5">
        <v>0.83499999999999996</v>
      </c>
      <c r="U179" s="5">
        <v>0.214</v>
      </c>
      <c r="V179" s="4">
        <v>0.83989999999999998</v>
      </c>
      <c r="W179" s="4">
        <v>1.1874</v>
      </c>
      <c r="X179" s="4">
        <v>0.2026</v>
      </c>
      <c r="Y179" s="4">
        <v>0.57779999999999998</v>
      </c>
      <c r="Z179" s="4">
        <v>6.5699999999999995E-2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0.71313999999999989</v>
      </c>
      <c r="CY179" s="4">
        <f t="shared" si="26"/>
        <v>0.87132000000000009</v>
      </c>
      <c r="CZ179" s="4">
        <f t="shared" si="27"/>
        <v>0.31838</v>
      </c>
      <c r="DA179" s="4">
        <f t="shared" si="28"/>
        <v>0.82865999999999995</v>
      </c>
      <c r="DB179" s="4">
        <f t="shared" si="29"/>
        <v>0.23759999999999998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169</v>
      </c>
      <c r="B180" s="4">
        <v>0.67310000000000003</v>
      </c>
      <c r="C180" s="4">
        <v>0.77429999999999999</v>
      </c>
      <c r="D180" s="4">
        <v>0.311</v>
      </c>
      <c r="E180" s="4">
        <v>0.94399999999999995</v>
      </c>
      <c r="F180" s="4">
        <v>9.2200000000000004E-2</v>
      </c>
      <c r="G180" s="5">
        <v>0.68330000000000002</v>
      </c>
      <c r="H180" s="5">
        <v>0.79959999999999998</v>
      </c>
      <c r="I180" s="5">
        <v>0.30559999999999998</v>
      </c>
      <c r="J180" s="5">
        <v>0.93089999999999995</v>
      </c>
      <c r="K180" s="5">
        <v>6.4100000000000004E-2</v>
      </c>
      <c r="L180" s="4">
        <v>0.69620000000000004</v>
      </c>
      <c r="M180" s="4">
        <v>0.83020000000000005</v>
      </c>
      <c r="N180" s="4">
        <v>0.28410000000000002</v>
      </c>
      <c r="O180" s="4">
        <v>0.90639999999999998</v>
      </c>
      <c r="P180" s="4">
        <v>4.3499999999999997E-2</v>
      </c>
      <c r="Q180" s="5">
        <v>0.72629999999999995</v>
      </c>
      <c r="R180" s="5">
        <v>0.89810000000000001</v>
      </c>
      <c r="S180" s="5">
        <v>0.23530000000000001</v>
      </c>
      <c r="T180" s="5">
        <v>0.85519999999999996</v>
      </c>
      <c r="U180" s="5">
        <v>3.9199999999999999E-2</v>
      </c>
      <c r="V180" s="4">
        <v>0.81599999999999995</v>
      </c>
      <c r="W180" s="4">
        <v>1.1268</v>
      </c>
      <c r="X180" s="4">
        <v>0.1552</v>
      </c>
      <c r="Y180" s="4">
        <v>0.63190000000000002</v>
      </c>
      <c r="Z180" s="4">
        <v>1.1299999999999999E-2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0.71897999999999995</v>
      </c>
      <c r="CY180" s="4">
        <f t="shared" si="26"/>
        <v>0.88580000000000003</v>
      </c>
      <c r="CZ180" s="4">
        <f t="shared" si="27"/>
        <v>0.25824000000000003</v>
      </c>
      <c r="DA180" s="4">
        <f t="shared" si="28"/>
        <v>0.85367999999999999</v>
      </c>
      <c r="DB180" s="4">
        <f t="shared" si="29"/>
        <v>5.0059999999999993E-2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170</v>
      </c>
      <c r="B181" s="4">
        <v>0.67190000000000005</v>
      </c>
      <c r="C181" s="4">
        <v>0.77190000000000003</v>
      </c>
      <c r="D181" s="4">
        <v>0.32390000000000002</v>
      </c>
      <c r="E181" s="4">
        <v>0.94869999999999999</v>
      </c>
      <c r="F181" s="4">
        <v>8.0500000000000002E-2</v>
      </c>
      <c r="G181" s="5">
        <v>0.68130000000000002</v>
      </c>
      <c r="H181" s="5">
        <v>0.7954</v>
      </c>
      <c r="I181" s="5">
        <v>0.31459999999999999</v>
      </c>
      <c r="J181" s="5">
        <v>0.93620000000000003</v>
      </c>
      <c r="K181" s="5">
        <v>5.6500000000000002E-2</v>
      </c>
      <c r="L181" s="4">
        <v>0.69310000000000005</v>
      </c>
      <c r="M181" s="4">
        <v>0.82350000000000001</v>
      </c>
      <c r="N181" s="4">
        <v>0.29399999999999998</v>
      </c>
      <c r="O181" s="4">
        <v>0.91320000000000001</v>
      </c>
      <c r="P181" s="4">
        <v>3.95E-2</v>
      </c>
      <c r="Q181" s="5">
        <v>0.72119999999999995</v>
      </c>
      <c r="R181" s="5">
        <v>0.88600000000000001</v>
      </c>
      <c r="S181" s="5">
        <v>0.24560000000000001</v>
      </c>
      <c r="T181" s="5">
        <v>0.86180000000000001</v>
      </c>
      <c r="U181" s="5">
        <v>3.5900000000000001E-2</v>
      </c>
      <c r="V181" s="4">
        <v>0.80569999999999997</v>
      </c>
      <c r="W181" s="4">
        <v>1.0998000000000001</v>
      </c>
      <c r="X181" s="4">
        <v>0.17879999999999999</v>
      </c>
      <c r="Y181" s="4">
        <v>0.60019999999999996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0.71464000000000005</v>
      </c>
      <c r="CY181" s="4">
        <f t="shared" si="26"/>
        <v>0.87531999999999999</v>
      </c>
      <c r="CZ181" s="4">
        <f t="shared" si="27"/>
        <v>0.27138000000000007</v>
      </c>
      <c r="DA181" s="4">
        <f t="shared" si="28"/>
        <v>0.85201999999999989</v>
      </c>
      <c r="DB181" s="4">
        <f t="shared" si="29"/>
        <v>4.4360000000000004E-2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171</v>
      </c>
      <c r="B182" s="4">
        <v>0.67230000000000001</v>
      </c>
      <c r="C182" s="4">
        <v>0.78080000000000005</v>
      </c>
      <c r="D182" s="4">
        <v>0.3372</v>
      </c>
      <c r="E182" s="4">
        <v>0.95640000000000003</v>
      </c>
      <c r="F182" s="4">
        <v>8.1299999999999997E-2</v>
      </c>
      <c r="G182" s="5">
        <v>0.68079999999999996</v>
      </c>
      <c r="H182" s="5">
        <v>0.80249999999999999</v>
      </c>
      <c r="I182" s="5">
        <v>0.34460000000000002</v>
      </c>
      <c r="J182" s="5">
        <v>0.94589999999999996</v>
      </c>
      <c r="K182" s="5">
        <v>5.8900000000000001E-2</v>
      </c>
      <c r="L182" s="4">
        <v>0.69140000000000001</v>
      </c>
      <c r="M182" s="4">
        <v>0.82650000000000001</v>
      </c>
      <c r="N182" s="4">
        <v>0.33019999999999999</v>
      </c>
      <c r="O182" s="4">
        <v>0.92679999999999996</v>
      </c>
      <c r="P182" s="4">
        <v>3.9800000000000002E-2</v>
      </c>
      <c r="Q182" s="5">
        <v>0.71840000000000004</v>
      </c>
      <c r="R182" s="5">
        <v>0.88560000000000005</v>
      </c>
      <c r="S182" s="5">
        <v>0.27529999999999999</v>
      </c>
      <c r="T182" s="5">
        <v>0.88400000000000001</v>
      </c>
      <c r="U182" s="5">
        <v>3.4000000000000002E-2</v>
      </c>
      <c r="V182" s="4">
        <v>0.80369999999999997</v>
      </c>
      <c r="W182" s="4">
        <v>1.0961000000000001</v>
      </c>
      <c r="X182" s="4">
        <v>0.18279999999999999</v>
      </c>
      <c r="Y182" s="4">
        <v>0.63329999999999997</v>
      </c>
      <c r="Z182" s="4">
        <v>1.03E-2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0.71332000000000007</v>
      </c>
      <c r="CY182" s="4">
        <f t="shared" si="26"/>
        <v>0.87829999999999997</v>
      </c>
      <c r="CZ182" s="4">
        <f t="shared" si="27"/>
        <v>0.29402000000000006</v>
      </c>
      <c r="DA182" s="4">
        <f t="shared" si="28"/>
        <v>0.86928000000000005</v>
      </c>
      <c r="DB182" s="4">
        <f t="shared" si="29"/>
        <v>4.4859999999999997E-2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172</v>
      </c>
      <c r="B183" s="4">
        <v>0.66459999999999997</v>
      </c>
      <c r="C183" s="4">
        <v>0.75949999999999995</v>
      </c>
      <c r="D183" s="4">
        <v>0.33729999999999999</v>
      </c>
      <c r="E183" s="4">
        <v>0.92049999999999998</v>
      </c>
      <c r="F183" s="4">
        <v>8.7900000000000006E-2</v>
      </c>
      <c r="G183" s="5">
        <v>0.68020000000000003</v>
      </c>
      <c r="H183" s="5">
        <v>0.7974</v>
      </c>
      <c r="I183" s="5">
        <v>0.31590000000000001</v>
      </c>
      <c r="J183" s="5">
        <v>0.89839999999999998</v>
      </c>
      <c r="K183" s="5">
        <v>6.4699999999999994E-2</v>
      </c>
      <c r="L183" s="4">
        <v>0.70089999999999997</v>
      </c>
      <c r="M183" s="4">
        <v>0.84379999999999999</v>
      </c>
      <c r="N183" s="4">
        <v>0.28489999999999999</v>
      </c>
      <c r="O183" s="4">
        <v>0.86450000000000005</v>
      </c>
      <c r="P183" s="4">
        <v>4.3900000000000002E-2</v>
      </c>
      <c r="Q183" s="5">
        <v>0.73709999999999998</v>
      </c>
      <c r="R183" s="5">
        <v>0.92530000000000001</v>
      </c>
      <c r="S183" s="5">
        <v>0.22159999999999999</v>
      </c>
      <c r="T183" s="5">
        <v>0.79920000000000002</v>
      </c>
      <c r="U183" s="5">
        <v>4.4900000000000002E-2</v>
      </c>
      <c r="V183" s="4">
        <v>0.83709999999999996</v>
      </c>
      <c r="W183" s="4">
        <v>1.1719999999999999</v>
      </c>
      <c r="X183" s="4">
        <v>7.1800000000000003E-2</v>
      </c>
      <c r="Y183" s="4">
        <v>0.58919999999999995</v>
      </c>
      <c r="Z183" s="4">
        <v>1.9400000000000001E-2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0.72397999999999996</v>
      </c>
      <c r="CY183" s="4">
        <f t="shared" si="26"/>
        <v>0.89960000000000007</v>
      </c>
      <c r="CZ183" s="4">
        <f t="shared" si="27"/>
        <v>0.24630000000000002</v>
      </c>
      <c r="DA183" s="4">
        <f t="shared" si="28"/>
        <v>0.81435999999999997</v>
      </c>
      <c r="DB183" s="4">
        <f t="shared" si="29"/>
        <v>5.2160000000000005E-2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173</v>
      </c>
      <c r="B184" s="4">
        <v>0.67110000000000003</v>
      </c>
      <c r="C184" s="4">
        <v>0.77</v>
      </c>
      <c r="D184" s="4">
        <v>0.32429999999999998</v>
      </c>
      <c r="E184" s="4">
        <v>0.94820000000000004</v>
      </c>
      <c r="F184" s="4">
        <v>8.3699999999999997E-2</v>
      </c>
      <c r="G184" s="5">
        <v>0.6804</v>
      </c>
      <c r="H184" s="5">
        <v>0.79379999999999995</v>
      </c>
      <c r="I184" s="5">
        <v>0.32090000000000002</v>
      </c>
      <c r="J184" s="5">
        <v>0.93540000000000001</v>
      </c>
      <c r="K184" s="5">
        <v>5.9900000000000002E-2</v>
      </c>
      <c r="L184" s="4">
        <v>0.69189999999999996</v>
      </c>
      <c r="M184" s="4">
        <v>0.82179999999999997</v>
      </c>
      <c r="N184" s="4">
        <v>0.30059999999999998</v>
      </c>
      <c r="O184" s="4">
        <v>0.91259999999999997</v>
      </c>
      <c r="P184" s="4">
        <v>3.9E-2</v>
      </c>
      <c r="Q184" s="5">
        <v>0.71960000000000002</v>
      </c>
      <c r="R184" s="5">
        <v>0.88239999999999996</v>
      </c>
      <c r="S184" s="5">
        <v>0.25359999999999999</v>
      </c>
      <c r="T184" s="5">
        <v>0.86270000000000002</v>
      </c>
      <c r="U184" s="5">
        <v>4.0300000000000002E-2</v>
      </c>
      <c r="V184" s="4">
        <v>0.80300000000000005</v>
      </c>
      <c r="W184" s="4">
        <v>1.0929</v>
      </c>
      <c r="X184" s="4">
        <v>0.18079999999999999</v>
      </c>
      <c r="Y184" s="4">
        <v>0.60850000000000004</v>
      </c>
      <c r="Z184" s="4">
        <v>1.35E-2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0.71319999999999995</v>
      </c>
      <c r="CY184" s="4">
        <f t="shared" si="26"/>
        <v>0.87217999999999996</v>
      </c>
      <c r="CZ184" s="4">
        <f t="shared" si="27"/>
        <v>0.27604000000000001</v>
      </c>
      <c r="DA184" s="4">
        <f t="shared" si="28"/>
        <v>0.85348000000000002</v>
      </c>
      <c r="DB184" s="4">
        <f t="shared" si="29"/>
        <v>4.7280000000000003E-2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174</v>
      </c>
      <c r="B185" s="4">
        <v>0.6673</v>
      </c>
      <c r="C185" s="4">
        <v>0.7591</v>
      </c>
      <c r="D185" s="4">
        <v>0.32490000000000002</v>
      </c>
      <c r="E185" s="4">
        <v>0.92949999999999999</v>
      </c>
      <c r="F185" s="4">
        <v>5.21E-2</v>
      </c>
      <c r="G185" s="5">
        <v>0.67949999999999999</v>
      </c>
      <c r="H185" s="5">
        <v>0.7903</v>
      </c>
      <c r="I185" s="5">
        <v>0.31119999999999998</v>
      </c>
      <c r="J185" s="5">
        <v>0.91020000000000001</v>
      </c>
      <c r="K185" s="5">
        <v>3.3300000000000003E-2</v>
      </c>
      <c r="L185" s="4">
        <v>0.69489999999999996</v>
      </c>
      <c r="M185" s="4">
        <v>0.82479999999999998</v>
      </c>
      <c r="N185" s="4">
        <v>0.28310000000000002</v>
      </c>
      <c r="O185" s="4">
        <v>0.88019999999999998</v>
      </c>
      <c r="P185" s="4">
        <v>2.2800000000000001E-2</v>
      </c>
      <c r="Q185" s="5">
        <v>0.73019999999999996</v>
      </c>
      <c r="R185" s="5">
        <v>0.90610000000000002</v>
      </c>
      <c r="S185" s="5">
        <v>0.222</v>
      </c>
      <c r="T185" s="5">
        <v>0.81789999999999996</v>
      </c>
      <c r="U185" s="5">
        <v>2.63E-2</v>
      </c>
      <c r="V185" s="4">
        <v>0.82709999999999995</v>
      </c>
      <c r="W185" s="4">
        <v>1.1536</v>
      </c>
      <c r="X185" s="4">
        <v>0.12690000000000001</v>
      </c>
      <c r="Y185" s="4">
        <v>0.55969999999999998</v>
      </c>
      <c r="Z185" s="4">
        <v>9.4000000000000004E-3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0.7198</v>
      </c>
      <c r="CY185" s="4">
        <f t="shared" si="26"/>
        <v>0.8867799999999999</v>
      </c>
      <c r="CZ185" s="4">
        <f t="shared" si="27"/>
        <v>0.25362000000000001</v>
      </c>
      <c r="DA185" s="4">
        <f t="shared" si="28"/>
        <v>0.81950000000000001</v>
      </c>
      <c r="DB185" s="4">
        <f t="shared" si="29"/>
        <v>2.878E-2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175</v>
      </c>
      <c r="B186" s="4">
        <v>0.67200000000000004</v>
      </c>
      <c r="C186" s="4">
        <v>0.77829999999999999</v>
      </c>
      <c r="D186" s="4">
        <v>0.33239999999999997</v>
      </c>
      <c r="E186" s="4">
        <v>0.95589999999999997</v>
      </c>
      <c r="F186" s="4">
        <v>6.2700000000000006E-2</v>
      </c>
      <c r="G186" s="5">
        <v>0.68100000000000005</v>
      </c>
      <c r="H186" s="5">
        <v>0.80120000000000002</v>
      </c>
      <c r="I186" s="5">
        <v>0.34139999999999998</v>
      </c>
      <c r="J186" s="5">
        <v>0.94569999999999999</v>
      </c>
      <c r="K186" s="5">
        <v>0.04</v>
      </c>
      <c r="L186" s="4">
        <v>0.69099999999999995</v>
      </c>
      <c r="M186" s="4">
        <v>0.82420000000000004</v>
      </c>
      <c r="N186" s="4">
        <v>0.3281</v>
      </c>
      <c r="O186" s="4">
        <v>0.92659999999999998</v>
      </c>
      <c r="P186" s="4">
        <v>3.04E-2</v>
      </c>
      <c r="Q186" s="5">
        <v>0.71650000000000003</v>
      </c>
      <c r="R186" s="5">
        <v>0.88009999999999999</v>
      </c>
      <c r="S186" s="5">
        <v>0.2762</v>
      </c>
      <c r="T186" s="5">
        <v>0.8861</v>
      </c>
      <c r="U186" s="5">
        <v>3.0300000000000001E-2</v>
      </c>
      <c r="V186" s="4">
        <v>0.79700000000000004</v>
      </c>
      <c r="W186" s="4">
        <v>1.0803</v>
      </c>
      <c r="X186" s="4">
        <v>0.1691</v>
      </c>
      <c r="Y186" s="4">
        <v>0.6835</v>
      </c>
      <c r="Z186" s="4">
        <v>1.24E-2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0.71150000000000002</v>
      </c>
      <c r="CY186" s="4">
        <f t="shared" si="26"/>
        <v>0.87281999999999993</v>
      </c>
      <c r="CZ186" s="4">
        <f t="shared" si="27"/>
        <v>0.28944000000000003</v>
      </c>
      <c r="DA186" s="4">
        <f t="shared" si="28"/>
        <v>0.87956000000000001</v>
      </c>
      <c r="DB186" s="4">
        <f t="shared" si="29"/>
        <v>3.5160000000000004E-2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176</v>
      </c>
      <c r="B187" s="4">
        <v>0.67249999999999999</v>
      </c>
      <c r="C187" s="4">
        <v>0.77229999999999999</v>
      </c>
      <c r="D187" s="4">
        <v>0.30840000000000001</v>
      </c>
      <c r="E187" s="4">
        <v>0.94130000000000003</v>
      </c>
      <c r="F187" s="4">
        <v>4.8899999999999999E-2</v>
      </c>
      <c r="G187" s="5">
        <v>0.68240000000000001</v>
      </c>
      <c r="H187" s="5">
        <v>0.7964</v>
      </c>
      <c r="I187" s="5">
        <v>0.30819999999999997</v>
      </c>
      <c r="J187" s="5">
        <v>0.92700000000000005</v>
      </c>
      <c r="K187" s="5">
        <v>3.3700000000000001E-2</v>
      </c>
      <c r="L187" s="4">
        <v>0.69499999999999995</v>
      </c>
      <c r="M187" s="4">
        <v>0.82589999999999997</v>
      </c>
      <c r="N187" s="4">
        <v>0.28610000000000002</v>
      </c>
      <c r="O187" s="4">
        <v>0.90129999999999999</v>
      </c>
      <c r="P187" s="4">
        <v>2.6700000000000002E-2</v>
      </c>
      <c r="Q187" s="5">
        <v>0.72399999999999998</v>
      </c>
      <c r="R187" s="5">
        <v>0.89139999999999997</v>
      </c>
      <c r="S187" s="5">
        <v>0.24030000000000001</v>
      </c>
      <c r="T187" s="5">
        <v>0.84719999999999995</v>
      </c>
      <c r="U187" s="5">
        <v>2.63E-2</v>
      </c>
      <c r="V187" s="4">
        <v>0.80930000000000002</v>
      </c>
      <c r="W187" s="4">
        <v>1.1079000000000001</v>
      </c>
      <c r="X187" s="4">
        <v>0.17499999999999999</v>
      </c>
      <c r="Y187" s="4">
        <v>0.59670000000000001</v>
      </c>
      <c r="Z187" s="4">
        <v>9.4000000000000004E-3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0.71664000000000005</v>
      </c>
      <c r="CY187" s="4">
        <f t="shared" si="26"/>
        <v>0.87878000000000012</v>
      </c>
      <c r="CZ187" s="4">
        <f t="shared" si="27"/>
        <v>0.2636</v>
      </c>
      <c r="DA187" s="4">
        <f t="shared" si="28"/>
        <v>0.8427</v>
      </c>
      <c r="DB187" s="4">
        <f t="shared" si="29"/>
        <v>2.8999999999999998E-2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r=0.1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177</v>
      </c>
      <c r="B188" s="4">
        <v>0.68110000000000004</v>
      </c>
      <c r="C188" s="4">
        <v>0.79320000000000002</v>
      </c>
      <c r="D188" s="4">
        <v>0.2908</v>
      </c>
      <c r="E188" s="4">
        <v>0.93930000000000002</v>
      </c>
      <c r="F188" s="4">
        <v>9.1399999999999995E-2</v>
      </c>
      <c r="G188" s="5">
        <v>0.69269999999999998</v>
      </c>
      <c r="H188" s="5">
        <v>0.82079999999999997</v>
      </c>
      <c r="I188" s="5">
        <v>0.28710000000000002</v>
      </c>
      <c r="J188" s="5">
        <v>0.92479999999999996</v>
      </c>
      <c r="K188" s="5">
        <v>5.8799999999999998E-2</v>
      </c>
      <c r="L188" s="4">
        <v>0.70760000000000001</v>
      </c>
      <c r="M188" s="4">
        <v>0.85580000000000001</v>
      </c>
      <c r="N188" s="4">
        <v>0.26429999999999998</v>
      </c>
      <c r="O188" s="4">
        <v>0.89959999999999996</v>
      </c>
      <c r="P188" s="4">
        <v>3.85E-2</v>
      </c>
      <c r="Q188" s="5">
        <v>0.74099999999999999</v>
      </c>
      <c r="R188" s="5">
        <v>0.93359999999999999</v>
      </c>
      <c r="S188" s="5">
        <v>0.21659999999999999</v>
      </c>
      <c r="T188" s="5">
        <v>0.84819999999999995</v>
      </c>
      <c r="U188" s="5">
        <v>3.5999999999999997E-2</v>
      </c>
      <c r="V188" s="4">
        <v>0.82899999999999996</v>
      </c>
      <c r="W188" s="4">
        <v>1.1619999999999999</v>
      </c>
      <c r="X188" s="4">
        <v>0.14729999999999999</v>
      </c>
      <c r="Y188" s="4">
        <v>0.6371</v>
      </c>
      <c r="Z188" s="4">
        <v>8.6E-3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0.73028000000000015</v>
      </c>
      <c r="CY188" s="4">
        <f t="shared" si="26"/>
        <v>0.91307999999999989</v>
      </c>
      <c r="CZ188" s="4">
        <f t="shared" si="27"/>
        <v>0.24121999999999999</v>
      </c>
      <c r="DA188" s="4">
        <f t="shared" si="28"/>
        <v>0.84979999999999989</v>
      </c>
      <c r="DB188" s="4">
        <f t="shared" si="29"/>
        <v>4.666E-2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178</v>
      </c>
      <c r="B189" s="4">
        <v>0.67949999999999999</v>
      </c>
      <c r="C189" s="4">
        <v>0.78979999999999995</v>
      </c>
      <c r="D189" s="4">
        <v>0.29630000000000001</v>
      </c>
      <c r="E189" s="4">
        <v>0.93930000000000002</v>
      </c>
      <c r="F189" s="4">
        <v>0.1118</v>
      </c>
      <c r="G189" s="5">
        <v>0.69099999999999995</v>
      </c>
      <c r="H189" s="5">
        <v>0.81799999999999995</v>
      </c>
      <c r="I189" s="5">
        <v>0.2883</v>
      </c>
      <c r="J189" s="5">
        <v>0.92520000000000002</v>
      </c>
      <c r="K189" s="5">
        <v>7.6399999999999996E-2</v>
      </c>
      <c r="L189" s="4">
        <v>0.70599999999999996</v>
      </c>
      <c r="M189" s="4">
        <v>0.85329999999999995</v>
      </c>
      <c r="N189" s="4">
        <v>0.26540000000000002</v>
      </c>
      <c r="O189" s="4">
        <v>0.9002</v>
      </c>
      <c r="P189" s="4">
        <v>4.99E-2</v>
      </c>
      <c r="Q189" s="5">
        <v>0.73919999999999997</v>
      </c>
      <c r="R189" s="5">
        <v>0.93059999999999998</v>
      </c>
      <c r="S189" s="5">
        <v>0.2167</v>
      </c>
      <c r="T189" s="5">
        <v>0.84899999999999998</v>
      </c>
      <c r="U189" s="5">
        <v>4.4499999999999998E-2</v>
      </c>
      <c r="V189" s="4">
        <v>0.8276</v>
      </c>
      <c r="W189" s="4">
        <v>1.159</v>
      </c>
      <c r="X189" s="4">
        <v>0.14680000000000001</v>
      </c>
      <c r="Y189" s="4">
        <v>0.6381</v>
      </c>
      <c r="Z189" s="4">
        <v>1.04E-2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0.72865999999999986</v>
      </c>
      <c r="CY189" s="4">
        <f t="shared" si="26"/>
        <v>0.91013999999999995</v>
      </c>
      <c r="CZ189" s="4">
        <f t="shared" si="27"/>
        <v>0.2427</v>
      </c>
      <c r="DA189" s="4">
        <f t="shared" si="28"/>
        <v>0.85035999999999989</v>
      </c>
      <c r="DB189" s="4">
        <f t="shared" si="29"/>
        <v>5.8599999999999999E-2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r=0.1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179</v>
      </c>
      <c r="B190" s="4">
        <v>0.6724</v>
      </c>
      <c r="C190" s="4">
        <v>0.77859999999999996</v>
      </c>
      <c r="D190" s="4">
        <v>0.33090000000000003</v>
      </c>
      <c r="E190" s="4">
        <v>0.95569999999999999</v>
      </c>
      <c r="F190" s="4">
        <v>0.1007</v>
      </c>
      <c r="G190" s="5">
        <v>0.68120000000000003</v>
      </c>
      <c r="H190" s="5">
        <v>0.80069999999999997</v>
      </c>
      <c r="I190" s="5">
        <v>0.33460000000000001</v>
      </c>
      <c r="J190" s="5">
        <v>0.94479999999999997</v>
      </c>
      <c r="K190" s="5">
        <v>6.0199999999999997E-2</v>
      </c>
      <c r="L190" s="4">
        <v>0.69140000000000001</v>
      </c>
      <c r="M190" s="4">
        <v>0.8236</v>
      </c>
      <c r="N190" s="4">
        <v>0.32279999999999998</v>
      </c>
      <c r="O190" s="4">
        <v>0.92510000000000003</v>
      </c>
      <c r="P190" s="4">
        <v>3.8199999999999998E-2</v>
      </c>
      <c r="Q190" s="5">
        <v>0.71699999999999997</v>
      </c>
      <c r="R190" s="5">
        <v>0.88080000000000003</v>
      </c>
      <c r="S190" s="5">
        <v>0.2752</v>
      </c>
      <c r="T190" s="5">
        <v>0.8841</v>
      </c>
      <c r="U190" s="5">
        <v>3.4299999999999997E-2</v>
      </c>
      <c r="V190" s="4">
        <v>0.79779999999999995</v>
      </c>
      <c r="W190" s="4">
        <v>1.0818000000000001</v>
      </c>
      <c r="X190" s="4">
        <v>0.1694</v>
      </c>
      <c r="Y190" s="4">
        <v>0.68240000000000001</v>
      </c>
      <c r="Z190" s="4">
        <v>9.4999999999999998E-3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0.71196000000000004</v>
      </c>
      <c r="CY190" s="4">
        <f t="shared" si="26"/>
        <v>0.87309999999999999</v>
      </c>
      <c r="CZ190" s="4">
        <f t="shared" si="27"/>
        <v>0.28658</v>
      </c>
      <c r="DA190" s="4">
        <f t="shared" si="28"/>
        <v>0.87841999999999998</v>
      </c>
      <c r="DB190" s="4">
        <f t="shared" si="29"/>
        <v>4.8579999999999998E-2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r=0.3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180</v>
      </c>
      <c r="B191" s="4">
        <v>0.67120000000000002</v>
      </c>
      <c r="C191" s="4">
        <v>0.77690000000000003</v>
      </c>
      <c r="D191" s="4">
        <v>0.3301</v>
      </c>
      <c r="E191" s="4">
        <v>0.95579999999999998</v>
      </c>
      <c r="F191" s="4">
        <v>0.11600000000000001</v>
      </c>
      <c r="G191" s="5">
        <v>0.68030000000000002</v>
      </c>
      <c r="H191" s="5">
        <v>0.8004</v>
      </c>
      <c r="I191" s="5">
        <v>0.33810000000000001</v>
      </c>
      <c r="J191" s="5">
        <v>0.94530000000000003</v>
      </c>
      <c r="K191" s="5">
        <v>7.6200000000000004E-2</v>
      </c>
      <c r="L191" s="4">
        <v>0.69</v>
      </c>
      <c r="M191" s="4">
        <v>0.82230000000000003</v>
      </c>
      <c r="N191" s="4">
        <v>0.32750000000000001</v>
      </c>
      <c r="O191" s="4">
        <v>0.92600000000000005</v>
      </c>
      <c r="P191" s="4">
        <v>4.5400000000000003E-2</v>
      </c>
      <c r="Q191" s="5">
        <v>0.71519999999999995</v>
      </c>
      <c r="R191" s="5">
        <v>0.87860000000000005</v>
      </c>
      <c r="S191" s="5">
        <v>0.27700000000000002</v>
      </c>
      <c r="T191" s="5">
        <v>0.88560000000000005</v>
      </c>
      <c r="U191" s="5">
        <v>4.9299999999999997E-2</v>
      </c>
      <c r="V191" s="4">
        <v>0.79590000000000005</v>
      </c>
      <c r="W191" s="4">
        <v>1.0786</v>
      </c>
      <c r="X191" s="4">
        <v>0.16950000000000001</v>
      </c>
      <c r="Y191" s="4">
        <v>0.68369999999999997</v>
      </c>
      <c r="Z191" s="4">
        <v>8.9999999999999993E-3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0.71052000000000004</v>
      </c>
      <c r="CY191" s="4">
        <f t="shared" si="26"/>
        <v>0.87136000000000013</v>
      </c>
      <c r="CZ191" s="4">
        <f t="shared" si="27"/>
        <v>0.28843999999999997</v>
      </c>
      <c r="DA191" s="4">
        <f t="shared" si="28"/>
        <v>0.87927999999999995</v>
      </c>
      <c r="DB191" s="4">
        <f t="shared" si="29"/>
        <v>5.9179999999999996E-2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181</v>
      </c>
      <c r="B192" s="4">
        <v>0.67159999999999997</v>
      </c>
      <c r="C192" s="4">
        <v>0.77690000000000003</v>
      </c>
      <c r="D192" s="4">
        <v>0.33279999999999998</v>
      </c>
      <c r="E192" s="4">
        <v>0.95479999999999998</v>
      </c>
      <c r="F192" s="4">
        <v>9.5500000000000002E-2</v>
      </c>
      <c r="G192" s="5">
        <v>0.68179999999999996</v>
      </c>
      <c r="H192" s="5">
        <v>0.80189999999999995</v>
      </c>
      <c r="I192" s="5">
        <v>0.33129999999999998</v>
      </c>
      <c r="J192" s="5">
        <v>0.94379999999999997</v>
      </c>
      <c r="K192" s="5">
        <v>5.2900000000000003E-2</v>
      </c>
      <c r="L192" s="4">
        <v>0.69389999999999996</v>
      </c>
      <c r="M192" s="4">
        <v>0.82909999999999995</v>
      </c>
      <c r="N192" s="4">
        <v>0.31580000000000003</v>
      </c>
      <c r="O192" s="4">
        <v>0.92320000000000002</v>
      </c>
      <c r="P192" s="4">
        <v>3.9399999999999998E-2</v>
      </c>
      <c r="Q192" s="5">
        <v>0.72330000000000005</v>
      </c>
      <c r="R192" s="5">
        <v>0.89439999999999997</v>
      </c>
      <c r="S192" s="5">
        <v>0.2596</v>
      </c>
      <c r="T192" s="5">
        <v>0.87860000000000005</v>
      </c>
      <c r="U192" s="5">
        <v>3.7699999999999997E-2</v>
      </c>
      <c r="V192" s="4">
        <v>0.81220000000000003</v>
      </c>
      <c r="W192" s="4">
        <v>1.1180000000000001</v>
      </c>
      <c r="X192" s="4">
        <v>0.16070000000000001</v>
      </c>
      <c r="Y192" s="4">
        <v>0.65710000000000002</v>
      </c>
      <c r="Z192" s="4">
        <v>8.3999999999999995E-3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0.71655999999999997</v>
      </c>
      <c r="CY192" s="4">
        <f t="shared" si="26"/>
        <v>0.88406000000000007</v>
      </c>
      <c r="CZ192" s="4">
        <f t="shared" si="27"/>
        <v>0.28004000000000001</v>
      </c>
      <c r="DA192" s="4">
        <f t="shared" si="28"/>
        <v>0.87149999999999994</v>
      </c>
      <c r="DB192" s="4">
        <f t="shared" si="29"/>
        <v>4.6779999999999995E-2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r=0.1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182</v>
      </c>
      <c r="B193" s="4">
        <v>0.67049999999999998</v>
      </c>
      <c r="C193" s="4">
        <v>0.77559999999999996</v>
      </c>
      <c r="D193" s="4">
        <v>0.32829999999999998</v>
      </c>
      <c r="E193" s="4">
        <v>0.95489999999999997</v>
      </c>
      <c r="F193" s="4">
        <v>0.1183</v>
      </c>
      <c r="G193" s="5">
        <v>0.68079999999999996</v>
      </c>
      <c r="H193" s="5">
        <v>0.80120000000000002</v>
      </c>
      <c r="I193" s="5">
        <v>0.33129999999999998</v>
      </c>
      <c r="J193" s="5">
        <v>0.94399999999999995</v>
      </c>
      <c r="K193" s="5">
        <v>7.1900000000000006E-2</v>
      </c>
      <c r="L193" s="4">
        <v>0.69269999999999998</v>
      </c>
      <c r="M193" s="4">
        <v>0.82779999999999998</v>
      </c>
      <c r="N193" s="4">
        <v>0.31929999999999997</v>
      </c>
      <c r="O193" s="4">
        <v>0.92379999999999995</v>
      </c>
      <c r="P193" s="4">
        <v>5.28E-2</v>
      </c>
      <c r="Q193" s="5">
        <v>0.72170000000000001</v>
      </c>
      <c r="R193" s="5">
        <v>0.8921</v>
      </c>
      <c r="S193" s="5">
        <v>0.26090000000000002</v>
      </c>
      <c r="T193" s="5">
        <v>0.87960000000000005</v>
      </c>
      <c r="U193" s="5">
        <v>5.6500000000000002E-2</v>
      </c>
      <c r="V193" s="4">
        <v>0.8105</v>
      </c>
      <c r="W193" s="4">
        <v>1.1146</v>
      </c>
      <c r="X193" s="4">
        <v>0.16059999999999999</v>
      </c>
      <c r="Y193" s="4">
        <v>0.65800000000000003</v>
      </c>
      <c r="Z193" s="4">
        <v>9.1000000000000004E-3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0.71523999999999999</v>
      </c>
      <c r="CY193" s="4">
        <f t="shared" si="26"/>
        <v>0.88225999999999993</v>
      </c>
      <c r="CZ193" s="4">
        <f t="shared" si="27"/>
        <v>0.28008</v>
      </c>
      <c r="DA193" s="4">
        <f t="shared" si="28"/>
        <v>0.87205999999999995</v>
      </c>
      <c r="DB193" s="4">
        <f t="shared" si="29"/>
        <v>6.1719999999999997E-2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183</v>
      </c>
      <c r="B194" s="4">
        <v>0.66339999999999999</v>
      </c>
      <c r="C194" s="4">
        <v>0.75660000000000005</v>
      </c>
      <c r="D194" s="4">
        <v>0.33329999999999999</v>
      </c>
      <c r="E194" s="4">
        <v>0.92669999999999997</v>
      </c>
      <c r="F194" s="4">
        <v>7.6100000000000001E-2</v>
      </c>
      <c r="G194" s="5">
        <v>0.67849999999999999</v>
      </c>
      <c r="H194" s="5">
        <v>0.79269999999999996</v>
      </c>
      <c r="I194" s="5">
        <v>0.31340000000000001</v>
      </c>
      <c r="J194" s="5">
        <v>0.90710000000000002</v>
      </c>
      <c r="K194" s="5">
        <v>3.8399999999999997E-2</v>
      </c>
      <c r="L194" s="4">
        <v>0.69820000000000004</v>
      </c>
      <c r="M194" s="4">
        <v>0.83630000000000004</v>
      </c>
      <c r="N194" s="4">
        <v>0.28489999999999999</v>
      </c>
      <c r="O194" s="4">
        <v>0.87250000000000005</v>
      </c>
      <c r="P194" s="4">
        <v>3.2800000000000003E-2</v>
      </c>
      <c r="Q194" s="5">
        <v>0.73519999999999996</v>
      </c>
      <c r="R194" s="5">
        <v>0.92010000000000003</v>
      </c>
      <c r="S194" s="5">
        <v>0.22070000000000001</v>
      </c>
      <c r="T194" s="5">
        <v>0.80869999999999997</v>
      </c>
      <c r="U194" s="5">
        <v>4.1799999999999997E-2</v>
      </c>
      <c r="V194" s="4">
        <v>0.8387</v>
      </c>
      <c r="W194" s="4">
        <v>1.1771</v>
      </c>
      <c r="X194" s="4">
        <v>7.7200000000000005E-2</v>
      </c>
      <c r="Y194" s="4">
        <v>0.59430000000000005</v>
      </c>
      <c r="Z194" s="4">
        <v>1.1599999999999999E-2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0.7228</v>
      </c>
      <c r="CY194" s="4">
        <f t="shared" si="26"/>
        <v>0.89656000000000002</v>
      </c>
      <c r="CZ194" s="4">
        <f t="shared" si="27"/>
        <v>0.24589999999999995</v>
      </c>
      <c r="DA194" s="4">
        <f t="shared" si="28"/>
        <v>0.82186000000000003</v>
      </c>
      <c r="DB194" s="4">
        <f t="shared" si="29"/>
        <v>4.0139999999999995E-2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r=0.1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184</v>
      </c>
      <c r="B195" s="4">
        <v>0.6472</v>
      </c>
      <c r="C195" s="4">
        <v>0.71760000000000002</v>
      </c>
      <c r="D195" s="4">
        <v>0.36670000000000003</v>
      </c>
      <c r="E195" s="4">
        <v>0.95699999999999996</v>
      </c>
      <c r="F195" s="4">
        <v>0.21940000000000001</v>
      </c>
      <c r="G195" s="5">
        <v>0.66369999999999996</v>
      </c>
      <c r="H195" s="5">
        <v>0.75629999999999997</v>
      </c>
      <c r="I195" s="5">
        <v>0.36899999999999999</v>
      </c>
      <c r="J195" s="5">
        <v>0.94610000000000005</v>
      </c>
      <c r="K195" s="5">
        <v>0.31759999999999999</v>
      </c>
      <c r="L195" s="4">
        <v>0.6865</v>
      </c>
      <c r="M195" s="4">
        <v>0.80489999999999995</v>
      </c>
      <c r="N195" s="4">
        <v>0.35020000000000001</v>
      </c>
      <c r="O195" s="4">
        <v>0.92869999999999997</v>
      </c>
      <c r="P195" s="4">
        <v>0.26450000000000001</v>
      </c>
      <c r="Q195" s="5">
        <v>0.7278</v>
      </c>
      <c r="R195" s="5">
        <v>0.90359999999999996</v>
      </c>
      <c r="S195" s="5">
        <v>0.28939999999999999</v>
      </c>
      <c r="T195" s="5">
        <v>0.88919999999999999</v>
      </c>
      <c r="U195" s="5">
        <v>0.19650000000000001</v>
      </c>
      <c r="V195" s="4">
        <v>0.82840000000000003</v>
      </c>
      <c r="W195" s="4">
        <v>1.1658999999999999</v>
      </c>
      <c r="X195" s="4">
        <v>0.20119999999999999</v>
      </c>
      <c r="Y195" s="4">
        <v>0.60619999999999996</v>
      </c>
      <c r="Z195" s="4">
        <v>6.7299999999999999E-2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0.71072000000000002</v>
      </c>
      <c r="CY195" s="4">
        <f t="shared" si="26"/>
        <v>0.86965999999999999</v>
      </c>
      <c r="CZ195" s="4">
        <f t="shared" si="27"/>
        <v>0.31530000000000002</v>
      </c>
      <c r="DA195" s="4">
        <f t="shared" si="28"/>
        <v>0.8654400000000001</v>
      </c>
      <c r="DB195" s="4">
        <f t="shared" si="29"/>
        <v>0.21306000000000003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185</v>
      </c>
      <c r="B196" s="4">
        <v>0.67349999999999999</v>
      </c>
      <c r="C196" s="4">
        <v>0.78169999999999995</v>
      </c>
      <c r="D196" s="4">
        <v>0.33</v>
      </c>
      <c r="E196" s="4">
        <v>0.95630000000000004</v>
      </c>
      <c r="F196" s="4">
        <v>7.9000000000000001E-2</v>
      </c>
      <c r="G196" s="5">
        <v>0.68230000000000002</v>
      </c>
      <c r="H196" s="5">
        <v>0.80420000000000003</v>
      </c>
      <c r="I196" s="5">
        <v>0.33800000000000002</v>
      </c>
      <c r="J196" s="5">
        <v>0.94610000000000005</v>
      </c>
      <c r="K196" s="5">
        <v>4.3999999999999997E-2</v>
      </c>
      <c r="L196" s="4">
        <v>0.69210000000000005</v>
      </c>
      <c r="M196" s="4">
        <v>0.82669999999999999</v>
      </c>
      <c r="N196" s="4">
        <v>0.32690000000000002</v>
      </c>
      <c r="O196" s="4">
        <v>0.92700000000000005</v>
      </c>
      <c r="P196" s="4">
        <v>3.0599999999999999E-2</v>
      </c>
      <c r="Q196" s="5">
        <v>0.71760000000000002</v>
      </c>
      <c r="R196" s="5">
        <v>0.88300000000000001</v>
      </c>
      <c r="S196" s="5">
        <v>0.27329999999999999</v>
      </c>
      <c r="T196" s="5">
        <v>0.88680000000000003</v>
      </c>
      <c r="U196" s="5">
        <v>4.1099999999999998E-2</v>
      </c>
      <c r="V196" s="4">
        <v>0.79630000000000001</v>
      </c>
      <c r="W196" s="4">
        <v>1.0787</v>
      </c>
      <c r="X196" s="4">
        <v>0.16900000000000001</v>
      </c>
      <c r="Y196" s="4">
        <v>0.68620000000000003</v>
      </c>
      <c r="Z196" s="4">
        <v>1.35E-2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0.71235999999999999</v>
      </c>
      <c r="CY196" s="4">
        <f t="shared" si="26"/>
        <v>0.87485999999999997</v>
      </c>
      <c r="CZ196" s="4">
        <f t="shared" si="27"/>
        <v>0.28744000000000003</v>
      </c>
      <c r="DA196" s="4">
        <f t="shared" si="28"/>
        <v>0.88048000000000004</v>
      </c>
      <c r="DB196" s="4">
        <f t="shared" si="29"/>
        <v>4.1639999999999996E-2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186</v>
      </c>
      <c r="B197" s="4">
        <v>0.64959999999999996</v>
      </c>
      <c r="C197" s="4">
        <v>0.72330000000000005</v>
      </c>
      <c r="D197" s="4">
        <v>0.36070000000000002</v>
      </c>
      <c r="E197" s="4">
        <v>0.96419999999999995</v>
      </c>
      <c r="F197" s="4">
        <v>0.2235</v>
      </c>
      <c r="G197" s="5">
        <v>0.66159999999999997</v>
      </c>
      <c r="H197" s="5">
        <v>0.75260000000000005</v>
      </c>
      <c r="I197" s="5">
        <v>0.3679</v>
      </c>
      <c r="J197" s="5">
        <v>0.95540000000000003</v>
      </c>
      <c r="K197" s="5">
        <v>0.31940000000000002</v>
      </c>
      <c r="L197" s="4">
        <v>0.67520000000000002</v>
      </c>
      <c r="M197" s="4">
        <v>0.78029999999999999</v>
      </c>
      <c r="N197" s="4">
        <v>0.35489999999999999</v>
      </c>
      <c r="O197" s="4">
        <v>0.94110000000000005</v>
      </c>
      <c r="P197" s="4">
        <v>0.26279999999999998</v>
      </c>
      <c r="Q197" s="5">
        <v>0.70289999999999997</v>
      </c>
      <c r="R197" s="5">
        <v>0.84560000000000002</v>
      </c>
      <c r="S197" s="5">
        <v>0.31159999999999999</v>
      </c>
      <c r="T197" s="5">
        <v>0.91</v>
      </c>
      <c r="U197" s="5">
        <v>0.20019999999999999</v>
      </c>
      <c r="V197" s="4">
        <v>0.7954</v>
      </c>
      <c r="W197" s="4">
        <v>1.0807</v>
      </c>
      <c r="X197" s="4">
        <v>0.23130000000000001</v>
      </c>
      <c r="Y197" s="4">
        <v>0.68110000000000004</v>
      </c>
      <c r="Z197" s="4">
        <v>7.0199999999999999E-2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0.69693999999999989</v>
      </c>
      <c r="CY197" s="4">
        <f t="shared" si="26"/>
        <v>0.83650000000000002</v>
      </c>
      <c r="CZ197" s="4">
        <f t="shared" si="27"/>
        <v>0.32527999999999996</v>
      </c>
      <c r="DA197" s="4">
        <f t="shared" si="28"/>
        <v>0.89036000000000004</v>
      </c>
      <c r="DB197" s="4">
        <f t="shared" si="29"/>
        <v>0.21522000000000002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187</v>
      </c>
      <c r="B198" s="4">
        <v>0.63700000000000001</v>
      </c>
      <c r="C198" s="4">
        <v>0.69920000000000004</v>
      </c>
      <c r="D198" s="4">
        <v>0.38440000000000002</v>
      </c>
      <c r="E198" s="4">
        <v>0.96430000000000005</v>
      </c>
      <c r="F198" s="4">
        <v>0.318</v>
      </c>
      <c r="G198" s="5">
        <v>0.6522</v>
      </c>
      <c r="H198" s="5">
        <v>0.73540000000000005</v>
      </c>
      <c r="I198" s="5">
        <v>0.3846</v>
      </c>
      <c r="J198" s="5">
        <v>0.95550000000000002</v>
      </c>
      <c r="K198" s="5">
        <v>0.41149999999999998</v>
      </c>
      <c r="L198" s="4">
        <v>0.67059999999999997</v>
      </c>
      <c r="M198" s="4">
        <v>0.77580000000000005</v>
      </c>
      <c r="N198" s="4">
        <v>0.35830000000000001</v>
      </c>
      <c r="O198" s="4">
        <v>0.94169999999999998</v>
      </c>
      <c r="P198" s="4">
        <v>0.3</v>
      </c>
      <c r="Q198" s="5">
        <v>0.71189999999999998</v>
      </c>
      <c r="R198" s="5">
        <v>0.87549999999999994</v>
      </c>
      <c r="S198" s="5">
        <v>0.2984</v>
      </c>
      <c r="T198" s="5">
        <v>0.91469999999999996</v>
      </c>
      <c r="U198" s="5">
        <v>0.16830000000000001</v>
      </c>
      <c r="V198" s="4">
        <v>0.83360000000000001</v>
      </c>
      <c r="W198" s="4">
        <v>1.1884999999999999</v>
      </c>
      <c r="X198" s="4">
        <v>0.21809999999999999</v>
      </c>
      <c r="Y198" s="4">
        <v>0.80930000000000002</v>
      </c>
      <c r="Z198" s="4">
        <v>6.3299999999999995E-2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0.70106000000000002</v>
      </c>
      <c r="CY198" s="4">
        <f t="shared" si="26"/>
        <v>0.85487999999999997</v>
      </c>
      <c r="CZ198" s="4">
        <f t="shared" si="27"/>
        <v>0.32876</v>
      </c>
      <c r="DA198" s="4">
        <f t="shared" si="28"/>
        <v>0.91709999999999992</v>
      </c>
      <c r="DB198" s="4">
        <f t="shared" si="29"/>
        <v>0.25222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188</v>
      </c>
      <c r="B199" s="4">
        <v>0.63949999999999996</v>
      </c>
      <c r="C199" s="4">
        <v>0.70450000000000002</v>
      </c>
      <c r="D199" s="4">
        <v>0.38090000000000002</v>
      </c>
      <c r="E199" s="4">
        <v>0.96430000000000005</v>
      </c>
      <c r="F199" s="4">
        <v>0.39550000000000002</v>
      </c>
      <c r="G199" s="5">
        <v>0.65449999999999997</v>
      </c>
      <c r="H199" s="5">
        <v>0.74019999999999997</v>
      </c>
      <c r="I199" s="5">
        <v>0.38279999999999997</v>
      </c>
      <c r="J199" s="5">
        <v>0.95550000000000002</v>
      </c>
      <c r="K199" s="5">
        <v>0.4677</v>
      </c>
      <c r="L199" s="4">
        <v>0.67269999999999996</v>
      </c>
      <c r="M199" s="4">
        <v>0.78</v>
      </c>
      <c r="N199" s="4">
        <v>0.35720000000000002</v>
      </c>
      <c r="O199" s="4">
        <v>0.94169999999999998</v>
      </c>
      <c r="P199" s="4">
        <v>0.33279999999999998</v>
      </c>
      <c r="Q199" s="5">
        <v>0.71330000000000005</v>
      </c>
      <c r="R199" s="5">
        <v>0.87809999999999999</v>
      </c>
      <c r="S199" s="5">
        <v>0.29830000000000001</v>
      </c>
      <c r="T199" s="5">
        <v>0.91469999999999996</v>
      </c>
      <c r="U199" s="5">
        <v>0.2036</v>
      </c>
      <c r="V199" s="4">
        <v>0.83340000000000003</v>
      </c>
      <c r="W199" s="4">
        <v>1.1871</v>
      </c>
      <c r="X199" s="4">
        <v>0.21840000000000001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0.70267999999999997</v>
      </c>
      <c r="CY199" s="4">
        <f t="shared" si="26"/>
        <v>0.85798000000000008</v>
      </c>
      <c r="CZ199" s="4">
        <f t="shared" si="27"/>
        <v>0.32751999999999998</v>
      </c>
      <c r="DA199" s="4">
        <f t="shared" si="28"/>
        <v>0.91709999999999992</v>
      </c>
      <c r="DB199" s="4">
        <f t="shared" si="29"/>
        <v>0.29374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189</v>
      </c>
      <c r="B200" s="4">
        <v>0.65610000000000002</v>
      </c>
      <c r="C200" s="4">
        <v>0.73570000000000002</v>
      </c>
      <c r="D200" s="4">
        <v>0.35539999999999999</v>
      </c>
      <c r="E200" s="4">
        <v>0.96430000000000005</v>
      </c>
      <c r="F200" s="4">
        <v>0.3019</v>
      </c>
      <c r="G200" s="5">
        <v>0.66549999999999998</v>
      </c>
      <c r="H200" s="5">
        <v>0.76039999999999996</v>
      </c>
      <c r="I200" s="5">
        <v>0.36620000000000003</v>
      </c>
      <c r="J200" s="5">
        <v>0.95550000000000002</v>
      </c>
      <c r="K200" s="5">
        <v>0.3906</v>
      </c>
      <c r="L200" s="4">
        <v>0.67720000000000002</v>
      </c>
      <c r="M200" s="4">
        <v>0.78520000000000001</v>
      </c>
      <c r="N200" s="4">
        <v>0.35249999999999998</v>
      </c>
      <c r="O200" s="4">
        <v>0.94169999999999998</v>
      </c>
      <c r="P200" s="4">
        <v>0.29299999999999998</v>
      </c>
      <c r="Q200" s="5">
        <v>0.70409999999999995</v>
      </c>
      <c r="R200" s="5">
        <v>0.85019999999999996</v>
      </c>
      <c r="S200" s="5">
        <v>0.31230000000000002</v>
      </c>
      <c r="T200" s="5">
        <v>0.91469999999999996</v>
      </c>
      <c r="U200" s="5">
        <v>0.17399999999999999</v>
      </c>
      <c r="V200" s="4">
        <v>0.81540000000000001</v>
      </c>
      <c r="W200" s="4">
        <v>1.1406000000000001</v>
      </c>
      <c r="X200" s="4">
        <v>0.22539999999999999</v>
      </c>
      <c r="Y200" s="4">
        <v>0.80930000000000002</v>
      </c>
      <c r="Z200" s="4">
        <v>6.7400000000000002E-2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0.70365999999999995</v>
      </c>
      <c r="CY200" s="4">
        <f t="shared" si="26"/>
        <v>0.85441999999999996</v>
      </c>
      <c r="CZ200" s="4">
        <f t="shared" si="27"/>
        <v>0.32236000000000004</v>
      </c>
      <c r="DA200" s="4">
        <f t="shared" si="28"/>
        <v>0.91709999999999992</v>
      </c>
      <c r="DB200" s="4">
        <f t="shared" si="29"/>
        <v>0.24537999999999999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r=0.3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x14ac:dyDescent="0.2">
      <c r="A201" s="1" t="s">
        <v>190</v>
      </c>
      <c r="B201" s="4">
        <v>0.65990000000000004</v>
      </c>
      <c r="C201" s="4">
        <v>0.74380000000000002</v>
      </c>
      <c r="D201" s="4">
        <v>0.35389999999999999</v>
      </c>
      <c r="E201" s="4">
        <v>0.96430000000000005</v>
      </c>
      <c r="F201" s="4">
        <v>0.3755</v>
      </c>
      <c r="G201" s="5">
        <v>0.66879999999999995</v>
      </c>
      <c r="H201" s="5">
        <v>0.76749999999999996</v>
      </c>
      <c r="I201" s="5">
        <v>0.36420000000000002</v>
      </c>
      <c r="J201" s="5">
        <v>0.95550000000000002</v>
      </c>
      <c r="K201" s="5">
        <v>0.43359999999999999</v>
      </c>
      <c r="L201" s="4">
        <v>0.67989999999999995</v>
      </c>
      <c r="M201" s="4">
        <v>0.79100000000000004</v>
      </c>
      <c r="N201" s="4">
        <v>0.35139999999999999</v>
      </c>
      <c r="O201" s="4">
        <v>0.94169999999999998</v>
      </c>
      <c r="P201" s="4">
        <v>0.31719999999999998</v>
      </c>
      <c r="Q201" s="5">
        <v>0.70609999999999995</v>
      </c>
      <c r="R201" s="5">
        <v>0.85440000000000005</v>
      </c>
      <c r="S201" s="5">
        <v>0.31219999999999998</v>
      </c>
      <c r="T201" s="5">
        <v>0.91469999999999996</v>
      </c>
      <c r="U201" s="5">
        <v>0.185</v>
      </c>
      <c r="V201" s="4">
        <v>0.8155</v>
      </c>
      <c r="W201" s="4">
        <v>1.1402000000000001</v>
      </c>
      <c r="X201" s="4">
        <v>0.22570000000000001</v>
      </c>
      <c r="Y201" s="4">
        <v>0.80930000000000002</v>
      </c>
      <c r="Z201" s="4">
        <v>7.4899999999999994E-2</v>
      </c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>
        <f t="shared" si="25"/>
        <v>0.70604</v>
      </c>
      <c r="CY201" s="4">
        <f t="shared" si="26"/>
        <v>0.85938000000000003</v>
      </c>
      <c r="CZ201" s="4">
        <f t="shared" si="27"/>
        <v>0.32147999999999999</v>
      </c>
      <c r="DA201" s="4">
        <f t="shared" si="28"/>
        <v>0.91709999999999992</v>
      </c>
      <c r="DB201" s="4">
        <f t="shared" si="29"/>
        <v>0.27723999999999999</v>
      </c>
      <c r="DC201" s="11" t="str" cm="1">
        <f t="array" aca="1" ref="DC201" ca="1">CONCATENATE(INDIRECT(ADDRESS(1,MATCH(_xlfn.MINIFS(B201:CW201,metrics.est,"MAE"),B201:CW201,0)+1)), ", ", INDIRECT(ADDRESS(2,MATCH(_xlfn.MINIFS(B201:CW201,metrics.est,"MAE"),B201:CW201,0)+1)))</f>
        <v>k=5, r=0.1</v>
      </c>
      <c r="DD201" s="11" t="str" cm="1">
        <f t="array" aca="1" ref="DD201" ca="1">CONCATENATE(INDIRECT(ADDRESS(1,MATCH(_xlfn.MINIFS(B201:CW201,metrics.est,"MSE"),B201:CW201,0)+1)), ", ", INDIRECT(ADDRESS(2,MATCH(_xlfn.MINIFS(B201:CW201,metrics.est,"MSE"),B201:CW201,0)+1)))</f>
        <v>k=5, r=0.1</v>
      </c>
      <c r="DE201" s="11" t="str" cm="1">
        <f t="array" aca="1" ref="DE201" ca="1">CONCATENATE(INDIRECT(ADDRESS(1,MATCH(_xlfn.MAXIFS(B201:CW201,metrics.est,"R"),B201:CW201,0)+1)), ", ", INDIRECT(ADDRESS(2,MATCH(_xlfn.MAXIFS(B201:CW201,metrics.est,"R"),B201:CW201,0)+1)))</f>
        <v>k=5, r=0.3</v>
      </c>
      <c r="DF201" s="11" t="str" cm="1">
        <f t="array" aca="1" ref="DF201" ca="1">CONCATENATE(INDIRECT(ADDRESS(1,MATCH(_xlfn.MAXIFS(B201:CW201,metrics.est,"Coverage"),B201:CW201,0)+1)), ", ", INDIRECT(ADDRESS(2,MATCH(_xlfn.MAXIFS(B201:CW201,metrics.est,"Coverage"),B201:CW201,0)+1)))</f>
        <v>k=5, r=0.1</v>
      </c>
      <c r="DG201" s="11" t="str" cm="1">
        <f t="array" aca="1" ref="DG201" ca="1">CONCATENATE(INDIRECT(ADDRESS(1,MATCH(_xlfn.MINIFS(B201:CW201,metrics.est,"Time"),B201:CW201,0)+1)), ", ", INDIRECT(ADDRESS(2,MATCH(_xlfn.MINIFS(B201:CW201,metrics.est,"Time"),B201:CW201,0)+1)))</f>
        <v>k=5, r=0.9</v>
      </c>
    </row>
    <row r="202" spans="1:111" x14ac:dyDescent="0.2">
      <c r="A202" s="1" t="s">
        <v>191</v>
      </c>
      <c r="B202" s="4">
        <v>0.64959999999999996</v>
      </c>
      <c r="C202" s="4">
        <v>0.7218</v>
      </c>
      <c r="D202" s="4">
        <v>0.36870000000000003</v>
      </c>
      <c r="E202" s="4">
        <v>0.96430000000000005</v>
      </c>
      <c r="F202" s="4">
        <v>0.31009999999999999</v>
      </c>
      <c r="G202" s="5">
        <v>0.66039999999999999</v>
      </c>
      <c r="H202" s="5">
        <v>0.74939999999999996</v>
      </c>
      <c r="I202" s="5">
        <v>0.37690000000000001</v>
      </c>
      <c r="J202" s="5">
        <v>0.95550000000000002</v>
      </c>
      <c r="K202" s="5">
        <v>0.36359999999999998</v>
      </c>
      <c r="L202" s="4">
        <v>0.67379999999999995</v>
      </c>
      <c r="M202" s="4">
        <v>0.7782</v>
      </c>
      <c r="N202" s="4">
        <v>0.35909999999999997</v>
      </c>
      <c r="O202" s="4">
        <v>0.94169999999999998</v>
      </c>
      <c r="P202" s="4">
        <v>0.27429999999999999</v>
      </c>
      <c r="Q202" s="16">
        <v>0.70899999999999996</v>
      </c>
      <c r="R202" s="16">
        <v>0.86529999999999996</v>
      </c>
      <c r="S202" s="16">
        <v>0.30509999999999998</v>
      </c>
      <c r="T202" s="16"/>
      <c r="U202" s="16">
        <v>0.157</v>
      </c>
      <c r="V202" s="4">
        <v>0.8206</v>
      </c>
      <c r="W202" s="4">
        <v>1.1539999999999999</v>
      </c>
      <c r="X202" s="4">
        <v>0.223</v>
      </c>
      <c r="Y202" s="4">
        <v>0.80930000000000002</v>
      </c>
      <c r="Z202" s="4">
        <v>7.1199999999999999E-2</v>
      </c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>
        <f t="shared" si="25"/>
        <v>0.70267999999999997</v>
      </c>
      <c r="CY202" s="4">
        <f t="shared" si="26"/>
        <v>0.85373999999999994</v>
      </c>
      <c r="CZ202" s="4">
        <f t="shared" si="27"/>
        <v>0.32656000000000002</v>
      </c>
      <c r="DA202" s="4">
        <f t="shared" si="28"/>
        <v>0.91769999999999996</v>
      </c>
      <c r="DB202" s="4">
        <f t="shared" si="29"/>
        <v>0.23523999999999998</v>
      </c>
      <c r="DC202" s="11" t="str" cm="1">
        <f t="array" aca="1" ref="DC202" ca="1">CONCATENATE(INDIRECT(ADDRESS(1,MATCH(_xlfn.MINIFS(B202:CW202,metrics.est,"MAE"),B202:CW202,0)+1)), ", ", INDIRECT(ADDRESS(2,MATCH(_xlfn.MINIFS(B202:CW202,metrics.est,"MAE"),B202:CW202,0)+1)))</f>
        <v>k=5, r=0.1</v>
      </c>
      <c r="DD202" s="11" t="str" cm="1">
        <f t="array" aca="1" ref="DD202" ca="1">CONCATENATE(INDIRECT(ADDRESS(1,MATCH(_xlfn.MINIFS(B202:CW202,metrics.est,"MSE"),B202:CW202,0)+1)), ", ", INDIRECT(ADDRESS(2,MATCH(_xlfn.MINIFS(B202:CW202,metrics.est,"MSE"),B202:CW202,0)+1)))</f>
        <v>k=5, r=0.1</v>
      </c>
      <c r="DE202" s="11" t="str" cm="1">
        <f t="array" aca="1" ref="DE202" ca="1">CONCATENATE(INDIRECT(ADDRESS(1,MATCH(_xlfn.MAXIFS(B202:CW202,metrics.est,"R"),B202:CW202,0)+1)), ", ", INDIRECT(ADDRESS(2,MATCH(_xlfn.MAXIFS(B202:CW202,metrics.est,"R"),B202:CW202,0)+1)))</f>
        <v>k=5, r=0.3</v>
      </c>
      <c r="DF202" s="11" t="str" cm="1">
        <f t="array" aca="1" ref="DF202" ca="1">CONCATENATE(INDIRECT(ADDRESS(1,MATCH(_xlfn.MAXIFS(B202:CW202,metrics.est,"Coverage"),B202:CW202,0)+1)), ", ", INDIRECT(ADDRESS(2,MATCH(_xlfn.MAXIFS(B202:CW202,metrics.est,"Coverage"),B202:CW202,0)+1)))</f>
        <v>k=5, r=0.1</v>
      </c>
      <c r="DG202" s="11" t="str" cm="1">
        <f t="array" aca="1" ref="DG202" ca="1">CONCATENATE(INDIRECT(ADDRESS(1,MATCH(_xlfn.MINIFS(B202:CW202,metrics.est,"Time"),B202:CW202,0)+1)), ", ", INDIRECT(ADDRESS(2,MATCH(_xlfn.MINIFS(B202:CW202,metrics.est,"Time"),B202:CW202,0)+1)))</f>
        <v>k=5, r=0.9</v>
      </c>
    </row>
    <row r="203" spans="1:111" x14ac:dyDescent="0.2">
      <c r="A203" s="1" t="s">
        <v>192</v>
      </c>
      <c r="B203" s="4">
        <v>0.65300000000000002</v>
      </c>
      <c r="C203" s="4">
        <v>0.72919999999999996</v>
      </c>
      <c r="D203" s="4">
        <v>0.36709999999999998</v>
      </c>
      <c r="E203" s="4">
        <v>0.96430000000000005</v>
      </c>
      <c r="F203" s="4">
        <v>0.38629999999999998</v>
      </c>
      <c r="G203" s="5">
        <v>0.6633</v>
      </c>
      <c r="H203" s="5">
        <v>0.75580000000000003</v>
      </c>
      <c r="I203" s="5">
        <v>0.37480000000000002</v>
      </c>
      <c r="J203" s="5">
        <v>0.95550000000000002</v>
      </c>
      <c r="K203" s="5">
        <v>0.40970000000000001</v>
      </c>
      <c r="L203" s="4">
        <v>0.67630000000000001</v>
      </c>
      <c r="M203" s="4">
        <v>0.78359999999999996</v>
      </c>
      <c r="N203" s="4">
        <v>0.35780000000000001</v>
      </c>
      <c r="O203" s="4">
        <v>0.94169999999999998</v>
      </c>
      <c r="P203" s="4">
        <v>0.31130000000000002</v>
      </c>
      <c r="Q203" s="5">
        <v>0.70640000000000003</v>
      </c>
      <c r="R203" s="5">
        <v>0.85609999999999997</v>
      </c>
      <c r="S203" s="5">
        <v>0.311</v>
      </c>
      <c r="T203" s="5">
        <v>0.91479999999999995</v>
      </c>
      <c r="U203" s="5">
        <v>0.1923</v>
      </c>
      <c r="V203" s="4">
        <v>0.82069999999999999</v>
      </c>
      <c r="W203" s="4">
        <v>1.1531</v>
      </c>
      <c r="X203" s="4">
        <v>0.22339999999999999</v>
      </c>
      <c r="Y203" s="4">
        <v>0.80930000000000002</v>
      </c>
      <c r="Z203" s="4">
        <v>6.9099999999999995E-2</v>
      </c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>
        <f t="shared" si="25"/>
        <v>0.70394000000000001</v>
      </c>
      <c r="CY203" s="4">
        <f t="shared" si="26"/>
        <v>0.85555999999999999</v>
      </c>
      <c r="CZ203" s="4">
        <f t="shared" si="27"/>
        <v>0.32682</v>
      </c>
      <c r="DA203" s="4">
        <f t="shared" si="28"/>
        <v>0.91712000000000005</v>
      </c>
      <c r="DB203" s="4">
        <f t="shared" si="29"/>
        <v>0.27373999999999998</v>
      </c>
      <c r="DC203" s="11" t="str" cm="1">
        <f t="array" aca="1" ref="DC203" ca="1">CONCATENATE(INDIRECT(ADDRESS(1,MATCH(_xlfn.MINIFS(B203:CW203,metrics.est,"MAE"),B203:CW203,0)+1)), ", ", INDIRECT(ADDRESS(2,MATCH(_xlfn.MINIFS(B203:CW203,metrics.est,"MAE"),B203:CW203,0)+1)))</f>
        <v>k=5, r=0.1</v>
      </c>
      <c r="DD203" s="11" t="str" cm="1">
        <f t="array" aca="1" ref="DD203" ca="1">CONCATENATE(INDIRECT(ADDRESS(1,MATCH(_xlfn.MINIFS(B203:CW203,metrics.est,"MSE"),B203:CW203,0)+1)), ", ", INDIRECT(ADDRESS(2,MATCH(_xlfn.MINIFS(B203:CW203,metrics.est,"MSE"),B203:CW203,0)+1)))</f>
        <v>k=5, r=0.1</v>
      </c>
      <c r="DE203" s="11" t="str" cm="1">
        <f t="array" aca="1" ref="DE203" ca="1">CONCATENATE(INDIRECT(ADDRESS(1,MATCH(_xlfn.MAXIFS(B203:CW203,metrics.est,"R"),B203:CW203,0)+1)), ", ", INDIRECT(ADDRESS(2,MATCH(_xlfn.MAXIFS(B203:CW203,metrics.est,"R"),B203:CW203,0)+1)))</f>
        <v>k=5, r=0.3</v>
      </c>
      <c r="DF203" s="11" t="str" cm="1">
        <f t="array" aca="1" ref="DF203" ca="1">CONCATENATE(INDIRECT(ADDRESS(1,MATCH(_xlfn.MAXIFS(B203:CW203,metrics.est,"Coverage"),B203:CW203,0)+1)), ", ", INDIRECT(ADDRESS(2,MATCH(_xlfn.MAXIFS(B203:CW203,metrics.est,"Coverage"),B203:CW203,0)+1)))</f>
        <v>k=5, r=0.1</v>
      </c>
      <c r="DG203" s="11" t="str" cm="1">
        <f t="array" aca="1" ref="DG203" ca="1">CONCATENATE(INDIRECT(ADDRESS(1,MATCH(_xlfn.MINIFS(B203:CW203,metrics.est,"Time"),B203:CW203,0)+1)), ", ", INDIRECT(ADDRESS(2,MATCH(_xlfn.MINIFS(B203:CW203,metrics.est,"Time"),B203:CW203,0)+1)))</f>
        <v>k=5, r=0.9</v>
      </c>
    </row>
    <row r="204" spans="1:111" x14ac:dyDescent="0.2">
      <c r="A204" s="1" t="s">
        <v>193</v>
      </c>
      <c r="B204" s="4">
        <v>0.64329999999999998</v>
      </c>
      <c r="C204" s="4">
        <v>0.70689999999999997</v>
      </c>
      <c r="D204" s="4">
        <v>0.376</v>
      </c>
      <c r="E204" s="4">
        <v>0.93059999999999998</v>
      </c>
      <c r="F204" s="4">
        <v>0.28249999999999997</v>
      </c>
      <c r="G204" s="5">
        <v>0.66069999999999995</v>
      </c>
      <c r="H204" s="5">
        <v>0.74690000000000001</v>
      </c>
      <c r="I204" s="5">
        <v>0.37280000000000002</v>
      </c>
      <c r="J204" s="5">
        <v>0.91339999999999999</v>
      </c>
      <c r="K204" s="5">
        <v>0.32319999999999999</v>
      </c>
      <c r="L204" s="4">
        <v>0.68620000000000003</v>
      </c>
      <c r="M204" s="4">
        <v>0.8004</v>
      </c>
      <c r="N204" s="4">
        <v>0.34799999999999998</v>
      </c>
      <c r="O204" s="4">
        <v>0.88649999999999995</v>
      </c>
      <c r="P204" s="4">
        <v>0.27510000000000001</v>
      </c>
      <c r="Q204" s="5">
        <v>0.73560000000000003</v>
      </c>
      <c r="R204" s="5">
        <v>0.91500000000000004</v>
      </c>
      <c r="S204" s="5">
        <v>0.29249999999999998</v>
      </c>
      <c r="T204" s="5">
        <v>0.83499999999999996</v>
      </c>
      <c r="U204" s="5">
        <v>0.20610000000000001</v>
      </c>
      <c r="V204" s="4">
        <v>0.83989999999999998</v>
      </c>
      <c r="W204" s="4">
        <v>1.1874</v>
      </c>
      <c r="X204" s="4">
        <v>0.2026</v>
      </c>
      <c r="Y204" s="4">
        <v>0.57779999999999998</v>
      </c>
      <c r="Z204" s="4">
        <v>8.0699999999999994E-2</v>
      </c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>
        <f t="shared" si="25"/>
        <v>0.71313999999999989</v>
      </c>
      <c r="CY204" s="4">
        <f t="shared" si="26"/>
        <v>0.87132000000000009</v>
      </c>
      <c r="CZ204" s="4">
        <f t="shared" si="27"/>
        <v>0.31838</v>
      </c>
      <c r="DA204" s="4">
        <f t="shared" si="28"/>
        <v>0.82865999999999995</v>
      </c>
      <c r="DB204" s="4">
        <f t="shared" si="29"/>
        <v>0.23352000000000001</v>
      </c>
      <c r="DC204" s="11" t="str" cm="1">
        <f t="array" aca="1" ref="DC204" ca="1">CONCATENATE(INDIRECT(ADDRESS(1,MATCH(_xlfn.MINIFS(B204:CW204,metrics.est,"MAE"),B204:CW204,0)+1)), ", ", INDIRECT(ADDRESS(2,MATCH(_xlfn.MINIFS(B204:CW204,metrics.est,"MAE"),B204:CW204,0)+1)))</f>
        <v>k=5, r=0.1</v>
      </c>
      <c r="DD204" s="11" t="str" cm="1">
        <f t="array" aca="1" ref="DD204" ca="1">CONCATENATE(INDIRECT(ADDRESS(1,MATCH(_xlfn.MINIFS(B204:CW204,metrics.est,"MSE"),B204:CW204,0)+1)), ", ", INDIRECT(ADDRESS(2,MATCH(_xlfn.MINIFS(B204:CW204,metrics.est,"MSE"),B204:CW204,0)+1)))</f>
        <v>k=5, r=0.1</v>
      </c>
      <c r="DE204" s="11" t="str" cm="1">
        <f t="array" aca="1" ref="DE204" ca="1">CONCATENATE(INDIRECT(ADDRESS(1,MATCH(_xlfn.MAXIFS(B204:CW204,metrics.est,"R"),B204:CW204,0)+1)), ", ", INDIRECT(ADDRESS(2,MATCH(_xlfn.MAXIFS(B204:CW204,metrics.est,"R"),B204:CW204,0)+1)))</f>
        <v>k=5, r=0.1</v>
      </c>
      <c r="DF204" s="11" t="str" cm="1">
        <f t="array" aca="1" ref="DF204" ca="1">CONCATENATE(INDIRECT(ADDRESS(1,MATCH(_xlfn.MAXIFS(B204:CW204,metrics.est,"Coverage"),B204:CW204,0)+1)), ", ", INDIRECT(ADDRESS(2,MATCH(_xlfn.MAXIFS(B204:CW204,metrics.est,"Coverage"),B204:CW204,0)+1)))</f>
        <v>k=5, r=0.1</v>
      </c>
      <c r="DG204" s="11" t="str" cm="1">
        <f t="array" aca="1" ref="DG204" ca="1">CONCATENATE(INDIRECT(ADDRESS(1,MATCH(_xlfn.MINIFS(B204:CW204,metrics.est,"Time"),B204:CW204,0)+1)), ", ", INDIRECT(ADDRESS(2,MATCH(_xlfn.MINIFS(B204:CW204,metrics.est,"Time"),B204:CW204,0)+1)))</f>
        <v>k=5, r=0.9</v>
      </c>
    </row>
    <row r="205" spans="1:111" s="5" customFormat="1" x14ac:dyDescent="0.2">
      <c r="A205" s="1" t="s">
        <v>204</v>
      </c>
      <c r="B205" s="4"/>
      <c r="C205" s="4"/>
      <c r="D205" s="4"/>
      <c r="E205" s="4"/>
      <c r="F205" s="4"/>
      <c r="L205" s="4"/>
      <c r="M205" s="4"/>
      <c r="N205" s="4"/>
      <c r="O205" s="4"/>
      <c r="P205" s="4"/>
      <c r="V205" s="4"/>
      <c r="W205" s="4"/>
      <c r="X205" s="4"/>
      <c r="Y205" s="4"/>
      <c r="Z205" s="4"/>
      <c r="AF205" s="4"/>
      <c r="AG205" s="4"/>
      <c r="AH205" s="4"/>
      <c r="AI205" s="4"/>
      <c r="AJ205" s="4"/>
      <c r="AP205" s="4"/>
      <c r="AQ205" s="4"/>
      <c r="AR205" s="4"/>
      <c r="AS205" s="4"/>
      <c r="AT205" s="4"/>
      <c r="AZ205" s="4"/>
      <c r="BA205" s="4"/>
      <c r="BB205" s="4"/>
      <c r="BC205" s="4"/>
      <c r="BD205" s="4"/>
      <c r="BJ205" s="4"/>
      <c r="BK205" s="4"/>
      <c r="BL205" s="4"/>
      <c r="BM205" s="4"/>
      <c r="BN205" s="4"/>
      <c r="BT205" s="4"/>
      <c r="BU205" s="4"/>
      <c r="BV205" s="4"/>
      <c r="BW205" s="4"/>
      <c r="BX205" s="4"/>
      <c r="CD205" s="4"/>
      <c r="CE205" s="4"/>
      <c r="CF205" s="4"/>
      <c r="CG205" s="4"/>
      <c r="CH205" s="4"/>
      <c r="CN205" s="4"/>
      <c r="CO205" s="4"/>
      <c r="CP205" s="4"/>
      <c r="CQ205" s="4"/>
      <c r="CR205" s="4"/>
      <c r="CX205" s="4" t="e">
        <f t="shared" ref="CX205" si="30">AVERAGEIFS(B205:CW205,metrics.est,"MAE")</f>
        <v>#DIV/0!</v>
      </c>
      <c r="CY205" s="4" t="e">
        <f t="shared" si="26"/>
        <v>#DIV/0!</v>
      </c>
      <c r="CZ205" s="4" t="e">
        <f t="shared" si="27"/>
        <v>#DIV/0!</v>
      </c>
      <c r="DA205" s="4" t="e">
        <f t="shared" si="28"/>
        <v>#DIV/0!</v>
      </c>
      <c r="DB205" s="4" t="e">
        <f t="shared" si="29"/>
        <v>#DIV/0!</v>
      </c>
      <c r="DC205" s="11" t="e" cm="1">
        <f t="array" aca="1" ref="DC205" ca="1">CONCATENATE(INDIRECT(ADDRESS(1,MATCH(_xlfn.MINIFS(B205:CW205,metrics.est,"MAE"),B205:CW205,0)+1)), ", ", INDIRECT(ADDRESS(2,MATCH(_xlfn.MINIFS(B205:CW205,metrics.est,"MAE"),B205:CW205,0)+1)))</f>
        <v>#N/A</v>
      </c>
      <c r="DD205" s="11" t="e" cm="1">
        <f t="array" aca="1" ref="DD205" ca="1">CONCATENATE(INDIRECT(ADDRESS(1,MATCH(_xlfn.MINIFS(B205:CW205,metrics.est,"MSE"),B205:CW205,0)+1)), ", ", INDIRECT(ADDRESS(2,MATCH(_xlfn.MINIFS(B205:CW205,metrics.est,"MSE"),B205:CW205,0)+1)))</f>
        <v>#N/A</v>
      </c>
      <c r="DE205" s="11" t="e" cm="1">
        <f t="array" aca="1" ref="DE205" ca="1">CONCATENATE(INDIRECT(ADDRESS(1,MATCH(_xlfn.MAXIFS(B205:CW205,metrics.est,"R"),B205:CW205,0)+1)), ", ", INDIRECT(ADDRESS(2,MATCH(_xlfn.MAXIFS(B205:CW205,metrics.est,"R"),B205:CW205,0)+1)))</f>
        <v>#N/A</v>
      </c>
      <c r="DF205" s="11" t="e" cm="1">
        <f t="array" aca="1" ref="DF205" ca="1">CONCATENATE(INDIRECT(ADDRESS(1,MATCH(_xlfn.MAXIFS(B205:CW205,metrics.est,"Coverage"),B205:CW205,0)+1)), ", ", INDIRECT(ADDRESS(2,MATCH(_xlfn.MAXIFS(B205:CW205,metrics.est,"Coverage"),B205:CW205,0)+1)))</f>
        <v>#N/A</v>
      </c>
      <c r="DG205" s="11" t="e" cm="1">
        <f t="array" aca="1" ref="DG205" ca="1">CONCATENATE(INDIRECT(ADDRESS(1,MATCH(_xlfn.MINIFS(B205:CW205,metrics.est,"Time"),B205:CW205,0)+1)), ", ", INDIRECT(ADDRESS(2,MATCH(_xlfn.MINIFS(B205:CW205,metrics.est,"Time"),B205:CW205,0)+1)))</f>
        <v>#N/A</v>
      </c>
    </row>
    <row r="206" spans="1:111" s="9" customFormat="1" x14ac:dyDescent="0.2">
      <c r="A206" s="7" t="s">
        <v>205</v>
      </c>
      <c r="B206" s="8" t="str" cm="1">
        <f t="array" aca="1" ref="B206" ca="1">INDIRECT(ADDRESS(MATCH(MIN(B7:B205),B7:B205,0)+6,1))</f>
        <v>BI22.ZSim</v>
      </c>
      <c r="C206" s="8" t="str" cm="1">
        <f t="array" aca="1" ref="C206" ca="1">INDIRECT(ADDRESS(MATCH(MIN(C7:C205),C7:C205,0)+6,1))</f>
        <v>BI22.ZSim</v>
      </c>
      <c r="D206" s="8" t="str" cm="1">
        <f t="array" aca="1" ref="D206" ca="1">INDIRECT(ADDRESS(MATCH(MAX(D7:D205),D7:D205,0)+6,1))</f>
        <v>BI14.QTIJ</v>
      </c>
      <c r="E206" s="8" t="str" cm="1">
        <f t="array" aca="1" ref="E206" ca="1">INDIRECT(ADDRESS(MATCH(MAX(E7:E205),E7:E205,0)+6,1))</f>
        <v>BI14.QTIJ</v>
      </c>
      <c r="F206" s="8" t="str" cm="1">
        <f t="array" aca="1" ref="F206" ca="1">INDIRECT(ADDRESS(MATCH(MIN(F7:F205),F7:F205,0)+6,1))</f>
        <v>BU01.JaccardMulti</v>
      </c>
      <c r="G206" s="12" t="str" cm="1">
        <f t="array" aca="1" ref="G206" ca="1">INDIRECT(ADDRESS(MATCH(MIN(G7:G205),G7:G205,0)+6,1))</f>
        <v>BI22.ZSim</v>
      </c>
      <c r="H206" s="12" t="str" cm="1">
        <f t="array" aca="1" ref="H206" ca="1">INDIRECT(ADDRESS(MATCH(MIN(H7:H205),H7:H205,0)+6,1))</f>
        <v>BI22.ZSim</v>
      </c>
      <c r="I206" s="14" t="str" cm="1">
        <f t="array" aca="1" ref="I206" ca="1">INDIRECT(ADDRESS(MATCH(MAX(I7:I205),I7:I205,0)+6,1))</f>
        <v>BI22.ZSim</v>
      </c>
      <c r="J206" s="14" t="str" cm="1">
        <f t="array" aca="1" ref="J206" ca="1">INDIRECT(ADDRESS(MATCH(MAX(J7:J205),J7:J205,0)+6,1))</f>
        <v>AI01.Jaccard</v>
      </c>
      <c r="K206" s="12" t="str" cm="1">
        <f t="array" aca="1" ref="K206" ca="1">INDIRECT(ADDRESS(MATCH(MIN(K7:K205),K7:K205,0)+6,1))</f>
        <v>BU03.CPC</v>
      </c>
      <c r="L206" s="8" t="str" cm="1">
        <f t="array" aca="1" ref="L206" ca="1">INDIRECT(ADDRESS(MATCH(MIN(L7:L205),L7:L205,0)+6,1))</f>
        <v>AI05.SRC</v>
      </c>
      <c r="M206" s="8" t="str" cm="1">
        <f t="array" aca="1" ref="M206" ca="1">INDIRECT(ADDRESS(MATCH(MIN(M7:M205),M7:M205,0)+6,1))</f>
        <v>AI05.SRC</v>
      </c>
      <c r="N206" s="8" t="str" cm="1">
        <f t="array" aca="1" ref="N206" ca="1">INDIRECT(ADDRESS(MATCH(MAX(N7:N205),N7:N205,0)+6,1))</f>
        <v>BI22.ZSim</v>
      </c>
      <c r="O206" s="8" t="str" cm="1">
        <f t="array" aca="1" ref="O206" ca="1">INDIRECT(ADDRESS(MATCH(MAX(O7:O205),O7:O205,0)+6,1))</f>
        <v>AI01.Jaccard</v>
      </c>
      <c r="P206" s="8" t="str" cm="1">
        <f t="array" aca="1" ref="P206" ca="1">INDIRECT(ADDRESS(MATCH(MIN(P7:P205),P7:P205,0)+6,1))</f>
        <v>BU01.Dice</v>
      </c>
      <c r="Q206" s="12" t="str" cm="1">
        <f t="array" aca="1" ref="Q206" ca="1">INDIRECT(ADDRESS(MATCH(MIN(Q7:Q205),Q7:Q205,0)+6,1))</f>
        <v>AI28.RPB</v>
      </c>
      <c r="R206" s="12" t="str" cm="1">
        <f t="array" aca="1" ref="R206" ca="1">INDIRECT(ADDRESS(MATCH(MIN(R7:R205),R7:R205,0)+6,1))</f>
        <v>AI05.SRC</v>
      </c>
      <c r="S206" s="12" t="str" cm="1">
        <f t="array" aca="1" ref="S206" ca="1">INDIRECT(ADDRESS(MATCH(MAX(S7:S205),S7:S205,0)+6,1))</f>
        <v>AI28.RPB</v>
      </c>
      <c r="T206" s="12" t="str" cm="1">
        <f t="array" aca="1" ref="T206" ca="1">INDIRECT(ADDRESS(MATCH(MAX(T7:T205),T7:T205,0)+6,1))</f>
        <v>CU14.SMD.EMX6</v>
      </c>
      <c r="U206" s="12" t="str" cm="1">
        <f t="array" aca="1" ref="U206" ca="1">INDIRECT(ADDRESS(MATCH(MIN(U7:U205),U7:U205,0)+6,1))</f>
        <v>BU01.JaccardMulti</v>
      </c>
      <c r="V206" s="8" t="str" cm="1">
        <f t="array" aca="1" ref="V206" ca="1">INDIRECT(ADDRESS(MATCH(MIN(V7:V205),V7:V205,0)+6,1))</f>
        <v>AI28.RPB</v>
      </c>
      <c r="W206" s="8" t="str" cm="1">
        <f t="array" aca="1" ref="W206" ca="1">INDIRECT(ADDRESS(MATCH(MIN(W7:W205),W7:W205,0)+6,1))</f>
        <v>AI28.RPB</v>
      </c>
      <c r="X206" s="8" t="str" cm="1">
        <f t="array" aca="1" ref="X206" ca="1">INDIRECT(ADDRESS(MATCH(MAX(X7:X205),X7:X205,0)+6,1))</f>
        <v>AI19.KL</v>
      </c>
      <c r="Y206" s="8" t="str" cm="1">
        <f t="array" aca="1" ref="Y206" ca="1">INDIRECT(ADDRESS(MATCH(MAX(Y7:Y205),Y7:Y205,0)+6,1))</f>
        <v>CI14.Amer.EMX4</v>
      </c>
      <c r="Z206" s="8" t="str" cm="1">
        <f t="array" aca="1" ref="Z206" ca="1">INDIRECT(ADDRESS(MATCH(MIN(Z7:Z205),Z7:Z205,0)+6,1))</f>
        <v>BU16.TAN</v>
      </c>
      <c r="AA206" s="12" t="e" cm="1">
        <f t="array" aca="1" ref="AA206" ca="1">INDIRECT(ADDRESS(MATCH(MIN(AA7:AA205),AA7:AA205,0)+6,1))</f>
        <v>#N/A</v>
      </c>
      <c r="AB206" s="12" t="e" cm="1">
        <f t="array" aca="1" ref="AB206" ca="1">INDIRECT(ADDRESS(MATCH(MIN(AB7:AB205),AB7:AB205,0)+6,1))</f>
        <v>#N/A</v>
      </c>
      <c r="AC206" s="12" t="e" cm="1">
        <f t="array" aca="1" ref="AC206" ca="1">INDIRECT(ADDRESS(MATCH(MAX(AC7:AC205),AC7:AC205,0)+6,1))</f>
        <v>#N/A</v>
      </c>
      <c r="AD206" s="12" t="e" cm="1">
        <f t="array" aca="1" ref="AD206" ca="1">INDIRECT(ADDRESS(MATCH(MAX(AD7:AD205),AD7:AD205,0)+6,1))</f>
        <v>#N/A</v>
      </c>
      <c r="AE206" s="12" t="e" cm="1">
        <f t="array" aca="1" ref="AE206" ca="1">INDIRECT(ADDRESS(MATCH(MIN(AE7:AE205),AE7:AE205,0)+6,1))</f>
        <v>#N/A</v>
      </c>
      <c r="AF206" s="8" t="e" cm="1">
        <f t="array" aca="1" ref="AF206" ca="1">INDIRECT(ADDRESS(MATCH(MIN(AF7:AF205),AF7:AF205,0)+6,1))</f>
        <v>#N/A</v>
      </c>
      <c r="AG206" s="8" t="e" cm="1">
        <f t="array" aca="1" ref="AG206" ca="1">INDIRECT(ADDRESS(MATCH(MIN(AG7:AG205),AG7:AG205,0)+6,1))</f>
        <v>#N/A</v>
      </c>
      <c r="AH206" s="8" t="e" cm="1">
        <f t="array" aca="1" ref="AH206" ca="1">INDIRECT(ADDRESS(MATCH(MAX(AH7:AH205),AH7:AH205,0)+6,1))</f>
        <v>#N/A</v>
      </c>
      <c r="AI206" s="8" t="e" cm="1">
        <f t="array" aca="1" ref="AI206" ca="1">INDIRECT(ADDRESS(MATCH(MAX(AI7:AI205),AI7:AI205,0)+6,1))</f>
        <v>#N/A</v>
      </c>
      <c r="AJ206" s="8" t="e" cm="1">
        <f t="array" aca="1" ref="AJ206" ca="1">INDIRECT(ADDRESS(MATCH(MIN(AJ7:AJ205),AJ7:AJ205,0)+6,1))</f>
        <v>#N/A</v>
      </c>
      <c r="AK206" s="12" t="str" cm="1">
        <f t="array" aca="1" ref="AK206" ca="1">INDIRECT(ADDRESS(MATCH(MIN(AK7:AK205),AK7:AK205,0)+6,1))</f>
        <v>AI05.SRC</v>
      </c>
      <c r="AL206" s="12" t="str" cm="1">
        <f t="array" aca="1" ref="AL206" ca="1">INDIRECT(ADDRESS(MATCH(MIN(AL7:AL205),AL7:AL205,0)+6,1))</f>
        <v>AI05.SRC</v>
      </c>
      <c r="AM206" s="12" t="str" cm="1">
        <f t="array" aca="1" ref="AM206" ca="1">INDIRECT(ADDRESS(MATCH(MAX(AM7:AM205),AM7:AM205,0)+6,1))</f>
        <v>BI07.PSSJ</v>
      </c>
      <c r="AN206" s="12" t="str" cm="1">
        <f t="array" aca="1" ref="AN206" ca="1">INDIRECT(ADDRESS(MATCH(MAX(AN7:AN205),AN7:AN205,0)+6,1))</f>
        <v>AI01.Jaccard</v>
      </c>
      <c r="AO206" s="12" t="str" cm="1">
        <f t="array" aca="1" ref="AO206" ca="1">INDIRECT(ADDRESS(MATCH(MIN(AO7:AO205),AO7:AO205,0)+6,1))</f>
        <v>AU13.SMTP</v>
      </c>
      <c r="AP206" s="8" t="e" cm="1">
        <f t="array" aca="1" ref="AP206" ca="1">INDIRECT(ADDRESS(MATCH(MIN(AP7:AP205),AP7:AP205,0)+6,1))</f>
        <v>#N/A</v>
      </c>
      <c r="AQ206" s="8" t="e" cm="1">
        <f t="array" aca="1" ref="AQ206" ca="1">INDIRECT(ADDRESS(MATCH(MIN(AQ7:AQ205),AQ7:AQ205,0)+6,1))</f>
        <v>#N/A</v>
      </c>
      <c r="AR206" s="8" t="e" cm="1">
        <f t="array" aca="1" ref="AR206" ca="1">INDIRECT(ADDRESS(MATCH(MAX(AR7:AR205),AR7:AR205,0)+6,1))</f>
        <v>#N/A</v>
      </c>
      <c r="AS206" s="8" t="e" cm="1">
        <f t="array" aca="1" ref="AS206" ca="1">INDIRECT(ADDRESS(MATCH(MAX(AS7:AS205),AS7:AS205,0)+6,1))</f>
        <v>#N/A</v>
      </c>
      <c r="AT206" s="8" t="e" cm="1">
        <f t="array" aca="1" ref="AT206" ca="1">INDIRECT(ADDRESS(MATCH(MIN(AT7:AT205),AT7:AT205,0)+6,1))</f>
        <v>#N/A</v>
      </c>
      <c r="AU206" s="12" t="e" cm="1">
        <f t="array" aca="1" ref="AU206" ca="1">INDIRECT(ADDRESS(MATCH(MIN(AU7:AU205),AU7:AU205,0)+6,1))</f>
        <v>#N/A</v>
      </c>
      <c r="AV206" s="12" t="e" cm="1">
        <f t="array" aca="1" ref="AV206" ca="1">INDIRECT(ADDRESS(MATCH(MIN(AV7:AV205),AV7:AV205,0)+6,1))</f>
        <v>#N/A</v>
      </c>
      <c r="AW206" s="12" t="e" cm="1">
        <f t="array" aca="1" ref="AW206" ca="1">INDIRECT(ADDRESS(MATCH(MAX(AW7:AW205),AW7:AW205,0)+6,1))</f>
        <v>#N/A</v>
      </c>
      <c r="AX206" s="12" t="e" cm="1">
        <f t="array" aca="1" ref="AX206" ca="1">INDIRECT(ADDRESS(MATCH(MAX(AX7:AX205),AX7:AX205,0)+6,1))</f>
        <v>#N/A</v>
      </c>
      <c r="AY206" s="12" t="e" cm="1">
        <f t="array" aca="1" ref="AY206" ca="1">INDIRECT(ADDRESS(MATCH(MIN(AY7:AY205),AY7:AY205,0)+6,1))</f>
        <v>#N/A</v>
      </c>
      <c r="AZ206" s="8" t="str" cm="1">
        <f t="array" aca="1" ref="AZ206" ca="1">INDIRECT(ADDRESS(MATCH(MIN(AZ7:AZ205),AZ7:AZ205,0)+6,1))</f>
        <v>AI05.SRC</v>
      </c>
      <c r="BA206" s="8" t="str" cm="1">
        <f t="array" aca="1" ref="BA206" ca="1">INDIRECT(ADDRESS(MATCH(MIN(BA7:BA205),BA7:BA205,0)+6,1))</f>
        <v>AI05.SRC</v>
      </c>
      <c r="BB206" s="8" t="str" cm="1">
        <f t="array" aca="1" ref="BB206" ca="1">INDIRECT(ADDRESS(MATCH(MAX(BB7:BB205),BB7:BB205,0)+6,1))</f>
        <v>AI06.PIP</v>
      </c>
      <c r="BC206" s="8" t="str" cm="1">
        <f t="array" aca="1" ref="BC206" ca="1">INDIRECT(ADDRESS(MATCH(MAX(BC7:BC205),BC7:BC205,0)+6,1))</f>
        <v>AI01.Jaccard</v>
      </c>
      <c r="BD206" s="8" t="str" cm="1">
        <f t="array" aca="1" ref="BD206" ca="1">INDIRECT(ADDRESS(MATCH(MIN(BD7:BD205),BD7:BD205,0)+6,1))</f>
        <v>AI01.Jaccard</v>
      </c>
      <c r="BE206" s="12" t="e" cm="1">
        <f t="array" aca="1" ref="BE206" ca="1">INDIRECT(ADDRESS(MATCH(MIN(BE7:BE205),BE7:BE205,0)+6,1))</f>
        <v>#N/A</v>
      </c>
      <c r="BF206" s="12" t="e" cm="1">
        <f t="array" aca="1" ref="BF206" ca="1">INDIRECT(ADDRESS(MATCH(MIN(BF7:BF205),BF7:BF205,0)+6,1))</f>
        <v>#N/A</v>
      </c>
      <c r="BG206" s="12" t="e" cm="1">
        <f t="array" aca="1" ref="BG206" ca="1">INDIRECT(ADDRESS(MATCH(MAX(BG7:BG205),BG7:BG205,0)+6,1))</f>
        <v>#N/A</v>
      </c>
      <c r="BH206" s="12" t="e" cm="1">
        <f t="array" aca="1" ref="BH206" ca="1">INDIRECT(ADDRESS(MATCH(MAX(BH7:BH205),BH7:BH205,0)+6,1))</f>
        <v>#N/A</v>
      </c>
      <c r="BI206" s="12" t="e" cm="1">
        <f t="array" aca="1" ref="BI206" ca="1">INDIRECT(ADDRESS(MATCH(MIN(BI7:BI205),BI7:BI205,0)+6,1))</f>
        <v>#N/A</v>
      </c>
      <c r="BJ206" s="8" t="str" cm="1">
        <f t="array" aca="1" ref="BJ206" ca="1">INDIRECT(ADDRESS(MATCH(MIN(BJ7:BJ205),BJ7:BJ205,0)+6,1))</f>
        <v>BI01.JacRA</v>
      </c>
      <c r="BK206" s="8" t="str" cm="1">
        <f t="array" aca="1" ref="BK206" ca="1">INDIRECT(ADDRESS(MATCH(MIN(BK7:BK205),BK7:BK205,0)+6,1))</f>
        <v>BI01.JacRA</v>
      </c>
      <c r="BL206" s="8" t="str" cm="1">
        <f t="array" aca="1" ref="BL206" ca="1">INDIRECT(ADDRESS(MATCH(MAX(BL7:BL205),BL7:BL205,0)+6,1))</f>
        <v>BI01.JacRA</v>
      </c>
      <c r="BM206" s="8" t="str" cm="1">
        <f t="array" aca="1" ref="BM206" ca="1">INDIRECT(ADDRESS(MATCH(MAX(BM7:BM205),BM7:BM205,0)+6,1))</f>
        <v>AI01.Jaccard</v>
      </c>
      <c r="BN206" s="8" t="str" cm="1">
        <f t="array" aca="1" ref="BN206" ca="1">INDIRECT(ADDRESS(MATCH(MIN(BN7:BN205),BN7:BN205,0)+6,1))</f>
        <v>BU01.Dice</v>
      </c>
      <c r="BO206" s="12" t="e" cm="1">
        <f t="array" aca="1" ref="BO206" ca="1">INDIRECT(ADDRESS(MATCH(MIN(BO7:BO205),BO7:BO205,0)+6,1))</f>
        <v>#N/A</v>
      </c>
      <c r="BP206" s="12" t="e" cm="1">
        <f t="array" aca="1" ref="BP206" ca="1">INDIRECT(ADDRESS(MATCH(MIN(BP7:BP205),BP7:BP205,0)+6,1))</f>
        <v>#N/A</v>
      </c>
      <c r="BQ206" s="12" t="e" cm="1">
        <f t="array" aca="1" ref="BQ206" ca="1">INDIRECT(ADDRESS(MATCH(MAX(BQ7:BQ205),BQ7:BQ205,0)+6,1))</f>
        <v>#N/A</v>
      </c>
      <c r="BR206" s="12" t="e" cm="1">
        <f t="array" aca="1" ref="BR206" ca="1">INDIRECT(ADDRESS(MATCH(MAX(BR7:BR205),BR7:BR205,0)+6,1))</f>
        <v>#N/A</v>
      </c>
      <c r="BS206" s="12" t="e" cm="1">
        <f t="array" aca="1" ref="BS206" ca="1">INDIRECT(ADDRESS(MATCH(MIN(BS7:BS205),BS7:BS205,0)+6,1))</f>
        <v>#N/A</v>
      </c>
      <c r="BT206" s="8" t="e" cm="1">
        <f t="array" aca="1" ref="BT206" ca="1">INDIRECT(ADDRESS(MATCH(MIN(BT7:BT205),BT7:BT205,0)+6,1))</f>
        <v>#N/A</v>
      </c>
      <c r="BU206" s="8" t="e" cm="1">
        <f t="array" aca="1" ref="BU206" ca="1">INDIRECT(ADDRESS(MATCH(MIN(BU7:BU205),BU7:BU205,0)+6,1))</f>
        <v>#N/A</v>
      </c>
      <c r="BV206" s="8" t="e" cm="1">
        <f t="array" aca="1" ref="BV206" ca="1">INDIRECT(ADDRESS(MATCH(MAX(BV7:BV205),BV7:BV205,0)+6,1))</f>
        <v>#N/A</v>
      </c>
      <c r="BW206" s="8" t="e" cm="1">
        <f t="array" aca="1" ref="BW206" ca="1">INDIRECT(ADDRESS(MATCH(MAX(BW7:BW205),BW7:BW205,0)+6,1))</f>
        <v>#N/A</v>
      </c>
      <c r="BX206" s="8" t="e" cm="1">
        <f t="array" aca="1" ref="BX206" ca="1">INDIRECT(ADDRESS(MATCH(MIN(BX7:BX205),BX7:BX205,0)+6,1))</f>
        <v>#N/A</v>
      </c>
      <c r="BY206" s="12" t="e" cm="1">
        <f t="array" aca="1" ref="BY206" ca="1">INDIRECT(ADDRESS(MATCH(MIN(BY7:BY205),BY7:BY205,0)+6,1))</f>
        <v>#N/A</v>
      </c>
      <c r="BZ206" s="12" t="e" cm="1">
        <f t="array" aca="1" ref="BZ206" ca="1">INDIRECT(ADDRESS(MATCH(MIN(BZ7:BZ205),BZ7:BZ205,0)+6,1))</f>
        <v>#N/A</v>
      </c>
      <c r="CA206" s="12" t="e" cm="1">
        <f t="array" aca="1" ref="CA206" ca="1">INDIRECT(ADDRESS(MATCH(MAX(CA7:CA205),CA7:CA205,0)+6,1))</f>
        <v>#N/A</v>
      </c>
      <c r="CB206" s="12" t="e" cm="1">
        <f t="array" aca="1" ref="CB206" ca="1">INDIRECT(ADDRESS(MATCH(MAX(CB7:CB205),CB7:CB205,0)+6,1))</f>
        <v>#N/A</v>
      </c>
      <c r="CC206" s="12" t="e" cm="1">
        <f t="array" aca="1" ref="CC206" ca="1">INDIRECT(ADDRESS(MATCH(MIN(CC7:CC205),CC7:CC205,0)+6,1))</f>
        <v>#N/A</v>
      </c>
      <c r="CD206" s="8" t="e" cm="1">
        <f t="array" aca="1" ref="CD206" ca="1">INDIRECT(ADDRESS(MATCH(MIN(CD7:CD205),CD7:CD205,0)+6,1))</f>
        <v>#N/A</v>
      </c>
      <c r="CE206" s="8" t="e" cm="1">
        <f t="array" aca="1" ref="CE206" ca="1">INDIRECT(ADDRESS(MATCH(MIN(CE7:CE205),CE7:CE205,0)+6,1))</f>
        <v>#N/A</v>
      </c>
      <c r="CF206" s="8" t="e" cm="1">
        <f t="array" aca="1" ref="CF206" ca="1">INDIRECT(ADDRESS(MATCH(MAX(CF7:CF205),CF7:CF205,0)+6,1))</f>
        <v>#N/A</v>
      </c>
      <c r="CG206" s="8" t="e" cm="1">
        <f t="array" aca="1" ref="CG206" ca="1">INDIRECT(ADDRESS(MATCH(MAX(CG7:CG205),CG7:CG205,0)+6,1))</f>
        <v>#N/A</v>
      </c>
      <c r="CH206" s="8" t="e" cm="1">
        <f t="array" aca="1" ref="CH206" ca="1">INDIRECT(ADDRESS(MATCH(MIN(CH7:CH205),CH7:CH205,0)+6,1))</f>
        <v>#N/A</v>
      </c>
      <c r="CI206" s="12" t="str" cm="1">
        <f t="array" aca="1" ref="CI206" ca="1">INDIRECT(ADDRESS(MATCH(MIN(CI7:CI205),CI7:CI205,0)+6,1))</f>
        <v>BI14.AmerJ</v>
      </c>
      <c r="CJ206" s="12" t="str" cm="1">
        <f t="array" aca="1" ref="CJ206" ca="1">INDIRECT(ADDRESS(MATCH(MIN(CJ7:CJ205),CJ7:CJ205,0)+6,1))</f>
        <v>BI14.AmerJ</v>
      </c>
      <c r="CK206" s="12" t="str" cm="1">
        <f t="array" aca="1" ref="CK206" ca="1">INDIRECT(ADDRESS(MATCH(MAX(CK7:CK205),CK7:CK205,0)+6,1))</f>
        <v>BI07.PSSJ</v>
      </c>
      <c r="CL206" s="12" t="str" cm="1">
        <f t="array" aca="1" ref="CL206" ca="1">INDIRECT(ADDRESS(MATCH(MAX(CL7:CL205),CL7:CL205,0)+6,1))</f>
        <v>BI14.Amer</v>
      </c>
      <c r="CM206" s="12" t="str" cm="1">
        <f t="array" aca="1" ref="CM206" ca="1">INDIRECT(ADDRESS(MATCH(MIN(CM7:CM205),CM7:CM205,0)+6,1))</f>
        <v>AU16.TA</v>
      </c>
      <c r="CN206" s="8" t="e" cm="1">
        <f t="array" aca="1" ref="CN206" ca="1">INDIRECT(ADDRESS(MATCH(MIN(CN7:CN205),CN7:CN205,0)+6,1))</f>
        <v>#N/A</v>
      </c>
      <c r="CO206" s="8" t="e" cm="1">
        <f t="array" aca="1" ref="CO206" ca="1">INDIRECT(ADDRESS(MATCH(MIN(CO7:CO205),CO7:CO205,0)+6,1))</f>
        <v>#N/A</v>
      </c>
      <c r="CP206" s="8" t="e" cm="1">
        <f t="array" aca="1" ref="CP206" ca="1">INDIRECT(ADDRESS(MATCH(MAX(CP7:CP205),CP7:CP205,0)+6,1))</f>
        <v>#N/A</v>
      </c>
      <c r="CQ206" s="8" t="e" cm="1">
        <f t="array" aca="1" ref="CQ206" ca="1">INDIRECT(ADDRESS(MATCH(MAX(CQ7:CQ205),CQ7:CQ205,0)+6,1))</f>
        <v>#N/A</v>
      </c>
      <c r="CR206" s="8" t="e" cm="1">
        <f t="array" aca="1" ref="CR206" ca="1">INDIRECT(ADDRESS(MATCH(MIN(CR7:CR205),CR7:CR205,0)+6,1))</f>
        <v>#N/A</v>
      </c>
      <c r="CS206" s="12" t="e" cm="1">
        <f t="array" aca="1" ref="CS206" ca="1">INDIRECT(ADDRESS(MATCH(MIN(CS7:CS205),CS7:CS205,0)+6,1))</f>
        <v>#N/A</v>
      </c>
      <c r="CT206" s="12" t="e" cm="1">
        <f t="array" aca="1" ref="CT206" ca="1">INDIRECT(ADDRESS(MATCH(MIN(CT7:CT205),CT7:CT205,0)+6,1))</f>
        <v>#N/A</v>
      </c>
      <c r="CU206" s="12" t="e" cm="1">
        <f t="array" aca="1" ref="CU206" ca="1">INDIRECT(ADDRESS(MATCH(MAX(CU7:CU205),CU7:CU205,0)+6,1))</f>
        <v>#N/A</v>
      </c>
      <c r="CV206" s="12" t="e" cm="1">
        <f t="array" aca="1" ref="CV206" ca="1">INDIRECT(ADDRESS(MATCH(MAX(CV7:CV205),CV7:CV205,0)+6,1))</f>
        <v>#N/A</v>
      </c>
      <c r="CW206" s="12" t="e" cm="1">
        <f t="array" aca="1" ref="CW206" ca="1">INDIRECT(ADDRESS(MATCH(MIN(CW7:CW205),CW7:CW205,0)+6,1))</f>
        <v>#N/A</v>
      </c>
      <c r="CX206" s="15" t="str" cm="1">
        <f t="array" aca="1" ref="CX206" ca="1">INDIRECT(ADDRESS(MATCH(MIN((IF(ISNUMBER(CX7:CX205),CX7:CX205))),CX7:CX205,0)+6,1))</f>
        <v>AI28.RPB</v>
      </c>
      <c r="CY206" s="15" t="str" cm="1">
        <f t="array" aca="1" ref="CY206" ca="1">INDIRECT(ADDRESS(MATCH(MIN((IF(ISNUMBER(CY7:CY205),CY7:CY205))),CY7:CY205,0)+6,1))</f>
        <v>AI28.RPB</v>
      </c>
      <c r="CZ206" s="15" t="str" cm="1">
        <f t="array" aca="1" ref="CZ206" ca="1">INDIRECT(ADDRESS(MATCH(MAX((IF(ISNUMBER(CZ7:CZ205),CZ7:CZ205))),CZ7:CZ205,0)+6,1))</f>
        <v>AI01.Jaccard</v>
      </c>
      <c r="DA206" s="15" t="str" cm="1">
        <f t="array" aca="1" ref="DA206" ca="1">INDIRECT(ADDRESS(MATCH(MAX((IF(ISNUMBER(DA7:DA205),DA7:DA205))),DA7:DA205,0)+6,1))</f>
        <v>AI01.Jaccard</v>
      </c>
      <c r="DB206" s="15" t="str" cm="1">
        <f t="array" aca="1" ref="DB206" ca="1">INDIRECT(ADDRESS(MATCH(MIN((IF(ISNUMBER(DB7:DB205),DB7:DB205))),DB7:DB205,0)+6,1))</f>
        <v>BU01.Dice</v>
      </c>
      <c r="DC206" s="12" t="str" cm="1">
        <f t="array" aca="1" ref="DC206" ca="1">INDEX(_xlfn._xlws.FILTER(DC7:DC103,ISTEXT(DC7:DC103)),MODE(MATCH(_xlfn._xlws.FILTER(DC7:DC103,ISTEXT(DC7:DC103)),_xlfn._xlws.FILTER(DC7:DC103,ISTEXT(DC7:DC103)),0)))</f>
        <v>k=5, r=0.1</v>
      </c>
      <c r="DD206" s="12" t="str" cm="1">
        <f t="array" aca="1" ref="DD206" ca="1">INDEX(_xlfn._xlws.FILTER(DD7:DD103,ISTEXT(DD7:DD103)),MODE(MATCH(_xlfn._xlws.FILTER(DD7:DD103,ISTEXT(DD7:DD103)),_xlfn._xlws.FILTER(DD7:DD103,ISTEXT(DD7:DD103)),0)))</f>
        <v>k=5, r=0.1</v>
      </c>
      <c r="DE206" s="12" t="str" cm="1">
        <f t="array" aca="1" ref="DE206" ca="1">INDEX(_xlfn._xlws.FILTER(DE7:DE103,ISTEXT(DE7:DE103)),MODE(MATCH(_xlfn._xlws.FILTER(DE7:DE103,ISTEXT(DE7:DE103)),_xlfn._xlws.FILTER(DE7:DE103,ISTEXT(DE7:DE103)),0)))</f>
        <v>k=5, r=0.3</v>
      </c>
      <c r="DF206" s="12" t="str" cm="1">
        <f t="array" aca="1" ref="DF206" ca="1">INDEX(_xlfn._xlws.FILTER(DF7:DF103,ISTEXT(DF7:DF103)),MODE(MATCH(_xlfn._xlws.FILTER(DF7:DF103,ISTEXT(DF7:DF103)),_xlfn._xlws.FILTER(DF7:DF103,ISTEXT(DF7:DF103)),0)))</f>
        <v>k=5, r=0.1</v>
      </c>
      <c r="DG206" s="12" t="str" cm="1">
        <f t="array" aca="1" ref="DG206" ca="1">INDEX(_xlfn._xlws.FILTER(DG7:DG103,ISTEXT(DG7:DG103)),MODE(MATCH(_xlfn._xlws.FILTER(DG7:DG103,ISTEXT(DG7:DG103)),_xlfn._xlws.FILTER(DG7:DG103,ISTEXT(DG7:DG103)),0)))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6"/>
  <sheetViews>
    <sheetView topLeftCell="A4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2" t="s">
        <v>211</v>
      </c>
      <c r="H1" s="2" t="s">
        <v>211</v>
      </c>
      <c r="I1" s="2" t="s">
        <v>211</v>
      </c>
      <c r="J1" s="3" t="s">
        <v>211</v>
      </c>
      <c r="K1" s="3" t="s">
        <v>211</v>
      </c>
      <c r="L1" s="3" t="s">
        <v>211</v>
      </c>
      <c r="M1" s="3" t="s">
        <v>211</v>
      </c>
      <c r="N1" s="3" t="s">
        <v>211</v>
      </c>
      <c r="O1" s="3" t="s">
        <v>211</v>
      </c>
      <c r="P1" s="3" t="s">
        <v>211</v>
      </c>
      <c r="Q1" s="3" t="s">
        <v>211</v>
      </c>
      <c r="R1" s="2" t="s">
        <v>211</v>
      </c>
      <c r="S1" s="2" t="s">
        <v>211</v>
      </c>
      <c r="T1" s="2" t="s">
        <v>211</v>
      </c>
      <c r="U1" s="2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3" t="s">
        <v>211</v>
      </c>
      <c r="AA1" s="3" t="s">
        <v>211</v>
      </c>
      <c r="AB1" s="3" t="s">
        <v>211</v>
      </c>
      <c r="AC1" s="3" t="s">
        <v>211</v>
      </c>
      <c r="AD1" s="3" t="s">
        <v>211</v>
      </c>
      <c r="AE1" s="3" t="s">
        <v>211</v>
      </c>
      <c r="AF1" s="3" t="s">
        <v>211</v>
      </c>
      <c r="AG1" s="3" t="s">
        <v>211</v>
      </c>
      <c r="AH1" s="2" t="s">
        <v>211</v>
      </c>
      <c r="AI1" s="2" t="s">
        <v>211</v>
      </c>
      <c r="AJ1" s="2" t="s">
        <v>211</v>
      </c>
      <c r="AK1" s="2" t="s">
        <v>211</v>
      </c>
      <c r="AL1" s="2" t="s">
        <v>211</v>
      </c>
      <c r="AM1" s="2" t="s">
        <v>211</v>
      </c>
      <c r="AN1" s="2" t="s">
        <v>211</v>
      </c>
      <c r="AO1" s="2" t="s">
        <v>211</v>
      </c>
      <c r="AP1" s="3" t="s">
        <v>212</v>
      </c>
      <c r="AQ1" s="3" t="s">
        <v>212</v>
      </c>
      <c r="AR1" s="3" t="s">
        <v>212</v>
      </c>
      <c r="AS1" s="3" t="s">
        <v>212</v>
      </c>
      <c r="AT1" s="3" t="s">
        <v>212</v>
      </c>
      <c r="AU1" s="3" t="s">
        <v>212</v>
      </c>
      <c r="AV1" s="3" t="s">
        <v>212</v>
      </c>
      <c r="AW1" s="3" t="s">
        <v>212</v>
      </c>
      <c r="AX1" s="2" t="s">
        <v>212</v>
      </c>
      <c r="AY1" s="2" t="s">
        <v>212</v>
      </c>
      <c r="AZ1" s="2" t="s">
        <v>212</v>
      </c>
      <c r="BA1" s="2" t="s">
        <v>212</v>
      </c>
      <c r="BB1" s="2" t="s">
        <v>212</v>
      </c>
      <c r="BC1" s="2" t="s">
        <v>212</v>
      </c>
      <c r="BD1" s="2" t="s">
        <v>212</v>
      </c>
      <c r="BE1" s="2" t="s">
        <v>212</v>
      </c>
      <c r="BF1" s="3" t="s">
        <v>212</v>
      </c>
      <c r="BG1" s="3" t="s">
        <v>212</v>
      </c>
      <c r="BH1" s="3" t="s">
        <v>212</v>
      </c>
      <c r="BI1" s="3" t="s">
        <v>212</v>
      </c>
      <c r="BJ1" s="3" t="s">
        <v>212</v>
      </c>
      <c r="BK1" s="3" t="s">
        <v>212</v>
      </c>
      <c r="BL1" s="3" t="s">
        <v>212</v>
      </c>
      <c r="BM1" s="3" t="s">
        <v>212</v>
      </c>
      <c r="BN1" s="2" t="s">
        <v>212</v>
      </c>
      <c r="BO1" s="2" t="s">
        <v>212</v>
      </c>
      <c r="BP1" s="2" t="s">
        <v>212</v>
      </c>
      <c r="BQ1" s="2" t="s">
        <v>212</v>
      </c>
      <c r="BR1" s="2" t="s">
        <v>212</v>
      </c>
      <c r="BS1" s="2" t="s">
        <v>212</v>
      </c>
      <c r="BT1" s="2" t="s">
        <v>212</v>
      </c>
      <c r="BU1" s="2" t="s">
        <v>212</v>
      </c>
      <c r="BV1" s="3" t="s">
        <v>212</v>
      </c>
      <c r="BW1" s="3" t="s">
        <v>212</v>
      </c>
      <c r="BX1" s="3" t="s">
        <v>212</v>
      </c>
      <c r="BY1" s="3" t="s">
        <v>212</v>
      </c>
      <c r="BZ1" s="3" t="s">
        <v>212</v>
      </c>
      <c r="CA1" s="3" t="s">
        <v>212</v>
      </c>
      <c r="CB1" s="3" t="s">
        <v>212</v>
      </c>
      <c r="CC1" s="3" t="s">
        <v>212</v>
      </c>
      <c r="CD1" s="2" t="s">
        <v>213</v>
      </c>
      <c r="CE1" s="2" t="s">
        <v>213</v>
      </c>
      <c r="CF1" s="2" t="s">
        <v>213</v>
      </c>
      <c r="CG1" s="2" t="s">
        <v>213</v>
      </c>
      <c r="CH1" s="2" t="s">
        <v>213</v>
      </c>
      <c r="CI1" s="2" t="s">
        <v>213</v>
      </c>
      <c r="CJ1" s="2" t="s">
        <v>213</v>
      </c>
      <c r="CK1" s="2" t="s">
        <v>213</v>
      </c>
      <c r="CL1" s="3" t="s">
        <v>213</v>
      </c>
      <c r="CM1" s="3" t="s">
        <v>213</v>
      </c>
      <c r="CN1" s="3" t="s">
        <v>213</v>
      </c>
      <c r="CO1" s="3" t="s">
        <v>213</v>
      </c>
      <c r="CP1" s="3" t="s">
        <v>213</v>
      </c>
      <c r="CQ1" s="3" t="s">
        <v>213</v>
      </c>
      <c r="CR1" s="3" t="s">
        <v>213</v>
      </c>
      <c r="CS1" s="3" t="s">
        <v>213</v>
      </c>
      <c r="CT1" s="2" t="s">
        <v>213</v>
      </c>
      <c r="CU1" s="2" t="s">
        <v>213</v>
      </c>
      <c r="CV1" s="2" t="s">
        <v>213</v>
      </c>
      <c r="CW1" s="2" t="s">
        <v>213</v>
      </c>
      <c r="CX1" s="2" t="s">
        <v>213</v>
      </c>
      <c r="CY1" s="2" t="s">
        <v>213</v>
      </c>
      <c r="CZ1" s="2" t="s">
        <v>213</v>
      </c>
      <c r="DA1" s="2" t="s">
        <v>213</v>
      </c>
      <c r="DB1" s="3" t="s">
        <v>213</v>
      </c>
      <c r="DC1" s="3" t="s">
        <v>213</v>
      </c>
      <c r="DD1" s="3" t="s">
        <v>213</v>
      </c>
      <c r="DE1" s="3" t="s">
        <v>213</v>
      </c>
      <c r="DF1" s="3" t="s">
        <v>213</v>
      </c>
      <c r="DG1" s="3" t="s">
        <v>213</v>
      </c>
      <c r="DH1" s="3" t="s">
        <v>213</v>
      </c>
      <c r="DI1" s="3" t="s">
        <v>213</v>
      </c>
      <c r="DJ1" s="2" t="s">
        <v>213</v>
      </c>
      <c r="DK1" s="2" t="s">
        <v>213</v>
      </c>
      <c r="DL1" s="2" t="s">
        <v>213</v>
      </c>
      <c r="DM1" s="2" t="s">
        <v>213</v>
      </c>
      <c r="DN1" s="2" t="s">
        <v>213</v>
      </c>
      <c r="DO1" s="2" t="s">
        <v>213</v>
      </c>
      <c r="DP1" s="2" t="s">
        <v>213</v>
      </c>
      <c r="DQ1" s="2" t="s">
        <v>213</v>
      </c>
      <c r="DR1" s="3" t="s">
        <v>214</v>
      </c>
      <c r="DS1" s="3" t="s">
        <v>214</v>
      </c>
      <c r="DT1" s="3" t="s">
        <v>214</v>
      </c>
      <c r="DU1" s="3" t="s">
        <v>214</v>
      </c>
      <c r="DV1" s="3" t="s">
        <v>214</v>
      </c>
      <c r="DW1" s="3" t="s">
        <v>214</v>
      </c>
      <c r="DX1" s="3" t="s">
        <v>214</v>
      </c>
      <c r="DY1" s="3" t="s">
        <v>214</v>
      </c>
      <c r="DZ1" s="2" t="s">
        <v>214</v>
      </c>
      <c r="EA1" s="2" t="s">
        <v>214</v>
      </c>
      <c r="EB1" s="2" t="s">
        <v>214</v>
      </c>
      <c r="EC1" s="2" t="s">
        <v>214</v>
      </c>
      <c r="ED1" s="2" t="s">
        <v>214</v>
      </c>
      <c r="EE1" s="2" t="s">
        <v>214</v>
      </c>
      <c r="EF1" s="2" t="s">
        <v>214</v>
      </c>
      <c r="EG1" s="2" t="s">
        <v>214</v>
      </c>
      <c r="EH1" s="3" t="s">
        <v>214</v>
      </c>
      <c r="EI1" s="3" t="s">
        <v>214</v>
      </c>
      <c r="EJ1" s="3" t="s">
        <v>214</v>
      </c>
      <c r="EK1" s="3" t="s">
        <v>214</v>
      </c>
      <c r="EL1" s="3" t="s">
        <v>214</v>
      </c>
      <c r="EM1" s="3" t="s">
        <v>214</v>
      </c>
      <c r="EN1" s="3" t="s">
        <v>214</v>
      </c>
      <c r="EO1" s="3" t="s">
        <v>214</v>
      </c>
      <c r="EP1" s="2" t="s">
        <v>214</v>
      </c>
      <c r="EQ1" s="2" t="s">
        <v>214</v>
      </c>
      <c r="ER1" s="2" t="s">
        <v>214</v>
      </c>
      <c r="ES1" s="2" t="s">
        <v>214</v>
      </c>
      <c r="ET1" s="2" t="s">
        <v>214</v>
      </c>
      <c r="EU1" s="2" t="s">
        <v>214</v>
      </c>
      <c r="EV1" s="2" t="s">
        <v>214</v>
      </c>
      <c r="EW1" s="2" t="s">
        <v>214</v>
      </c>
      <c r="EX1" s="3" t="s">
        <v>214</v>
      </c>
      <c r="EY1" s="3" t="s">
        <v>214</v>
      </c>
      <c r="EZ1" s="3" t="s">
        <v>214</v>
      </c>
      <c r="FA1" s="3" t="s">
        <v>214</v>
      </c>
      <c r="FB1" s="3" t="s">
        <v>214</v>
      </c>
      <c r="FC1" s="3" t="s">
        <v>214</v>
      </c>
      <c r="FD1" s="3" t="s">
        <v>214</v>
      </c>
      <c r="FE1" s="3" t="s">
        <v>214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2" t="s">
        <v>207</v>
      </c>
      <c r="H2" s="2" t="s">
        <v>207</v>
      </c>
      <c r="I2" s="2" t="s">
        <v>207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3" t="s">
        <v>210</v>
      </c>
      <c r="AA2" s="3" t="s">
        <v>210</v>
      </c>
      <c r="AB2" s="3" t="s">
        <v>210</v>
      </c>
      <c r="AC2" s="3" t="s">
        <v>210</v>
      </c>
      <c r="AD2" s="3" t="s">
        <v>210</v>
      </c>
      <c r="AE2" s="3" t="s">
        <v>210</v>
      </c>
      <c r="AF2" s="3" t="s">
        <v>210</v>
      </c>
      <c r="AG2" s="3" t="s">
        <v>210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207</v>
      </c>
      <c r="AQ2" s="10" t="s">
        <v>207</v>
      </c>
      <c r="AR2" s="10" t="s">
        <v>207</v>
      </c>
      <c r="AS2" s="10" t="s">
        <v>207</v>
      </c>
      <c r="AT2" s="10" t="s">
        <v>207</v>
      </c>
      <c r="AU2" s="10" t="s">
        <v>207</v>
      </c>
      <c r="AV2" s="10" t="s">
        <v>207</v>
      </c>
      <c r="AW2" s="10" t="s">
        <v>207</v>
      </c>
      <c r="AX2" s="2" t="s">
        <v>208</v>
      </c>
      <c r="AY2" s="2" t="s">
        <v>208</v>
      </c>
      <c r="AZ2" s="2" t="s">
        <v>208</v>
      </c>
      <c r="BA2" s="2" t="s">
        <v>208</v>
      </c>
      <c r="BB2" s="2" t="s">
        <v>208</v>
      </c>
      <c r="BC2" s="2" t="s">
        <v>208</v>
      </c>
      <c r="BD2" s="2" t="s">
        <v>208</v>
      </c>
      <c r="BE2" s="2" t="s">
        <v>208</v>
      </c>
      <c r="BF2" s="10" t="s">
        <v>209</v>
      </c>
      <c r="BG2" s="10" t="s">
        <v>209</v>
      </c>
      <c r="BH2" s="10" t="s">
        <v>209</v>
      </c>
      <c r="BI2" s="10" t="s">
        <v>209</v>
      </c>
      <c r="BJ2" s="10" t="s">
        <v>209</v>
      </c>
      <c r="BK2" s="10" t="s">
        <v>209</v>
      </c>
      <c r="BL2" s="10" t="s">
        <v>209</v>
      </c>
      <c r="BM2" s="10" t="s">
        <v>209</v>
      </c>
      <c r="BN2" s="2" t="s">
        <v>210</v>
      </c>
      <c r="BO2" s="2" t="s">
        <v>210</v>
      </c>
      <c r="BP2" s="2" t="s">
        <v>210</v>
      </c>
      <c r="BQ2" s="2" t="s">
        <v>210</v>
      </c>
      <c r="BR2" s="2" t="s">
        <v>210</v>
      </c>
      <c r="BS2" s="2" t="s">
        <v>210</v>
      </c>
      <c r="BT2" s="2" t="s">
        <v>210</v>
      </c>
      <c r="BU2" s="2" t="s">
        <v>210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10" t="s">
        <v>208</v>
      </c>
      <c r="CM2" s="10" t="s">
        <v>208</v>
      </c>
      <c r="CN2" s="10" t="s">
        <v>208</v>
      </c>
      <c r="CO2" s="10" t="s">
        <v>208</v>
      </c>
      <c r="CP2" s="10" t="s">
        <v>208</v>
      </c>
      <c r="CQ2" s="10" t="s">
        <v>208</v>
      </c>
      <c r="CR2" s="10" t="s">
        <v>208</v>
      </c>
      <c r="CS2" s="10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10" t="s">
        <v>210</v>
      </c>
      <c r="DC2" s="10" t="s">
        <v>210</v>
      </c>
      <c r="DD2" s="10" t="s">
        <v>210</v>
      </c>
      <c r="DE2" s="10" t="s">
        <v>210</v>
      </c>
      <c r="DF2" s="10" t="s">
        <v>210</v>
      </c>
      <c r="DG2" s="10" t="s">
        <v>210</v>
      </c>
      <c r="DH2" s="10" t="s">
        <v>210</v>
      </c>
      <c r="DI2" s="10" t="s">
        <v>210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207</v>
      </c>
      <c r="DS2" s="10" t="s">
        <v>207</v>
      </c>
      <c r="DT2" s="10" t="s">
        <v>207</v>
      </c>
      <c r="DU2" s="10" t="s">
        <v>207</v>
      </c>
      <c r="DV2" s="10" t="s">
        <v>207</v>
      </c>
      <c r="DW2" s="10" t="s">
        <v>207</v>
      </c>
      <c r="DX2" s="10" t="s">
        <v>207</v>
      </c>
      <c r="DY2" s="10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10" t="s">
        <v>209</v>
      </c>
      <c r="EI2" s="10" t="s">
        <v>209</v>
      </c>
      <c r="EJ2" s="10" t="s">
        <v>209</v>
      </c>
      <c r="EK2" s="10" t="s">
        <v>209</v>
      </c>
      <c r="EL2" s="10" t="s">
        <v>209</v>
      </c>
      <c r="EM2" s="10" t="s">
        <v>209</v>
      </c>
      <c r="EN2" s="10" t="s">
        <v>209</v>
      </c>
      <c r="EO2" s="10" t="s">
        <v>209</v>
      </c>
      <c r="EP2" s="2" t="s">
        <v>210</v>
      </c>
      <c r="EQ2" s="2" t="s">
        <v>210</v>
      </c>
      <c r="ER2" s="2" t="s">
        <v>210</v>
      </c>
      <c r="ES2" s="2" t="s">
        <v>210</v>
      </c>
      <c r="ET2" s="2" t="s">
        <v>210</v>
      </c>
      <c r="EU2" s="2" t="s">
        <v>210</v>
      </c>
      <c r="EV2" s="2" t="s">
        <v>210</v>
      </c>
      <c r="EW2" s="2" t="s">
        <v>210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217</v>
      </c>
      <c r="H3" s="2" t="s">
        <v>219</v>
      </c>
      <c r="I3" s="2" t="s">
        <v>218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217</v>
      </c>
      <c r="P3" s="3" t="s">
        <v>219</v>
      </c>
      <c r="Q3" s="3" t="s">
        <v>218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217</v>
      </c>
      <c r="X3" s="2" t="s">
        <v>219</v>
      </c>
      <c r="Y3" s="2" t="s">
        <v>218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217</v>
      </c>
      <c r="AF3" s="3" t="s">
        <v>219</v>
      </c>
      <c r="AG3" s="3" t="s">
        <v>218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217</v>
      </c>
      <c r="AN3" s="2" t="s">
        <v>219</v>
      </c>
      <c r="AO3" s="2" t="s">
        <v>218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217</v>
      </c>
      <c r="AV3" s="3" t="s">
        <v>219</v>
      </c>
      <c r="AW3" s="3" t="s">
        <v>218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217</v>
      </c>
      <c r="BD3" s="2" t="s">
        <v>219</v>
      </c>
      <c r="BE3" s="2" t="s">
        <v>218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217</v>
      </c>
      <c r="BL3" s="3" t="s">
        <v>219</v>
      </c>
      <c r="BM3" s="3" t="s">
        <v>218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217</v>
      </c>
      <c r="BT3" s="2" t="s">
        <v>219</v>
      </c>
      <c r="BU3" s="2" t="s">
        <v>218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217</v>
      </c>
      <c r="CB3" s="3" t="s">
        <v>219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217</v>
      </c>
      <c r="CJ3" s="2" t="s">
        <v>219</v>
      </c>
      <c r="CK3" s="2" t="s">
        <v>218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217</v>
      </c>
      <c r="CR3" s="3" t="s">
        <v>219</v>
      </c>
      <c r="CS3" s="3" t="s">
        <v>218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217</v>
      </c>
      <c r="CZ3" s="2" t="s">
        <v>219</v>
      </c>
      <c r="DA3" s="2" t="s">
        <v>218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217</v>
      </c>
      <c r="DH3" s="3" t="s">
        <v>219</v>
      </c>
      <c r="DI3" s="3" t="s">
        <v>218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217</v>
      </c>
      <c r="DP3" s="2" t="s">
        <v>219</v>
      </c>
      <c r="DQ3" s="2" t="s">
        <v>218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217</v>
      </c>
      <c r="DX3" s="3" t="s">
        <v>219</v>
      </c>
      <c r="DY3" s="3" t="s">
        <v>218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217</v>
      </c>
      <c r="EF3" s="2" t="s">
        <v>219</v>
      </c>
      <c r="EG3" s="2" t="s">
        <v>218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217</v>
      </c>
      <c r="EN3" s="3" t="s">
        <v>219</v>
      </c>
      <c r="EO3" s="3" t="s">
        <v>218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217</v>
      </c>
      <c r="EV3" s="2" t="s">
        <v>219</v>
      </c>
      <c r="EW3" s="2" t="s">
        <v>218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217</v>
      </c>
      <c r="FD3" s="3" t="s">
        <v>219</v>
      </c>
      <c r="FE3" s="3" t="s">
        <v>218</v>
      </c>
    </row>
    <row r="4" spans="1:177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66" t="s">
        <v>197</v>
      </c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4" t="s">
        <v>198</v>
      </c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55" t="s">
        <v>199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24" t="s">
        <v>215</v>
      </c>
      <c r="FG4" s="50"/>
      <c r="FH4" s="50"/>
      <c r="FI4" s="50"/>
      <c r="FJ4" s="50"/>
      <c r="FK4" s="50"/>
      <c r="FL4" s="50"/>
      <c r="FM4" s="51"/>
      <c r="FN4" s="58" t="s">
        <v>216</v>
      </c>
      <c r="FO4" s="59"/>
      <c r="FP4" s="59"/>
      <c r="FQ4" s="59"/>
      <c r="FR4" s="59"/>
      <c r="FS4" s="59"/>
      <c r="FT4" s="59"/>
      <c r="FU4" s="60"/>
    </row>
    <row r="5" spans="1:177" ht="13.5" x14ac:dyDescent="0.25">
      <c r="B5" s="38" t="s">
        <v>200</v>
      </c>
      <c r="C5" s="39"/>
      <c r="D5" s="39"/>
      <c r="E5" s="39"/>
      <c r="F5" s="39"/>
      <c r="G5" s="39"/>
      <c r="H5" s="39"/>
      <c r="I5" s="39"/>
      <c r="J5" s="40" t="s">
        <v>201</v>
      </c>
      <c r="K5" s="40"/>
      <c r="L5" s="40"/>
      <c r="M5" s="40"/>
      <c r="N5" s="40"/>
      <c r="O5" s="40"/>
      <c r="P5" s="40"/>
      <c r="Q5" s="40"/>
      <c r="R5" s="38" t="s">
        <v>202</v>
      </c>
      <c r="S5" s="38"/>
      <c r="T5" s="38"/>
      <c r="U5" s="38"/>
      <c r="V5" s="38"/>
      <c r="W5" s="38"/>
      <c r="X5" s="38"/>
      <c r="Y5" s="38"/>
      <c r="Z5" s="40" t="s">
        <v>203</v>
      </c>
      <c r="AA5" s="40"/>
      <c r="AB5" s="40"/>
      <c r="AC5" s="40"/>
      <c r="AD5" s="40"/>
      <c r="AE5" s="40"/>
      <c r="AF5" s="40"/>
      <c r="AG5" s="40"/>
      <c r="AH5" s="38" t="s">
        <v>206</v>
      </c>
      <c r="AI5" s="38"/>
      <c r="AJ5" s="38"/>
      <c r="AK5" s="38"/>
      <c r="AL5" s="38"/>
      <c r="AM5" s="38"/>
      <c r="AN5" s="38"/>
      <c r="AO5" s="38"/>
      <c r="AP5" s="40" t="s">
        <v>200</v>
      </c>
      <c r="AQ5" s="57"/>
      <c r="AR5" s="57"/>
      <c r="AS5" s="57"/>
      <c r="AT5" s="57"/>
      <c r="AU5" s="57"/>
      <c r="AV5" s="57"/>
      <c r="AW5" s="57"/>
      <c r="AX5" s="38" t="s">
        <v>201</v>
      </c>
      <c r="AY5" s="38"/>
      <c r="AZ5" s="38"/>
      <c r="BA5" s="38"/>
      <c r="BB5" s="38"/>
      <c r="BC5" s="38"/>
      <c r="BD5" s="38"/>
      <c r="BE5" s="38"/>
      <c r="BF5" s="40" t="s">
        <v>202</v>
      </c>
      <c r="BG5" s="40"/>
      <c r="BH5" s="40"/>
      <c r="BI5" s="40"/>
      <c r="BJ5" s="40"/>
      <c r="BK5" s="40"/>
      <c r="BL5" s="40"/>
      <c r="BM5" s="40"/>
      <c r="BN5" s="38" t="s">
        <v>203</v>
      </c>
      <c r="BO5" s="38"/>
      <c r="BP5" s="38"/>
      <c r="BQ5" s="38"/>
      <c r="BR5" s="38"/>
      <c r="BS5" s="38"/>
      <c r="BT5" s="38"/>
      <c r="BU5" s="38"/>
      <c r="BV5" s="40" t="s">
        <v>3</v>
      </c>
      <c r="BW5" s="40"/>
      <c r="BX5" s="40"/>
      <c r="BY5" s="40"/>
      <c r="BZ5" s="40"/>
      <c r="CA5" s="40"/>
      <c r="CB5" s="40"/>
      <c r="CC5" s="40"/>
      <c r="CD5" s="38" t="s">
        <v>200</v>
      </c>
      <c r="CE5" s="39"/>
      <c r="CF5" s="39"/>
      <c r="CG5" s="39"/>
      <c r="CH5" s="39"/>
      <c r="CI5" s="39"/>
      <c r="CJ5" s="39"/>
      <c r="CK5" s="39"/>
      <c r="CL5" s="40" t="s">
        <v>201</v>
      </c>
      <c r="CM5" s="40"/>
      <c r="CN5" s="40"/>
      <c r="CO5" s="40"/>
      <c r="CP5" s="40"/>
      <c r="CQ5" s="40"/>
      <c r="CR5" s="40"/>
      <c r="CS5" s="40"/>
      <c r="CT5" s="38" t="s">
        <v>202</v>
      </c>
      <c r="CU5" s="38"/>
      <c r="CV5" s="38"/>
      <c r="CW5" s="38"/>
      <c r="CX5" s="38"/>
      <c r="CY5" s="38"/>
      <c r="CZ5" s="38"/>
      <c r="DA5" s="38"/>
      <c r="DB5" s="40" t="s">
        <v>203</v>
      </c>
      <c r="DC5" s="40"/>
      <c r="DD5" s="40"/>
      <c r="DE5" s="40"/>
      <c r="DF5" s="40"/>
      <c r="DG5" s="40"/>
      <c r="DH5" s="40"/>
      <c r="DI5" s="40"/>
      <c r="DJ5" s="38" t="s">
        <v>3</v>
      </c>
      <c r="DK5" s="38"/>
      <c r="DL5" s="38"/>
      <c r="DM5" s="38"/>
      <c r="DN5" s="38"/>
      <c r="DO5" s="38"/>
      <c r="DP5" s="38"/>
      <c r="DQ5" s="38"/>
      <c r="DR5" s="40" t="s">
        <v>200</v>
      </c>
      <c r="DS5" s="57"/>
      <c r="DT5" s="57"/>
      <c r="DU5" s="57"/>
      <c r="DV5" s="57"/>
      <c r="DW5" s="57"/>
      <c r="DX5" s="57"/>
      <c r="DY5" s="57"/>
      <c r="DZ5" s="38" t="s">
        <v>201</v>
      </c>
      <c r="EA5" s="38"/>
      <c r="EB5" s="38"/>
      <c r="EC5" s="38"/>
      <c r="ED5" s="38"/>
      <c r="EE5" s="38"/>
      <c r="EF5" s="38"/>
      <c r="EG5" s="38"/>
      <c r="EH5" s="40" t="s">
        <v>202</v>
      </c>
      <c r="EI5" s="40"/>
      <c r="EJ5" s="40"/>
      <c r="EK5" s="40"/>
      <c r="EL5" s="40"/>
      <c r="EM5" s="40"/>
      <c r="EN5" s="40"/>
      <c r="EO5" s="40"/>
      <c r="EP5" s="38" t="s">
        <v>203</v>
      </c>
      <c r="EQ5" s="38"/>
      <c r="ER5" s="38"/>
      <c r="ES5" s="38"/>
      <c r="ET5" s="38"/>
      <c r="EU5" s="38"/>
      <c r="EV5" s="38"/>
      <c r="EW5" s="38"/>
      <c r="EX5" s="40" t="s">
        <v>3</v>
      </c>
      <c r="EY5" s="40"/>
      <c r="EZ5" s="40"/>
      <c r="FA5" s="40"/>
      <c r="FB5" s="40"/>
      <c r="FC5" s="40"/>
      <c r="FD5" s="40"/>
      <c r="FE5" s="40"/>
      <c r="FF5" s="52"/>
      <c r="FG5" s="53"/>
      <c r="FH5" s="53"/>
      <c r="FI5" s="53"/>
      <c r="FJ5" s="53"/>
      <c r="FK5" s="53"/>
      <c r="FL5" s="53"/>
      <c r="FM5" s="54"/>
      <c r="FN5" s="61"/>
      <c r="FO5" s="62"/>
      <c r="FP5" s="62"/>
      <c r="FQ5" s="62"/>
      <c r="FR5" s="62"/>
      <c r="FS5" s="62"/>
      <c r="FT5" s="62"/>
      <c r="FU5" s="63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217</v>
      </c>
      <c r="H6" s="2" t="s">
        <v>219</v>
      </c>
      <c r="I6" s="2" t="s">
        <v>218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217</v>
      </c>
      <c r="P6" s="3" t="s">
        <v>219</v>
      </c>
      <c r="Q6" s="3" t="s">
        <v>218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217</v>
      </c>
      <c r="X6" s="2" t="s">
        <v>219</v>
      </c>
      <c r="Y6" s="2" t="s">
        <v>218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217</v>
      </c>
      <c r="AF6" s="3" t="s">
        <v>219</v>
      </c>
      <c r="AG6" s="3" t="s">
        <v>218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217</v>
      </c>
      <c r="AN6" s="2" t="s">
        <v>219</v>
      </c>
      <c r="AO6" s="2" t="s">
        <v>218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217</v>
      </c>
      <c r="AV6" s="3" t="s">
        <v>219</v>
      </c>
      <c r="AW6" s="3" t="s">
        <v>218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217</v>
      </c>
      <c r="BD6" s="2" t="s">
        <v>219</v>
      </c>
      <c r="BE6" s="2" t="s">
        <v>218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217</v>
      </c>
      <c r="BL6" s="3" t="s">
        <v>219</v>
      </c>
      <c r="BM6" s="3" t="s">
        <v>218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217</v>
      </c>
      <c r="BT6" s="2" t="s">
        <v>219</v>
      </c>
      <c r="BU6" s="2" t="s">
        <v>218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217</v>
      </c>
      <c r="CB6" s="3" t="s">
        <v>219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217</v>
      </c>
      <c r="CJ6" s="2" t="s">
        <v>219</v>
      </c>
      <c r="CK6" s="2" t="s">
        <v>218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217</v>
      </c>
      <c r="CR6" s="3" t="s">
        <v>219</v>
      </c>
      <c r="CS6" s="3" t="s">
        <v>218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217</v>
      </c>
      <c r="CZ6" s="2" t="s">
        <v>219</v>
      </c>
      <c r="DA6" s="2" t="s">
        <v>218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217</v>
      </c>
      <c r="DH6" s="3" t="s">
        <v>219</v>
      </c>
      <c r="DI6" s="3" t="s">
        <v>218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217</v>
      </c>
      <c r="DP6" s="2" t="s">
        <v>219</v>
      </c>
      <c r="DQ6" s="2" t="s">
        <v>218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217</v>
      </c>
      <c r="DX6" s="3" t="s">
        <v>219</v>
      </c>
      <c r="DY6" s="3" t="s">
        <v>218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217</v>
      </c>
      <c r="EF6" s="2" t="s">
        <v>219</v>
      </c>
      <c r="EG6" s="2" t="s">
        <v>218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217</v>
      </c>
      <c r="EN6" s="3" t="s">
        <v>219</v>
      </c>
      <c r="EO6" s="3" t="s">
        <v>218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217</v>
      </c>
      <c r="EV6" s="2" t="s">
        <v>219</v>
      </c>
      <c r="EW6" s="2" t="s">
        <v>218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217</v>
      </c>
      <c r="FD6" s="3" t="s">
        <v>219</v>
      </c>
      <c r="FE6" s="3" t="s">
        <v>218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217</v>
      </c>
      <c r="FL6" s="2" t="s">
        <v>219</v>
      </c>
      <c r="FM6" s="2" t="s">
        <v>218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217</v>
      </c>
      <c r="FT6" s="3" t="s">
        <v>219</v>
      </c>
      <c r="FU6" s="3" t="s">
        <v>218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9" si="0">AVERAGEIFS(B7:FE7,metrics.rec,"MAE")</f>
        <v>0.65543333333333342</v>
      </c>
      <c r="FG7" s="4">
        <f t="shared" ref="FG7:FG39" si="1">AVERAGEIFS(B7:FE7,metrics.rec,"MSE")</f>
        <v>0.75051666666666661</v>
      </c>
      <c r="FH7" s="4">
        <f t="shared" ref="FH7:FH39" si="2">AVERAGEIFS(B7:FE7,metrics.rec,"R")</f>
        <v>0.25498333333333334</v>
      </c>
      <c r="FI7" s="4">
        <f t="shared" ref="FI7:FI39" si="3">AVERAGEIFS(B7:FE7,metrics.rec,"Precision")</f>
        <v>1.1283333333333334E-2</v>
      </c>
      <c r="FJ7" s="4">
        <f t="shared" ref="FJ7:FJ39" si="4">AVERAGEIFS(B7:FE7,metrics.rec,"Recall")</f>
        <v>0.83879999999999999</v>
      </c>
      <c r="FK7" s="4">
        <f t="shared" ref="FK7:FK39" si="5">AVERAGEIFS(B7:FE7,metrics.rec,"Coverage")</f>
        <v>0.65620000000000001</v>
      </c>
      <c r="FL7" s="4">
        <f t="shared" ref="FL7:FL39" si="6">AVERAGEIFS(B7:FE7,metrics.rec,"Recatio")</f>
        <v>0.99731666666666674</v>
      </c>
      <c r="FM7" s="4">
        <f t="shared" ref="FM7:FM39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222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N36" s="1" t="e" cm="1">
        <f t="array" aca="1" ref="FN36" ca="1">CONCATENATE(INDIRECT(ADDRESS(1,MATCH(_xlfn.MINIFS(B36:FE36,metrics.rec,"MAE"),B36:FE36,0)+1)), ", ", INDIRECT(ADDRESS(2,MATCH(_xlfn.MINIFS(B36:FE36,metrics.rec,"MAE"),B36:FE36,0)+1)))</f>
        <v>#N/A</v>
      </c>
      <c r="FO36" s="1" t="e" cm="1">
        <f t="array" aca="1" ref="FO36" ca="1">CONCATENATE(INDIRECT(ADDRESS(1,MATCH(_xlfn.MINIFS(B36:FE36,metrics.rec,"MSE"),B36:FE36,0)+1)), ", ", INDIRECT(ADDRESS(2,MATCH(_xlfn.MINIFS(B36:FE36,metrics.rec,"MSE"),B36:FE36,0)+1)))</f>
        <v>#N/A</v>
      </c>
      <c r="FP36" s="1" t="e" cm="1">
        <f t="array" aca="1" ref="FP36" ca="1">CONCATENATE(INDIRECT(ADDRESS(1,MATCH(_xlfn.MAXIFS(B36:FE36,metrics.rec,"R"),B36:FE36,0)+1)), ", ", INDIRECT(ADDRESS(2,MATCH(_xlfn.MAXIFS(B36:FE36,metrics.rec,"R"),B36:FE36,0)+1)))</f>
        <v>#N/A</v>
      </c>
      <c r="FQ36" s="1" t="e" cm="1">
        <f t="array" aca="1" ref="FQ36" ca="1">CONCATENATE(INDIRECT(ADDRESS(1,MATCH(_xlfn.MAXIFS(B36:FE36,metrics.rec,"Precision"),B36:FE36,0)+1)), ", ", INDIRECT(ADDRESS(2,MATCH(_xlfn.MAXIFS(B36:FE36,metrics.rec,"Precision"),B36:FE36,0)+1)))</f>
        <v>#N/A</v>
      </c>
      <c r="FR36" s="1" t="e" cm="1">
        <f t="array" aca="1" ref="FR36" ca="1">CONCATENATE(INDIRECT(ADDRESS(1,MATCH(_xlfn.MAXIFS(B36:FE36,metrics.rec,"Recall"),B36:FE36,0)+1)), ", ", INDIRECT(ADDRESS(2,MATCH(_xlfn.MAXIFS(B36:FE36,metrics.rec,"Recall"),B36:FE36,0)+1)))</f>
        <v>#N/A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e" cm="1">
        <f t="array" aca="1" ref="FT36" ca="1">CONCATENATE(INDIRECT(ADDRESS(1,MATCH(_xlfn.MAXIFS(B36:FE36,metrics.rec,"Recatio"),B36:FE36,0)+1)), ", ", INDIRECT(ADDRESS(2,MATCH(_xlfn.MAXIFS(B36:FE36,metrics.rec,"Recatio"),B36:FE36,0)+1)))</f>
        <v>#N/A</v>
      </c>
      <c r="FU36" s="1" t="e" cm="1">
        <f t="array" aca="1" ref="FU36" ca="1">CONCATENATE(INDIRECT(ADDRESS(1,MATCH(_xlfn.MINIFS(B36:FE36,metrics.rec,"Time"),B36:FE36,0)+1)), ", ", INDIRECT(ADDRESS(2,MATCH(_xlfn.MINIFS(B36:FE36,metrics.rec,"Time"),B36:FE36,0)+1)))</f>
        <v>#N/A</v>
      </c>
    </row>
    <row r="37" spans="1:17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0.67745999999999995</v>
      </c>
      <c r="FG37" s="4">
        <f t="shared" si="1"/>
        <v>0.79832000000000003</v>
      </c>
      <c r="FH37" s="4">
        <f t="shared" si="2"/>
        <v>0.18814</v>
      </c>
      <c r="FI37" s="4">
        <f t="shared" si="3"/>
        <v>2.3559999999999998E-2</v>
      </c>
      <c r="FJ37" s="4">
        <f t="shared" si="4"/>
        <v>0.76825999999999994</v>
      </c>
      <c r="FK37" s="4" t="e">
        <f t="shared" si="5"/>
        <v>#DIV/0!</v>
      </c>
      <c r="FL37" s="4">
        <f t="shared" si="6"/>
        <v>0.99600000000000011</v>
      </c>
      <c r="FM37" s="4">
        <f t="shared" si="7"/>
        <v>2.4003999999999999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r=0.1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0.73486000000000007</v>
      </c>
      <c r="FG38" s="4">
        <f t="shared" si="1"/>
        <v>0.92337999999999987</v>
      </c>
      <c r="FH38" s="4">
        <f t="shared" si="2"/>
        <v>0.10808</v>
      </c>
      <c r="FI38" s="4">
        <f t="shared" si="3"/>
        <v>1.9519999999999999E-2</v>
      </c>
      <c r="FJ38" s="4">
        <f t="shared" si="4"/>
        <v>0.49718000000000001</v>
      </c>
      <c r="FK38" s="4" t="e">
        <f t="shared" si="5"/>
        <v>#DIV/0!</v>
      </c>
      <c r="FL38" s="4">
        <f t="shared" si="6"/>
        <v>0.99527999999999994</v>
      </c>
      <c r="FM38" s="4">
        <f t="shared" si="7"/>
        <v>2.14778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r=0.7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r=0.1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si="0"/>
        <v>0.71929999999999994</v>
      </c>
      <c r="FG39" s="4">
        <f t="shared" si="1"/>
        <v>0.89355999999999991</v>
      </c>
      <c r="FH39" s="4">
        <f t="shared" si="2"/>
        <v>0.12372000000000001</v>
      </c>
      <c r="FI39" s="4">
        <f t="shared" si="3"/>
        <v>1.9400000000000001E-2</v>
      </c>
      <c r="FJ39" s="4">
        <f t="shared" si="4"/>
        <v>0.56332000000000004</v>
      </c>
      <c r="FK39" s="4" t="e">
        <f t="shared" si="5"/>
        <v>#DIV/0!</v>
      </c>
      <c r="FL39" s="4">
        <f t="shared" si="6"/>
        <v>0.97331999999999996</v>
      </c>
      <c r="FM39" s="4">
        <f t="shared" si="7"/>
        <v>2.1167400000000001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r=0.3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ref="FF40:FF74" si="8">AVERAGEIFS(B40:FE40,metrics.rec,"MAE")</f>
        <v>0.70294000000000001</v>
      </c>
      <c r="FG40" s="4">
        <f t="shared" ref="FG40:FG74" si="9">AVERAGEIFS(B40:FE40,metrics.rec,"MSE")</f>
        <v>0.85107999999999995</v>
      </c>
      <c r="FH40" s="4">
        <f t="shared" ref="FH40:FH74" si="10">AVERAGEIFS(B40:FE40,metrics.rec,"R")</f>
        <v>0.15831999999999999</v>
      </c>
      <c r="FI40" s="4">
        <f t="shared" ref="FI40:FI74" si="11">AVERAGEIFS(B40:FE40,metrics.rec,"Precision")</f>
        <v>1.9480000000000001E-2</v>
      </c>
      <c r="FJ40" s="4">
        <f t="shared" ref="FJ40:FJ74" si="12">AVERAGEIFS(B40:FE40,metrics.rec,"Recall")</f>
        <v>0.60742000000000007</v>
      </c>
      <c r="FK40" s="4" t="e">
        <f t="shared" ref="FK40:FK74" si="13">AVERAGEIFS(B40:FE40,metrics.rec,"Coverage")</f>
        <v>#DIV/0!</v>
      </c>
      <c r="FL40" s="4">
        <f t="shared" ref="FL40:FL74" si="14">AVERAGEIFS(B40:FE40,metrics.rec,"Recatio")</f>
        <v>0.99527999999999994</v>
      </c>
      <c r="FM40" s="4">
        <f t="shared" ref="FM40:FM74" si="15">AVERAGEIFS(B40:FE40,metrics.rec,"Time")</f>
        <v>2.1816599999999999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r=0.1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0.69070000000000009</v>
      </c>
      <c r="FG41" s="4">
        <f t="shared" si="9"/>
        <v>0.83813999999999989</v>
      </c>
      <c r="FH41" s="4">
        <f t="shared" si="10"/>
        <v>0.17033999999999999</v>
      </c>
      <c r="FI41" s="4">
        <f t="shared" si="11"/>
        <v>1.9040000000000001E-2</v>
      </c>
      <c r="FJ41" s="4">
        <f t="shared" si="12"/>
        <v>0.70908000000000004</v>
      </c>
      <c r="FK41" s="4" t="e">
        <f t="shared" si="13"/>
        <v>#DIV/0!</v>
      </c>
      <c r="FL41" s="4">
        <f t="shared" si="14"/>
        <v>0.94691999999999987</v>
      </c>
      <c r="FM41" s="4">
        <f t="shared" si="15"/>
        <v>2.4719199999999999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0.67786000000000013</v>
      </c>
      <c r="FG42" s="4">
        <f t="shared" si="9"/>
        <v>0.81020000000000003</v>
      </c>
      <c r="FH42" s="4">
        <f t="shared" si="10"/>
        <v>0.22855999999999996</v>
      </c>
      <c r="FI42" s="4">
        <f t="shared" si="11"/>
        <v>1.728E-2</v>
      </c>
      <c r="FJ42" s="4">
        <f t="shared" si="12"/>
        <v>0.7938400000000001</v>
      </c>
      <c r="FK42" s="4" t="e">
        <f t="shared" si="13"/>
        <v>#DIV/0!</v>
      </c>
      <c r="FL42" s="4">
        <f t="shared" si="14"/>
        <v>0.99556</v>
      </c>
      <c r="FM42" s="4">
        <f t="shared" si="15"/>
        <v>2.2628200000000005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0.67534000000000005</v>
      </c>
      <c r="FG43" s="4">
        <f t="shared" si="9"/>
        <v>0.80417999999999989</v>
      </c>
      <c r="FH43" s="4">
        <f t="shared" si="10"/>
        <v>0.23080000000000003</v>
      </c>
      <c r="FI43" s="4">
        <f t="shared" si="11"/>
        <v>1.7159999999999998E-2</v>
      </c>
      <c r="FJ43" s="4">
        <f t="shared" si="12"/>
        <v>0.79696</v>
      </c>
      <c r="FK43" s="4" t="e">
        <f t="shared" si="13"/>
        <v>#DIV/0!</v>
      </c>
      <c r="FL43" s="4">
        <f t="shared" si="14"/>
        <v>0.99527999999999994</v>
      </c>
      <c r="FM43" s="4">
        <f t="shared" si="15"/>
        <v>2.3971200000000001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0.69538</v>
      </c>
      <c r="FG44" s="4">
        <f t="shared" si="9"/>
        <v>0.84895999999999994</v>
      </c>
      <c r="FH44" s="4">
        <f t="shared" si="10"/>
        <v>0.20312000000000002</v>
      </c>
      <c r="FI44" s="4">
        <f t="shared" si="11"/>
        <v>1.226E-2</v>
      </c>
      <c r="FJ44" s="4">
        <f t="shared" si="12"/>
        <v>0.80500000000000005</v>
      </c>
      <c r="FK44" s="4" t="e">
        <f t="shared" si="13"/>
        <v>#DIV/0!</v>
      </c>
      <c r="FL44" s="4">
        <f t="shared" si="14"/>
        <v>0.9916600000000001</v>
      </c>
      <c r="FM44" s="4">
        <f t="shared" si="15"/>
        <v>5.2440599999999993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0.74395999999999995</v>
      </c>
      <c r="FG45" s="4">
        <f t="shared" si="9"/>
        <v>0.9365</v>
      </c>
      <c r="FH45" s="4">
        <f t="shared" si="10"/>
        <v>6.5500000000000003E-2</v>
      </c>
      <c r="FI45" s="4">
        <f t="shared" si="11"/>
        <v>2.1499999999999998E-2</v>
      </c>
      <c r="FJ45" s="4">
        <f t="shared" si="12"/>
        <v>0.56191999999999998</v>
      </c>
      <c r="FK45" s="4" t="e">
        <f t="shared" si="13"/>
        <v>#DIV/0!</v>
      </c>
      <c r="FL45" s="4">
        <f t="shared" si="14"/>
        <v>0.99678</v>
      </c>
      <c r="FM45" s="4">
        <f t="shared" si="15"/>
        <v>2.5001799999999998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r=0.3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r=0.1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0.73131999999999997</v>
      </c>
      <c r="FG46" s="4">
        <f t="shared" si="9"/>
        <v>0.91879999999999984</v>
      </c>
      <c r="FH46" s="4">
        <f t="shared" si="10"/>
        <v>0.13391999999999998</v>
      </c>
      <c r="FI46" s="4">
        <f t="shared" si="11"/>
        <v>1.704E-2</v>
      </c>
      <c r="FJ46" s="4">
        <f t="shared" si="12"/>
        <v>0.51660000000000006</v>
      </c>
      <c r="FK46" s="4" t="e">
        <f t="shared" si="13"/>
        <v>#DIV/0!</v>
      </c>
      <c r="FL46" s="4">
        <f t="shared" si="14"/>
        <v>0.99527999999999994</v>
      </c>
      <c r="FM46" s="4">
        <f t="shared" si="15"/>
        <v>2.2125599999999999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r=0.7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r=0.7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0.67433999999999994</v>
      </c>
      <c r="FG47" s="4">
        <f t="shared" si="9"/>
        <v>0.79711999999999994</v>
      </c>
      <c r="FH47" s="4">
        <f t="shared" si="10"/>
        <v>0.21114000000000002</v>
      </c>
      <c r="FI47" s="4">
        <f t="shared" si="11"/>
        <v>1.968E-2</v>
      </c>
      <c r="FJ47" s="4">
        <f t="shared" si="12"/>
        <v>0.77872000000000008</v>
      </c>
      <c r="FK47" s="4" t="e">
        <f t="shared" si="13"/>
        <v>#DIV/0!</v>
      </c>
      <c r="FL47" s="4">
        <f t="shared" si="14"/>
        <v>0.99600000000000011</v>
      </c>
      <c r="FM47" s="4">
        <f t="shared" si="15"/>
        <v>2.4958999999999998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r=0.1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0.70508000000000004</v>
      </c>
      <c r="FG48" s="4">
        <f t="shared" si="9"/>
        <v>0.86128000000000005</v>
      </c>
      <c r="FH48" s="4">
        <f t="shared" si="10"/>
        <v>0.14182</v>
      </c>
      <c r="FI48" s="4">
        <f t="shared" si="11"/>
        <v>1.95E-2</v>
      </c>
      <c r="FJ48" s="4">
        <f t="shared" si="12"/>
        <v>0.62019999999999997</v>
      </c>
      <c r="FK48" s="4" t="e">
        <f t="shared" si="13"/>
        <v>#DIV/0!</v>
      </c>
      <c r="FL48" s="4">
        <f t="shared" si="14"/>
        <v>0.97338000000000002</v>
      </c>
      <c r="FM48" s="4">
        <f t="shared" si="15"/>
        <v>2.33474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r=0.1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r=0.3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0.70430000000000004</v>
      </c>
      <c r="FG49" s="4">
        <f t="shared" si="9"/>
        <v>0.85573999999999995</v>
      </c>
      <c r="FH49" s="4">
        <f t="shared" si="10"/>
        <v>0.16408</v>
      </c>
      <c r="FI49" s="4">
        <f t="shared" si="11"/>
        <v>1.9200000000000002E-2</v>
      </c>
      <c r="FJ49" s="4">
        <f t="shared" si="12"/>
        <v>0.62378</v>
      </c>
      <c r="FK49" s="4" t="e">
        <f t="shared" si="13"/>
        <v>#DIV/0!</v>
      </c>
      <c r="FL49" s="4">
        <f t="shared" si="14"/>
        <v>0.99499999999999988</v>
      </c>
      <c r="FM49" s="4">
        <f t="shared" si="15"/>
        <v>2.0904199999999995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r=0.3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0.67625999999999997</v>
      </c>
      <c r="FG50" s="4">
        <f t="shared" si="9"/>
        <v>0.79532000000000003</v>
      </c>
      <c r="FH50" s="4">
        <f t="shared" si="10"/>
        <v>0.18760000000000002</v>
      </c>
      <c r="FI50" s="4">
        <f t="shared" si="11"/>
        <v>2.358E-2</v>
      </c>
      <c r="FJ50" s="4">
        <f t="shared" si="12"/>
        <v>0.76803999999999994</v>
      </c>
      <c r="FK50" s="4" t="e">
        <f t="shared" si="13"/>
        <v>#DIV/0!</v>
      </c>
      <c r="FL50" s="4">
        <f t="shared" si="14"/>
        <v>0.99600000000000011</v>
      </c>
      <c r="FM50" s="4">
        <f t="shared" si="15"/>
        <v>2.39412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0.67764000000000002</v>
      </c>
      <c r="FG51" s="4">
        <f t="shared" si="9"/>
        <v>0.79804000000000008</v>
      </c>
      <c r="FH51" s="4">
        <f t="shared" si="10"/>
        <v>0.18092</v>
      </c>
      <c r="FI51" s="4">
        <f t="shared" si="11"/>
        <v>2.622E-2</v>
      </c>
      <c r="FJ51" s="4">
        <f t="shared" si="12"/>
        <v>0.76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2.16838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0.69330000000000003</v>
      </c>
      <c r="FG52" s="4">
        <f t="shared" si="9"/>
        <v>0.83143999999999996</v>
      </c>
      <c r="FH52" s="4">
        <f t="shared" si="10"/>
        <v>0.18293999999999999</v>
      </c>
      <c r="FI52" s="4">
        <f t="shared" si="11"/>
        <v>1.916E-2</v>
      </c>
      <c r="FJ52" s="4">
        <f t="shared" si="12"/>
        <v>0.69133999999999995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2.2427199999999998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r=0.1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0.68601999999999996</v>
      </c>
      <c r="FG53" s="4">
        <f t="shared" si="9"/>
        <v>0.82743999999999995</v>
      </c>
      <c r="FH53" s="4">
        <f t="shared" si="10"/>
        <v>0.21313999999999997</v>
      </c>
      <c r="FI53" s="4">
        <f t="shared" si="11"/>
        <v>1.7599999999999998E-2</v>
      </c>
      <c r="FJ53" s="4">
        <f t="shared" si="12"/>
        <v>0.79336000000000007</v>
      </c>
      <c r="FK53" s="4" t="e">
        <f t="shared" si="13"/>
        <v>#DIV/0!</v>
      </c>
      <c r="FL53" s="4">
        <f t="shared" si="14"/>
        <v>0.99527999999999994</v>
      </c>
      <c r="FM53" s="4">
        <f t="shared" si="15"/>
        <v>2.2497199999999999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r=0.1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0.74490000000000001</v>
      </c>
      <c r="FG54" s="4">
        <f t="shared" si="9"/>
        <v>0.95708000000000004</v>
      </c>
      <c r="FH54" s="4">
        <f t="shared" si="10"/>
        <v>0.14950000000000002</v>
      </c>
      <c r="FI54" s="4">
        <f t="shared" si="11"/>
        <v>1.7599999999999998E-2</v>
      </c>
      <c r="FJ54" s="4">
        <f t="shared" si="12"/>
        <v>0.45368000000000003</v>
      </c>
      <c r="FK54" s="4" t="e">
        <f t="shared" si="13"/>
        <v>#DIV/0!</v>
      </c>
      <c r="FL54" s="4">
        <f t="shared" si="14"/>
        <v>0.99519999999999997</v>
      </c>
      <c r="FM54" s="4">
        <f t="shared" si="15"/>
        <v>2.1700200000000001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r=0.3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0.68280000000000007</v>
      </c>
      <c r="FG55" s="4">
        <f t="shared" si="9"/>
        <v>0.80342000000000002</v>
      </c>
      <c r="FH55" s="4">
        <f t="shared" si="10"/>
        <v>8.6279999999999996E-2</v>
      </c>
      <c r="FI55" s="4">
        <f t="shared" si="11"/>
        <v>1.4419999999999999E-2</v>
      </c>
      <c r="FJ55" s="4">
        <f t="shared" si="12"/>
        <v>0.77469999999999994</v>
      </c>
      <c r="FK55" s="4" t="e">
        <f t="shared" si="13"/>
        <v>#DIV/0!</v>
      </c>
      <c r="FL55" s="4">
        <f t="shared" si="14"/>
        <v>0.94407999999999992</v>
      </c>
      <c r="FM55" s="4">
        <f t="shared" si="15"/>
        <v>4.6028199999999995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0.67779999999999996</v>
      </c>
      <c r="FG56" s="4">
        <f t="shared" si="9"/>
        <v>0.79956000000000005</v>
      </c>
      <c r="FH56" s="4">
        <f t="shared" si="10"/>
        <v>0.19616</v>
      </c>
      <c r="FI56" s="4">
        <f t="shared" si="11"/>
        <v>2.1300000000000003E-2</v>
      </c>
      <c r="FJ56" s="4">
        <f t="shared" si="12"/>
        <v>0.72706000000000004</v>
      </c>
      <c r="FK56" s="4" t="e">
        <f t="shared" si="13"/>
        <v>#DIV/0!</v>
      </c>
      <c r="FL56" s="4">
        <f t="shared" si="14"/>
        <v>0.99527999999999994</v>
      </c>
      <c r="FM56" s="4">
        <f t="shared" si="15"/>
        <v>2.2193800000000001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0.67375999999999991</v>
      </c>
      <c r="FG57" s="4">
        <f t="shared" si="9"/>
        <v>0.78902000000000005</v>
      </c>
      <c r="FH57" s="4">
        <f t="shared" si="10"/>
        <v>0.19424000000000002</v>
      </c>
      <c r="FI57" s="4">
        <f t="shared" si="11"/>
        <v>2.3E-2</v>
      </c>
      <c r="FJ57" s="4">
        <f t="shared" si="12"/>
        <v>0.76573999999999998</v>
      </c>
      <c r="FK57" s="4" t="e">
        <f t="shared" si="13"/>
        <v>#DIV/0!</v>
      </c>
      <c r="FL57" s="4">
        <f t="shared" si="14"/>
        <v>0.99540000000000006</v>
      </c>
      <c r="FM57" s="4">
        <f t="shared" si="15"/>
        <v>2.3354600000000003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0.67481999999999998</v>
      </c>
      <c r="FG58" s="4">
        <f t="shared" si="9"/>
        <v>0.79269999999999996</v>
      </c>
      <c r="FH58" s="4">
        <f t="shared" si="10"/>
        <v>0.19097999999999998</v>
      </c>
      <c r="FI58" s="4">
        <f t="shared" si="11"/>
        <v>2.334E-2</v>
      </c>
      <c r="FJ58" s="4">
        <f t="shared" si="12"/>
        <v>0.76973999999999987</v>
      </c>
      <c r="FK58" s="4" t="e">
        <f t="shared" si="13"/>
        <v>#DIV/0!</v>
      </c>
      <c r="FL58" s="4">
        <f t="shared" si="14"/>
        <v>0.99600000000000011</v>
      </c>
      <c r="FM58" s="4">
        <f t="shared" si="15"/>
        <v>2.4099000000000004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r=0.1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0.68951999999999991</v>
      </c>
      <c r="FG59" s="4">
        <f t="shared" si="9"/>
        <v>0.83943999999999996</v>
      </c>
      <c r="FH59" s="4">
        <f t="shared" si="10"/>
        <v>0.22208</v>
      </c>
      <c r="FI59" s="4">
        <f t="shared" si="11"/>
        <v>1.6900000000000002E-2</v>
      </c>
      <c r="FJ59" s="4">
        <f t="shared" si="12"/>
        <v>0.78282000000000007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2.1959599999999999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0.68402500000000011</v>
      </c>
      <c r="FG60" s="4">
        <f t="shared" si="9"/>
        <v>0.82047500000000007</v>
      </c>
      <c r="FH60" s="4">
        <f t="shared" si="10"/>
        <v>0.2097</v>
      </c>
      <c r="FI60" s="4">
        <f t="shared" si="11"/>
        <v>1.9199999999999998E-2</v>
      </c>
      <c r="FJ60" s="4">
        <f t="shared" si="12"/>
        <v>0.76027500000000003</v>
      </c>
      <c r="FK60" s="4" t="e">
        <f t="shared" si="13"/>
        <v>#DIV/0!</v>
      </c>
      <c r="FL60" s="4">
        <f t="shared" si="14"/>
        <v>0.99409999999999998</v>
      </c>
      <c r="FM60" s="4">
        <f t="shared" si="15"/>
        <v>2.1511499999999999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0.68200000000000005</v>
      </c>
      <c r="FG61" s="4">
        <f t="shared" si="9"/>
        <v>0.82100000000000006</v>
      </c>
      <c r="FH61" s="4">
        <f t="shared" si="10"/>
        <v>0.22885999999999998</v>
      </c>
      <c r="FI61" s="4">
        <f t="shared" si="11"/>
        <v>1.1260000000000001E-2</v>
      </c>
      <c r="FJ61" s="4">
        <f t="shared" si="12"/>
        <v>0.81706000000000001</v>
      </c>
      <c r="FK61" s="4" t="e">
        <f t="shared" si="13"/>
        <v>#DIV/0!</v>
      </c>
      <c r="FL61" s="4">
        <f t="shared" si="14"/>
        <v>0.99665999999999999</v>
      </c>
      <c r="FM61" s="4">
        <f t="shared" si="15"/>
        <v>2.6464399999999997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0.69947999999999999</v>
      </c>
      <c r="FG62" s="4">
        <f t="shared" si="9"/>
        <v>0.85570000000000002</v>
      </c>
      <c r="FH62" s="4">
        <f t="shared" si="10"/>
        <v>0.16805999999999999</v>
      </c>
      <c r="FI62" s="4">
        <f t="shared" si="11"/>
        <v>2.1319999999999999E-2</v>
      </c>
      <c r="FJ62" s="4">
        <f t="shared" si="12"/>
        <v>0.68746000000000007</v>
      </c>
      <c r="FK62" s="4" t="e">
        <f t="shared" si="13"/>
        <v>#DIV/0!</v>
      </c>
      <c r="FL62" s="4">
        <f t="shared" si="14"/>
        <v>0.99586000000000008</v>
      </c>
      <c r="FM62" s="4">
        <f t="shared" si="15"/>
        <v>2.3504999999999998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0.67730000000000001</v>
      </c>
      <c r="FG63" s="4">
        <f t="shared" si="9"/>
        <v>0.80841999999999992</v>
      </c>
      <c r="FH63" s="4">
        <f t="shared" si="10"/>
        <v>0.22802000000000003</v>
      </c>
      <c r="FI63" s="4">
        <f t="shared" si="11"/>
        <v>1.5459999999999998E-2</v>
      </c>
      <c r="FJ63" s="4">
        <f t="shared" si="12"/>
        <v>0.80320000000000003</v>
      </c>
      <c r="FK63" s="4" t="e">
        <f t="shared" si="13"/>
        <v>#DIV/0!</v>
      </c>
      <c r="FL63" s="4">
        <f t="shared" si="14"/>
        <v>0.99600000000000011</v>
      </c>
      <c r="FM63" s="4">
        <f t="shared" si="15"/>
        <v>2.3772199999999999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r=0.3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0.69925999999999999</v>
      </c>
      <c r="FG64" s="4">
        <f t="shared" si="9"/>
        <v>0.85586000000000018</v>
      </c>
      <c r="FH64" s="4">
        <f t="shared" si="10"/>
        <v>0.16820000000000002</v>
      </c>
      <c r="FI64" s="4">
        <f t="shared" si="11"/>
        <v>2.0879999999999999E-2</v>
      </c>
      <c r="FJ64" s="4">
        <f t="shared" si="12"/>
        <v>0.68977999999999995</v>
      </c>
      <c r="FK64" s="4" t="e">
        <f t="shared" si="13"/>
        <v>#DIV/0!</v>
      </c>
      <c r="FL64" s="4">
        <f t="shared" si="14"/>
        <v>0.98482000000000003</v>
      </c>
      <c r="FM64" s="4">
        <f t="shared" si="15"/>
        <v>2.2265600000000001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0.69764000000000004</v>
      </c>
      <c r="FG65" s="4">
        <f t="shared" si="9"/>
        <v>0.84050000000000014</v>
      </c>
      <c r="FH65" s="4">
        <f t="shared" si="10"/>
        <v>0.16889999999999999</v>
      </c>
      <c r="FI65" s="4">
        <f t="shared" si="11"/>
        <v>1.9359999999999999E-2</v>
      </c>
      <c r="FJ65" s="4">
        <f t="shared" si="12"/>
        <v>0.63948000000000005</v>
      </c>
      <c r="FK65" s="4" t="e">
        <f t="shared" si="13"/>
        <v>#DIV/0!</v>
      </c>
      <c r="FL65" s="4">
        <f t="shared" si="14"/>
        <v>0.99527999999999994</v>
      </c>
      <c r="FM65" s="4">
        <f t="shared" si="15"/>
        <v>1.9125600000000003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223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N66" s="1" t="e" cm="1">
        <f t="array" aca="1" ref="FN66" ca="1">CONCATENATE(INDIRECT(ADDRESS(1,MATCH(_xlfn.MINIFS(B66:FE66,metrics.rec,"MAE"),B66:FE66,0)+1)), ", ", INDIRECT(ADDRESS(2,MATCH(_xlfn.MINIFS(B66:FE66,metrics.rec,"MAE"),B66:FE66,0)+1)))</f>
        <v>#N/A</v>
      </c>
      <c r="FO66" s="1" t="e" cm="1">
        <f t="array" aca="1" ref="FO66" ca="1">CONCATENATE(INDIRECT(ADDRESS(1,MATCH(_xlfn.MINIFS(B66:FE66,metrics.rec,"MSE"),B66:FE66,0)+1)), ", ", INDIRECT(ADDRESS(2,MATCH(_xlfn.MINIFS(B66:FE66,metrics.rec,"MSE"),B66:FE66,0)+1)))</f>
        <v>#N/A</v>
      </c>
      <c r="FP66" s="1" t="e" cm="1">
        <f t="array" aca="1" ref="FP66" ca="1">CONCATENATE(INDIRECT(ADDRESS(1,MATCH(_xlfn.MAXIFS(B66:FE66,metrics.rec,"R"),B66:FE66,0)+1)), ", ", INDIRECT(ADDRESS(2,MATCH(_xlfn.MAXIFS(B66:FE66,metrics.rec,"R"),B66:FE66,0)+1)))</f>
        <v>#N/A</v>
      </c>
      <c r="FQ66" s="1" t="e" cm="1">
        <f t="array" aca="1" ref="FQ66" ca="1">CONCATENATE(INDIRECT(ADDRESS(1,MATCH(_xlfn.MAXIFS(B66:FE66,metrics.rec,"Precision"),B66:FE66,0)+1)), ", ", INDIRECT(ADDRESS(2,MATCH(_xlfn.MAXIFS(B66:FE66,metrics.rec,"Precision"),B66:FE66,0)+1)))</f>
        <v>#N/A</v>
      </c>
      <c r="FR66" s="1" t="e" cm="1">
        <f t="array" aca="1" ref="FR66" ca="1">CONCATENATE(INDIRECT(ADDRESS(1,MATCH(_xlfn.MAXIFS(B66:FE66,metrics.rec,"Recall"),B66:FE66,0)+1)), ", ", INDIRECT(ADDRESS(2,MATCH(_xlfn.MAXIFS(B66:FE66,metrics.rec,"Recall"),B66:FE66,0)+1)))</f>
        <v>#N/A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e" cm="1">
        <f t="array" aca="1" ref="FT66" ca="1">CONCATENATE(INDIRECT(ADDRESS(1,MATCH(_xlfn.MAXIFS(B66:FE66,metrics.rec,"Recatio"),B66:FE66,0)+1)), ", ", INDIRECT(ADDRESS(2,MATCH(_xlfn.MAXIFS(B66:FE66,metrics.rec,"Recatio"),B66:FE66,0)+1)))</f>
        <v>#N/A</v>
      </c>
      <c r="FU66" s="1" t="e" cm="1">
        <f t="array" aca="1" ref="FU66" ca="1">CONCATENATE(INDIRECT(ADDRESS(1,MATCH(_xlfn.MINIFS(B66:FE66,metrics.rec,"Time"),B66:FE66,0)+1)), ", ", INDIRECT(ADDRESS(2,MATCH(_xlfn.MINIFS(B66:FE66,metrics.rec,"Time"),B66:FE66,0)+1)))</f>
        <v>#N/A</v>
      </c>
    </row>
    <row r="67" spans="1:17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0.64090000000000003</v>
      </c>
      <c r="BG67" s="5">
        <v>0.71289999999999998</v>
      </c>
      <c r="BH67" s="5">
        <v>0.27600000000000002</v>
      </c>
      <c r="BI67" s="5">
        <v>8.8999999999999999E-3</v>
      </c>
      <c r="BJ67" s="5">
        <v>0.86460000000000004</v>
      </c>
      <c r="BK67" s="5">
        <v>0.65700000000000003</v>
      </c>
      <c r="BL67" s="5">
        <v>1</v>
      </c>
      <c r="BM67" s="5">
        <v>5.2146999999999997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0.64049999999999996</v>
      </c>
      <c r="CU67" s="4">
        <v>0.71189999999999998</v>
      </c>
      <c r="CV67" s="4">
        <v>0.27610000000000001</v>
      </c>
      <c r="CW67" s="4">
        <v>8.8999999999999999E-3</v>
      </c>
      <c r="CX67" s="4">
        <v>0.86380000000000001</v>
      </c>
      <c r="CY67" s="4">
        <v>0.65620000000000001</v>
      </c>
      <c r="CZ67" s="4">
        <v>1</v>
      </c>
      <c r="DA67" s="4">
        <v>4.4074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0.65368571428571431</v>
      </c>
      <c r="FG67" s="4">
        <f t="shared" si="9"/>
        <v>0.74568571428571417</v>
      </c>
      <c r="FH67" s="4">
        <f t="shared" si="10"/>
        <v>0.25691428571428571</v>
      </c>
      <c r="FI67" s="4">
        <f t="shared" si="11"/>
        <v>1.0942857142857145E-2</v>
      </c>
      <c r="FJ67" s="4">
        <f t="shared" si="12"/>
        <v>0.84241428571428589</v>
      </c>
      <c r="FK67" s="4">
        <f t="shared" si="13"/>
        <v>0.65660000000000007</v>
      </c>
      <c r="FL67" s="4">
        <f t="shared" si="14"/>
        <v>0.99770000000000003</v>
      </c>
      <c r="FM67" s="4">
        <f t="shared" si="15"/>
        <v>4.8357714285714284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r=0.1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r=0.1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r=0.1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r=0.1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k=20,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r=0.1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0.65966000000000002</v>
      </c>
      <c r="FG68" s="4">
        <f t="shared" si="9"/>
        <v>0.76028000000000007</v>
      </c>
      <c r="FH68" s="4">
        <f t="shared" si="10"/>
        <v>0.24715999999999999</v>
      </c>
      <c r="FI68" s="4">
        <f t="shared" si="11"/>
        <v>1.18E-2</v>
      </c>
      <c r="FJ68" s="4">
        <f t="shared" si="12"/>
        <v>0.83320000000000005</v>
      </c>
      <c r="FK68" s="4" t="e">
        <f t="shared" si="13"/>
        <v>#DIV/0!</v>
      </c>
      <c r="FL68" s="4">
        <f t="shared" si="14"/>
        <v>0.99678</v>
      </c>
      <c r="FM68" s="4">
        <f t="shared" si="15"/>
        <v>5.1284000000000001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224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N69" s="1" t="e" cm="1">
        <f t="array" aca="1" ref="FN69" ca="1">CONCATENATE(INDIRECT(ADDRESS(1,MATCH(_xlfn.MINIFS(B69:FE69,metrics.rec,"MAE"),B69:FE69,0)+1)), ", ", INDIRECT(ADDRESS(2,MATCH(_xlfn.MINIFS(B69:FE69,metrics.rec,"MAE"),B69:FE69,0)+1)))</f>
        <v>#N/A</v>
      </c>
      <c r="FO69" s="1" t="e" cm="1">
        <f t="array" aca="1" ref="FO69" ca="1">CONCATENATE(INDIRECT(ADDRESS(1,MATCH(_xlfn.MINIFS(B69:FE69,metrics.rec,"MSE"),B69:FE69,0)+1)), ", ", INDIRECT(ADDRESS(2,MATCH(_xlfn.MINIFS(B69:FE69,metrics.rec,"MSE"),B69:FE69,0)+1)))</f>
        <v>#N/A</v>
      </c>
      <c r="FP69" s="1" t="e" cm="1">
        <f t="array" aca="1" ref="FP69" ca="1">CONCATENATE(INDIRECT(ADDRESS(1,MATCH(_xlfn.MAXIFS(B69:FE69,metrics.rec,"R"),B69:FE69,0)+1)), ", ", INDIRECT(ADDRESS(2,MATCH(_xlfn.MAXIFS(B69:FE69,metrics.rec,"R"),B69:FE69,0)+1)))</f>
        <v>#N/A</v>
      </c>
      <c r="FQ69" s="1" t="e" cm="1">
        <f t="array" aca="1" ref="FQ69" ca="1">CONCATENATE(INDIRECT(ADDRESS(1,MATCH(_xlfn.MAXIFS(B69:FE69,metrics.rec,"Precision"),B69:FE69,0)+1)), ", ", INDIRECT(ADDRESS(2,MATCH(_xlfn.MAXIFS(B69:FE69,metrics.rec,"Precision"),B69:FE69,0)+1)))</f>
        <v>#N/A</v>
      </c>
      <c r="FR69" s="1" t="e" cm="1">
        <f t="array" aca="1" ref="FR69" ca="1">CONCATENATE(INDIRECT(ADDRESS(1,MATCH(_xlfn.MAXIFS(B69:FE69,metrics.rec,"Recall"),B69:FE69,0)+1)), ", ", INDIRECT(ADDRESS(2,MATCH(_xlfn.MAXIFS(B69:FE69,metrics.rec,"Recall"),B69:FE69,0)+1)))</f>
        <v>#N/A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e" cm="1">
        <f t="array" aca="1" ref="FT69" ca="1">CONCATENATE(INDIRECT(ADDRESS(1,MATCH(_xlfn.MAXIFS(B69:FE69,metrics.rec,"Recatio"),B69:FE69,0)+1)), ", ", INDIRECT(ADDRESS(2,MATCH(_xlfn.MAXIFS(B69:FE69,metrics.rec,"Recatio"),B69:FE69,0)+1)))</f>
        <v>#N/A</v>
      </c>
      <c r="FU69" s="1" t="e" cm="1">
        <f t="array" aca="1" ref="FU69" ca="1">CONCATENATE(INDIRECT(ADDRESS(1,MATCH(_xlfn.MINIFS(B69:FE69,metrics.rec,"Time"),B69:FE69,0)+1)), ", ", INDIRECT(ADDRESS(2,MATCH(_xlfn.MINIFS(B69:FE69,metrics.rec,"Time"),B69:FE69,0)+1)))</f>
        <v>#N/A</v>
      </c>
    </row>
    <row r="70" spans="1:177" x14ac:dyDescent="0.2">
      <c r="A70" s="1" t="s">
        <v>220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0.66290000000000004</v>
      </c>
      <c r="CU70" s="4">
        <v>0.76160000000000005</v>
      </c>
      <c r="CV70" s="4">
        <v>0.26390000000000002</v>
      </c>
      <c r="CW70" s="4">
        <v>8.8000000000000005E-3</v>
      </c>
      <c r="CX70" s="4">
        <v>0.87029999999999996</v>
      </c>
      <c r="CY70" s="4">
        <v>0.67079999999999995</v>
      </c>
      <c r="CZ70" s="4">
        <v>0.99990000000000001</v>
      </c>
      <c r="DA70" s="4">
        <v>5.3186999999999998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k=50, r=0.5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k=50, r=0.5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k=50, r=0.5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k=50, r=0.5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k=50, r=0.5</v>
      </c>
      <c r="FS70" s="1" t="str" cm="1">
        <f t="array" aca="1" ref="FS70" ca="1">CONCATENATE(INDIRECT(ADDRESS(1,MATCH(_xlfn.MAXIFS(B70:FE70,metrics.rec,"Coverage"),B70:FE70,0)+1)), ", ", INDIRECT(ADDRESS(2,MATCH(_xlfn.MAXIFS(B70:FE70,metrics.rec,"Coverage"),B70:FE70,0)+1)))</f>
        <v>k=50, r=0.5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k=50, r=0.5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k=50, r=0.5</v>
      </c>
    </row>
    <row r="71" spans="1:17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0.64059999999999995</v>
      </c>
      <c r="BG71" s="5">
        <v>0.71560000000000001</v>
      </c>
      <c r="BH71" s="5">
        <v>0.26819999999999999</v>
      </c>
      <c r="BI71" s="5">
        <v>9.4999999999999998E-3</v>
      </c>
      <c r="BJ71" s="5">
        <v>0.85550000000000004</v>
      </c>
      <c r="BK71" s="5">
        <v>0.60429999999999995</v>
      </c>
      <c r="BL71" s="5">
        <v>1</v>
      </c>
      <c r="BM71" s="5">
        <v>4.9311999999999996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</v>
      </c>
      <c r="CU71" s="4">
        <v>0.71189999999999998</v>
      </c>
      <c r="CV71" s="4">
        <v>0.27079999999999999</v>
      </c>
      <c r="CW71" s="4">
        <v>9.5999999999999992E-3</v>
      </c>
      <c r="CX71" s="4">
        <v>0.85540000000000005</v>
      </c>
      <c r="CY71" s="4">
        <v>0.60319999999999996</v>
      </c>
      <c r="CZ71" s="4">
        <v>1</v>
      </c>
      <c r="DA71" s="4">
        <v>4.6199000000000003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0.6555142857142856</v>
      </c>
      <c r="FG71" s="4">
        <f t="shared" si="9"/>
        <v>0.75165714285714291</v>
      </c>
      <c r="FH71" s="4">
        <f t="shared" si="10"/>
        <v>0.25155714285714287</v>
      </c>
      <c r="FI71" s="4">
        <f t="shared" si="11"/>
        <v>1.1457142857142857E-2</v>
      </c>
      <c r="FJ71" s="4">
        <f t="shared" si="12"/>
        <v>0.83184285714285722</v>
      </c>
      <c r="FK71" s="4">
        <f t="shared" si="13"/>
        <v>0.60375000000000001</v>
      </c>
      <c r="FL71" s="4">
        <f t="shared" si="14"/>
        <v>0.99770000000000003</v>
      </c>
      <c r="FM71" s="4">
        <f t="shared" si="15"/>
        <v>5.0646857142857149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str" cm="1">
        <f t="array" aca="1" ref="FS71" ca="1">CONCATENATE(INDIRECT(ADDRESS(1,MATCH(_xlfn.MAXIFS(B71:FE71,metrics.rec,"Coverage"),B71:FE71,0)+1)), ", ", INDIRECT(ADDRESS(2,MATCH(_xlfn.MAXIFS(B71:FE71,metrics.rec,"Coverage"),B71:FE71,0)+1)))</f>
        <v>k=20, r=0.5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0.63819999999999999</v>
      </c>
      <c r="BG72" s="5">
        <v>0.70699999999999996</v>
      </c>
      <c r="BH72" s="5">
        <v>0.27729999999999999</v>
      </c>
      <c r="BI72" s="5">
        <v>8.8999999999999999E-3</v>
      </c>
      <c r="BJ72" s="5">
        <v>0.86429999999999996</v>
      </c>
      <c r="BK72" s="5">
        <v>0.65700000000000003</v>
      </c>
      <c r="BL72" s="5">
        <v>1</v>
      </c>
      <c r="BM72" s="5">
        <v>5.3544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0.63770000000000004</v>
      </c>
      <c r="CU72" s="4">
        <v>0.70569999999999999</v>
      </c>
      <c r="CV72" s="4">
        <v>0.28000000000000003</v>
      </c>
      <c r="CW72" s="4">
        <v>8.8999999999999999E-3</v>
      </c>
      <c r="CX72" s="4">
        <v>0.86339999999999995</v>
      </c>
      <c r="CY72" s="4">
        <v>0.65649999999999997</v>
      </c>
      <c r="CZ72" s="4">
        <v>1</v>
      </c>
      <c r="DA72" s="4">
        <v>4.5437000000000003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si="8"/>
        <v>0.65122857142857149</v>
      </c>
      <c r="FG72" s="4">
        <f t="shared" si="9"/>
        <v>0.74019999999999997</v>
      </c>
      <c r="FH72" s="4">
        <f t="shared" si="10"/>
        <v>0.25947142857142852</v>
      </c>
      <c r="FI72" s="4">
        <f t="shared" si="11"/>
        <v>1.0942857142857145E-2</v>
      </c>
      <c r="FJ72" s="4">
        <f t="shared" si="12"/>
        <v>0.84214285714285708</v>
      </c>
      <c r="FK72" s="4">
        <f t="shared" si="13"/>
        <v>0.65674999999999994</v>
      </c>
      <c r="FL72" s="4">
        <f t="shared" si="14"/>
        <v>0.99770000000000003</v>
      </c>
      <c r="FM72" s="4">
        <f t="shared" si="15"/>
        <v>4.9156000000000004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k=20,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8"/>
        <v>0.66479999999999995</v>
      </c>
      <c r="FG73" s="4">
        <f t="shared" si="9"/>
        <v>0.77360000000000007</v>
      </c>
      <c r="FH73" s="4">
        <f t="shared" si="10"/>
        <v>0.24579999999999996</v>
      </c>
      <c r="FI73" s="4">
        <f t="shared" si="11"/>
        <v>1.1779999999999999E-2</v>
      </c>
      <c r="FJ73" s="4">
        <f t="shared" si="12"/>
        <v>0.83789999999999998</v>
      </c>
      <c r="FK73" s="4" t="e">
        <f t="shared" si="13"/>
        <v>#DIV/0!</v>
      </c>
      <c r="FL73" s="4">
        <f t="shared" si="14"/>
        <v>0.99678</v>
      </c>
      <c r="FM73" s="4">
        <f t="shared" si="15"/>
        <v>4.8936799999999998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8"/>
        <v>0.65786</v>
      </c>
      <c r="FG74" s="4">
        <f t="shared" si="9"/>
        <v>0.75137999999999994</v>
      </c>
      <c r="FH74" s="4">
        <f t="shared" si="10"/>
        <v>0.24922</v>
      </c>
      <c r="FI74" s="4">
        <f t="shared" si="11"/>
        <v>1.136E-2</v>
      </c>
      <c r="FJ74" s="4">
        <f t="shared" si="12"/>
        <v>0.83898000000000006</v>
      </c>
      <c r="FK74" s="4" t="e">
        <f t="shared" si="13"/>
        <v>#DIV/0!</v>
      </c>
      <c r="FL74" s="4">
        <f t="shared" si="14"/>
        <v>0.99651999999999996</v>
      </c>
      <c r="FM74" s="4">
        <f t="shared" si="15"/>
        <v>4.8579600000000003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0.63990000000000002</v>
      </c>
      <c r="BG75" s="5">
        <v>0.71289999999999998</v>
      </c>
      <c r="BH75" s="5">
        <v>0.26679999999999998</v>
      </c>
      <c r="BI75" s="5">
        <v>9.1000000000000004E-3</v>
      </c>
      <c r="BJ75" s="5">
        <v>0.86250000000000004</v>
      </c>
      <c r="BK75" s="5">
        <v>0.63680000000000003</v>
      </c>
      <c r="BL75" s="5">
        <v>1</v>
      </c>
      <c r="BM75" s="5">
        <v>5.3044000000000002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0.63939999999999997</v>
      </c>
      <c r="CU75" s="4">
        <v>0.7117</v>
      </c>
      <c r="CV75" s="4">
        <v>0.26800000000000002</v>
      </c>
      <c r="CW75" s="4">
        <v>9.1999999999999998E-3</v>
      </c>
      <c r="CX75" s="4">
        <v>0.86160000000000003</v>
      </c>
      <c r="CY75" s="4">
        <v>0.63629999999999998</v>
      </c>
      <c r="CZ75" s="4">
        <v>1</v>
      </c>
      <c r="DA75" s="4">
        <v>4.4897999999999998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ref="FF75:FF106" si="16">AVERAGEIFS(B75:FE75,metrics.rec,"MAE")</f>
        <v>0.65637142857142849</v>
      </c>
      <c r="FG75" s="4">
        <f t="shared" ref="FG75:FG106" si="17">AVERAGEIFS(B75:FE75,metrics.rec,"MSE")</f>
        <v>0.75374285714285705</v>
      </c>
      <c r="FH75" s="4">
        <f t="shared" ref="FH75:FH106" si="18">AVERAGEIFS(B75:FE75,metrics.rec,"R")</f>
        <v>0.24964285714285714</v>
      </c>
      <c r="FI75" s="4">
        <f t="shared" ref="FI75:FI106" si="19">AVERAGEIFS(B75:FE75,metrics.rec,"Precision")</f>
        <v>1.1142857142857144E-2</v>
      </c>
      <c r="FJ75" s="4">
        <f t="shared" ref="FJ75:FJ106" si="20">AVERAGEIFS(B75:FE75,metrics.rec,"Recall")</f>
        <v>0.83825714285714281</v>
      </c>
      <c r="FK75" s="4">
        <f t="shared" ref="FK75:FK106" si="21">AVERAGEIFS(B75:FE75,metrics.rec,"Coverage")</f>
        <v>0.63654999999999995</v>
      </c>
      <c r="FL75" s="4">
        <f t="shared" ref="FL75:FL106" si="22">AVERAGEIFS(B75:FE75,metrics.rec,"Recatio")</f>
        <v>0.99770000000000003</v>
      </c>
      <c r="FM75" s="4">
        <f t="shared" ref="FM75:FM106" si="23">AVERAGEIFS(B75:FE75,metrics.rec,"Time")</f>
        <v>4.8387857142857138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str" cm="1">
        <f t="array" aca="1" ref="FS75" ca="1">CONCATENATE(INDIRECT(ADDRESS(1,MATCH(_xlfn.MAXIFS(B75:FE75,metrics.rec,"Coverage"),B75:FE75,0)+1)), ", ", INDIRECT(ADDRESS(2,MATCH(_xlfn.MAXIFS(B75:FE75,metrics.rec,"Coverage"),B75:FE75,0)+1)))</f>
        <v>k=20, r=0.5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0.64870000000000005</v>
      </c>
      <c r="CU76" s="4">
        <v>0.72789999999999999</v>
      </c>
      <c r="CV76" s="4">
        <v>0.26419999999999999</v>
      </c>
      <c r="CW76" s="4">
        <v>8.8999999999999999E-3</v>
      </c>
      <c r="CX76" s="4">
        <v>0.86019999999999996</v>
      </c>
      <c r="CY76" s="4">
        <v>0.65300000000000002</v>
      </c>
      <c r="CZ76" s="4">
        <v>1</v>
      </c>
      <c r="DA76" s="4">
        <v>4.4904999999999999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0.66408333333333347</v>
      </c>
      <c r="FG76" s="4">
        <f t="shared" si="17"/>
        <v>0.76733333333333331</v>
      </c>
      <c r="FH76" s="4">
        <f t="shared" si="18"/>
        <v>0.24270000000000003</v>
      </c>
      <c r="FI76" s="4">
        <f t="shared" si="19"/>
        <v>1.1233333333333333E-2</v>
      </c>
      <c r="FJ76" s="4">
        <f t="shared" si="20"/>
        <v>0.83601666666666674</v>
      </c>
      <c r="FK76" s="4">
        <f t="shared" si="21"/>
        <v>0.65300000000000002</v>
      </c>
      <c r="FL76" s="4">
        <f t="shared" si="22"/>
        <v>0.99746666666666661</v>
      </c>
      <c r="FM76" s="4">
        <f t="shared" si="23"/>
        <v>4.7337833333333341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str" cm="1">
        <f t="array" aca="1" ref="FS76" ca="1">CONCATENATE(INDIRECT(ADDRESS(1,MATCH(_xlfn.MAXIFS(B76:FE76,metrics.rec,"Coverage"),B76:FE76,0)+1)), ", ", INDIRECT(ADDRESS(2,MATCH(_xlfn.MAXIFS(B76:FE76,metrics.rec,"Coverage"),B76:FE76,0)+1)))</f>
        <v>k=50, r=0.5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>
        <f t="shared" si="16"/>
        <v>0.70238</v>
      </c>
      <c r="FG77" s="4">
        <f t="shared" si="17"/>
        <v>0.84953999999999996</v>
      </c>
      <c r="FH77" s="4">
        <f t="shared" si="18"/>
        <v>0.21693999999999999</v>
      </c>
      <c r="FI77" s="4">
        <f t="shared" si="19"/>
        <v>1.7739999999999999E-2</v>
      </c>
      <c r="FJ77" s="4">
        <f t="shared" si="20"/>
        <v>0.80654000000000003</v>
      </c>
      <c r="FK77" s="4" t="e">
        <f t="shared" si="21"/>
        <v>#DIV/0!</v>
      </c>
      <c r="FL77" s="4">
        <f t="shared" si="22"/>
        <v>0.99554000000000009</v>
      </c>
      <c r="FM77" s="4">
        <f t="shared" si="23"/>
        <v>4.6730400000000003</v>
      </c>
      <c r="FN77" s="1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0.65843999999999991</v>
      </c>
      <c r="FG78" s="4">
        <f t="shared" si="17"/>
        <v>0.75589999999999991</v>
      </c>
      <c r="FH78" s="4">
        <f t="shared" si="18"/>
        <v>0.24811999999999998</v>
      </c>
      <c r="FI78" s="4">
        <f t="shared" si="19"/>
        <v>1.176E-2</v>
      </c>
      <c r="FJ78" s="4">
        <f t="shared" si="20"/>
        <v>0.82848000000000011</v>
      </c>
      <c r="FK78" s="4" t="e">
        <f t="shared" si="21"/>
        <v>#DIV/0!</v>
      </c>
      <c r="FL78" s="4">
        <f t="shared" si="22"/>
        <v>0.99678</v>
      </c>
      <c r="FM78" s="4">
        <f t="shared" si="23"/>
        <v>4.9045000000000005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>
        <f t="shared" si="16"/>
        <v>0.65395999999999999</v>
      </c>
      <c r="FG79" s="4">
        <f t="shared" si="17"/>
        <v>0.74599999999999989</v>
      </c>
      <c r="FH79" s="4">
        <f t="shared" si="18"/>
        <v>0.25509999999999999</v>
      </c>
      <c r="FI79" s="4">
        <f t="shared" si="19"/>
        <v>1.754E-2</v>
      </c>
      <c r="FJ79" s="4">
        <f t="shared" si="20"/>
        <v>0.81333999999999995</v>
      </c>
      <c r="FK79" s="4" t="e">
        <f t="shared" si="21"/>
        <v>#DIV/0!</v>
      </c>
      <c r="FL79" s="4">
        <f t="shared" si="22"/>
        <v>0.99519999999999997</v>
      </c>
      <c r="FM79" s="4">
        <f t="shared" si="23"/>
        <v>4.8449800000000005</v>
      </c>
      <c r="FN79" s="1" t="str" cm="1">
        <f t="array" aca="1" ref="FN79" ca="1">CONCATENATE(INDIRECT(ADDRESS(1,MATCH(_xlfn.MINIFS(B79:FE79,metrics.rec,"MAE"),B79:FE79,0)+1)), ", ", INDIRECT(ADDRESS(2,MATCH(_xlfn.MINIFS(B79:FE79,metrics.rec,"MAE"),B79:FE79,0)+1)))</f>
        <v>k=5, r=0.1</v>
      </c>
      <c r="FO79" s="1" t="str" cm="1">
        <f t="array" aca="1" ref="FO79" ca="1">CONCATENATE(INDIRECT(ADDRESS(1,MATCH(_xlfn.MINIFS(B79:FE79,metrics.rec,"MSE"),B79:FE79,0)+1)), ", ", INDIRECT(ADDRESS(2,MATCH(_xlfn.MINIFS(B79:FE79,metrics.rec,"MSE"),B79:FE79,0)+1)))</f>
        <v>k=5, r=0.1</v>
      </c>
      <c r="FP79" s="1" t="str" cm="1">
        <f t="array" aca="1" ref="FP79" ca="1">CONCATENATE(INDIRECT(ADDRESS(1,MATCH(_xlfn.MAXIFS(B79:FE79,metrics.rec,"R"),B79:FE79,0)+1)), ", ", INDIRECT(ADDRESS(2,MATCH(_xlfn.MAXIFS(B79:FE79,metrics.rec,"R"),B79:FE79,0)+1)))</f>
        <v>k=5, r=0.1</v>
      </c>
      <c r="FQ79" s="1" t="str" cm="1">
        <f t="array" aca="1" ref="FQ79" ca="1">CONCATENATE(INDIRECT(ADDRESS(1,MATCH(_xlfn.MAXIFS(B79:FE79,metrics.rec,"Precision"),B79:FE79,0)+1)), ", ", INDIRECT(ADDRESS(2,MATCH(_xlfn.MAXIFS(B79:FE79,metrics.rec,"Precision"),B79:FE79,0)+1)))</f>
        <v>k=5, r=0.9</v>
      </c>
      <c r="FR79" s="1" t="str" cm="1">
        <f t="array" aca="1" ref="FR79" ca="1">CONCATENATE(INDIRECT(ADDRESS(1,MATCH(_xlfn.MAXIFS(B79:FE79,metrics.rec,"Recall"),B79:FE79,0)+1)), ", ", INDIRECT(ADDRESS(2,MATCH(_xlfn.MAXIFS(B79:FE79,metrics.rec,"Recall"),B79:FE79,0)+1)))</f>
        <v>k=5, r=0.1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str" cm="1">
        <f t="array" aca="1" ref="FT79" ca="1">CONCATENATE(INDIRECT(ADDRESS(1,MATCH(_xlfn.MAXIFS(B79:FE79,metrics.rec,"Recatio"),B79:FE79,0)+1)), ", ", INDIRECT(ADDRESS(2,MATCH(_xlfn.MAXIFS(B79:FE79,metrics.rec,"Recatio"),B79:FE79,0)+1)))</f>
        <v>k=5, r=0.1</v>
      </c>
      <c r="FU79" s="1" t="str" cm="1">
        <f t="array" aca="1" ref="FU79" ca="1">CONCATENATE(INDIRECT(ADDRESS(1,MATCH(_xlfn.MINIFS(B79:FE79,metrics.rec,"Time"),B79:FE79,0)+1)), ", ", INDIRECT(ADDRESS(2,MATCH(_xlfn.MINIFS(B79:FE79,metrics.rec,"Time"),B79:FE79,0)+1)))</f>
        <v>k=5, r=0.9</v>
      </c>
    </row>
    <row r="80" spans="1:17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>
        <f t="shared" si="16"/>
        <v>0.67579999999999996</v>
      </c>
      <c r="FG80" s="4">
        <f t="shared" si="17"/>
        <v>0.78801999999999994</v>
      </c>
      <c r="FH80" s="4">
        <f t="shared" si="18"/>
        <v>0.22313999999999998</v>
      </c>
      <c r="FI80" s="4">
        <f t="shared" si="19"/>
        <v>2.0160000000000001E-2</v>
      </c>
      <c r="FJ80" s="4">
        <f t="shared" si="20"/>
        <v>0.78891999999999995</v>
      </c>
      <c r="FK80" s="4" t="e">
        <f t="shared" si="21"/>
        <v>#DIV/0!</v>
      </c>
      <c r="FL80" s="4">
        <f t="shared" si="22"/>
        <v>0.99482000000000004</v>
      </c>
      <c r="FM80" s="4">
        <f t="shared" si="23"/>
        <v>4.9700999999999995</v>
      </c>
      <c r="FN80" s="1" t="str" cm="1">
        <f t="array" aca="1" ref="FN80" ca="1">CONCATENATE(INDIRECT(ADDRESS(1,MATCH(_xlfn.MINIFS(B80:FE80,metrics.rec,"MAE"),B80:FE80,0)+1)), ", ", INDIRECT(ADDRESS(2,MATCH(_xlfn.MINIFS(B80:FE80,metrics.rec,"MAE"),B80:FE80,0)+1)))</f>
        <v>k=5, r=0.1</v>
      </c>
      <c r="FO80" s="1" t="str" cm="1">
        <f t="array" aca="1" ref="FO80" ca="1">CONCATENATE(INDIRECT(ADDRESS(1,MATCH(_xlfn.MINIFS(B80:FE80,metrics.rec,"MSE"),B80:FE80,0)+1)), ", ", INDIRECT(ADDRESS(2,MATCH(_xlfn.MINIFS(B80:FE80,metrics.rec,"MSE"),B80:FE80,0)+1)))</f>
        <v>k=5, r=0.1</v>
      </c>
      <c r="FP80" s="1" t="str" cm="1">
        <f t="array" aca="1" ref="FP80" ca="1">CONCATENATE(INDIRECT(ADDRESS(1,MATCH(_xlfn.MAXIFS(B80:FE80,metrics.rec,"R"),B80:FE80,0)+1)), ", ", INDIRECT(ADDRESS(2,MATCH(_xlfn.MAXIFS(B80:FE80,metrics.rec,"R"),B80:FE80,0)+1)))</f>
        <v>k=5, r=0.1</v>
      </c>
      <c r="FQ80" s="1" t="str" cm="1">
        <f t="array" aca="1" ref="FQ80" ca="1">CONCATENATE(INDIRECT(ADDRESS(1,MATCH(_xlfn.MAXIFS(B80:FE80,metrics.rec,"Precision"),B80:FE80,0)+1)), ", ", INDIRECT(ADDRESS(2,MATCH(_xlfn.MAXIFS(B80:FE80,metrics.rec,"Precision"),B80:FE80,0)+1)))</f>
        <v>k=5, r=0.9</v>
      </c>
      <c r="FR80" s="1" t="str" cm="1">
        <f t="array" aca="1" ref="FR80" ca="1">CONCATENATE(INDIRECT(ADDRESS(1,MATCH(_xlfn.MAXIFS(B80:FE80,metrics.rec,"Recall"),B80:FE80,0)+1)), ", ", INDIRECT(ADDRESS(2,MATCH(_xlfn.MAXIFS(B80:FE80,metrics.rec,"Recall"),B80:FE80,0)+1)))</f>
        <v>k=5, r=0.1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str" cm="1">
        <f t="array" aca="1" ref="FT80" ca="1">CONCATENATE(INDIRECT(ADDRESS(1,MATCH(_xlfn.MAXIFS(B80:FE80,metrics.rec,"Recatio"),B80:FE80,0)+1)), ", ", INDIRECT(ADDRESS(2,MATCH(_xlfn.MAXIFS(B80:FE80,metrics.rec,"Recatio"),B80:FE80,0)+1)))</f>
        <v>k=5, r=0.1</v>
      </c>
      <c r="FU80" s="1" t="str" cm="1">
        <f t="array" aca="1" ref="FU80" ca="1">CONCATENATE(INDIRECT(ADDRESS(1,MATCH(_xlfn.MINIFS(B80:FE80,metrics.rec,"Time"),B80:FE80,0)+1)), ", ", INDIRECT(ADDRESS(2,MATCH(_xlfn.MINIFS(B80:FE80,metrics.rec,"Time"),B80:FE80,0)+1)))</f>
        <v>k=5, r=0.9</v>
      </c>
    </row>
    <row r="81" spans="1:177" s="17" customFormat="1" x14ac:dyDescent="0.2">
      <c r="A81" s="17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 t="e">
        <f t="shared" si="16"/>
        <v>#DIV/0!</v>
      </c>
      <c r="FG81" s="16" t="e">
        <f t="shared" si="17"/>
        <v>#DIV/0!</v>
      </c>
      <c r="FH81" s="16" t="e">
        <f t="shared" si="18"/>
        <v>#DIV/0!</v>
      </c>
      <c r="FI81" s="16" t="e">
        <f t="shared" si="19"/>
        <v>#DIV/0!</v>
      </c>
      <c r="FJ81" s="16" t="e">
        <f t="shared" si="20"/>
        <v>#DIV/0!</v>
      </c>
      <c r="FK81" s="16" t="e">
        <f t="shared" si="21"/>
        <v>#DIV/0!</v>
      </c>
      <c r="FL81" s="16" t="e">
        <f t="shared" si="22"/>
        <v>#DIV/0!</v>
      </c>
      <c r="FM81" s="16" t="e">
        <f t="shared" si="23"/>
        <v>#DIV/0!</v>
      </c>
      <c r="FN81" s="17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7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7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7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7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7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7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7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s="17" customFormat="1" x14ac:dyDescent="0.2">
      <c r="A82" s="17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 t="e">
        <f t="shared" si="16"/>
        <v>#DIV/0!</v>
      </c>
      <c r="FG82" s="16" t="e">
        <f t="shared" si="17"/>
        <v>#DIV/0!</v>
      </c>
      <c r="FH82" s="16" t="e">
        <f t="shared" si="18"/>
        <v>#DIV/0!</v>
      </c>
      <c r="FI82" s="16" t="e">
        <f t="shared" si="19"/>
        <v>#DIV/0!</v>
      </c>
      <c r="FJ82" s="16" t="e">
        <f t="shared" si="20"/>
        <v>#DIV/0!</v>
      </c>
      <c r="FK82" s="16" t="e">
        <f t="shared" si="21"/>
        <v>#DIV/0!</v>
      </c>
      <c r="FL82" s="16" t="e">
        <f t="shared" si="22"/>
        <v>#DIV/0!</v>
      </c>
      <c r="FM82" s="16" t="e">
        <f t="shared" si="23"/>
        <v>#DIV/0!</v>
      </c>
      <c r="FN82" s="17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7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7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7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7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7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7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7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0.70180000000000009</v>
      </c>
      <c r="FG83" s="4">
        <f t="shared" si="17"/>
        <v>0.8516999999999999</v>
      </c>
      <c r="FH83" s="4">
        <f t="shared" si="18"/>
        <v>0.22109999999999999</v>
      </c>
      <c r="FI83" s="4">
        <f t="shared" si="19"/>
        <v>1.814E-2</v>
      </c>
      <c r="FJ83" s="4">
        <f t="shared" si="20"/>
        <v>0.80436000000000019</v>
      </c>
      <c r="FK83" s="4" t="e">
        <f t="shared" si="21"/>
        <v>#DIV/0!</v>
      </c>
      <c r="FL83" s="4">
        <f t="shared" si="22"/>
        <v>0.97331999999999996</v>
      </c>
      <c r="FM83" s="4">
        <f t="shared" si="23"/>
        <v>11.54274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r=0.3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0.67656000000000005</v>
      </c>
      <c r="FG84" s="4">
        <f t="shared" si="17"/>
        <v>0.79390000000000005</v>
      </c>
      <c r="FH84" s="4">
        <f t="shared" si="18"/>
        <v>0.24642</v>
      </c>
      <c r="FI84" s="4">
        <f t="shared" si="19"/>
        <v>2.58E-2</v>
      </c>
      <c r="FJ84" s="4">
        <f t="shared" si="20"/>
        <v>0.77266000000000001</v>
      </c>
      <c r="FK84" s="4" t="e">
        <f t="shared" si="21"/>
        <v>#DIV/0!</v>
      </c>
      <c r="FL84" s="4">
        <f t="shared" si="22"/>
        <v>0.99534</v>
      </c>
      <c r="FM84" s="4">
        <f t="shared" si="23"/>
        <v>5.3264199999999997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0.68729999999999991</v>
      </c>
      <c r="FG85" s="4">
        <f t="shared" si="17"/>
        <v>0.81481999999999988</v>
      </c>
      <c r="FH85" s="4">
        <f t="shared" si="18"/>
        <v>0.23271999999999998</v>
      </c>
      <c r="FI85" s="4">
        <f t="shared" si="19"/>
        <v>2.5780000000000004E-2</v>
      </c>
      <c r="FJ85" s="4">
        <f t="shared" si="20"/>
        <v>0.77076</v>
      </c>
      <c r="FK85" s="4" t="e">
        <f t="shared" si="21"/>
        <v>#DIV/0!</v>
      </c>
      <c r="FL85" s="4">
        <f t="shared" si="22"/>
        <v>0.99534</v>
      </c>
      <c r="FM85" s="4">
        <f t="shared" si="23"/>
        <v>5.0819200000000002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0.68097999999999992</v>
      </c>
      <c r="FG86" s="4">
        <f t="shared" si="17"/>
        <v>0.80392000000000008</v>
      </c>
      <c r="FH86" s="4">
        <f t="shared" si="18"/>
        <v>0.24348</v>
      </c>
      <c r="FI86" s="4">
        <f t="shared" si="19"/>
        <v>2.5159999999999998E-2</v>
      </c>
      <c r="FJ86" s="4">
        <f t="shared" si="20"/>
        <v>0.77029999999999998</v>
      </c>
      <c r="FK86" s="4" t="e">
        <f t="shared" si="21"/>
        <v>#DIV/0!</v>
      </c>
      <c r="FL86" s="4">
        <f t="shared" si="22"/>
        <v>0.99564000000000008</v>
      </c>
      <c r="FM86" s="4">
        <f t="shared" si="23"/>
        <v>5.03918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0.65283999999999998</v>
      </c>
      <c r="FG87" s="4">
        <f t="shared" si="17"/>
        <v>0.74331999999999998</v>
      </c>
      <c r="FH87" s="4">
        <f t="shared" si="18"/>
        <v>0.25508000000000003</v>
      </c>
      <c r="FI87" s="4">
        <f t="shared" si="19"/>
        <v>1.7520000000000001E-2</v>
      </c>
      <c r="FJ87" s="4">
        <f t="shared" si="20"/>
        <v>0.81368000000000007</v>
      </c>
      <c r="FK87" s="4" t="e">
        <f t="shared" si="21"/>
        <v>#DIV/0!</v>
      </c>
      <c r="FL87" s="4">
        <f t="shared" si="22"/>
        <v>0.99534</v>
      </c>
      <c r="FM87" s="4">
        <f t="shared" si="23"/>
        <v>4.9075999999999995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0.65638000000000007</v>
      </c>
      <c r="FG88" s="4">
        <f t="shared" si="17"/>
        <v>0.74931999999999999</v>
      </c>
      <c r="FH88" s="4">
        <f t="shared" si="18"/>
        <v>0.25415999999999994</v>
      </c>
      <c r="FI88" s="4">
        <f t="shared" si="19"/>
        <v>1.746E-2</v>
      </c>
      <c r="FJ88" s="4">
        <f t="shared" si="20"/>
        <v>0.80936000000000008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4.7682999999999991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0.65055999999999992</v>
      </c>
      <c r="FG89" s="4">
        <f t="shared" si="17"/>
        <v>0.74028000000000005</v>
      </c>
      <c r="FH89" s="4">
        <f t="shared" si="18"/>
        <v>0.25700000000000001</v>
      </c>
      <c r="FI89" s="4">
        <f t="shared" si="19"/>
        <v>1.7480000000000002E-2</v>
      </c>
      <c r="FJ89" s="4">
        <f t="shared" si="20"/>
        <v>0.81319999999999992</v>
      </c>
      <c r="FK89" s="4" t="e">
        <f t="shared" si="21"/>
        <v>#DIV/0!</v>
      </c>
      <c r="FL89" s="4">
        <f t="shared" si="22"/>
        <v>0.99519999999999997</v>
      </c>
      <c r="FM89" s="4">
        <f t="shared" si="23"/>
        <v>5.1545399999999999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0.65191999999999994</v>
      </c>
      <c r="FG90" s="4">
        <f t="shared" si="17"/>
        <v>0.74119999999999997</v>
      </c>
      <c r="FH90" s="4">
        <f t="shared" si="18"/>
        <v>0.25836000000000003</v>
      </c>
      <c r="FI90" s="4">
        <f t="shared" si="19"/>
        <v>1.7480000000000002E-2</v>
      </c>
      <c r="FJ90" s="4">
        <f t="shared" si="20"/>
        <v>0.81006</v>
      </c>
      <c r="FK90" s="4" t="e">
        <f t="shared" si="21"/>
        <v>#DIV/0!</v>
      </c>
      <c r="FL90" s="4">
        <f t="shared" si="22"/>
        <v>0.99519999999999997</v>
      </c>
      <c r="FM90" s="4">
        <f t="shared" si="23"/>
        <v>4.6231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0.67157999999999995</v>
      </c>
      <c r="FG91" s="4">
        <f t="shared" si="17"/>
        <v>0.78127999999999997</v>
      </c>
      <c r="FH91" s="4">
        <f t="shared" si="18"/>
        <v>0.23371999999999998</v>
      </c>
      <c r="FI91" s="4">
        <f t="shared" si="19"/>
        <v>1.18E-2</v>
      </c>
      <c r="FJ91" s="4">
        <f t="shared" si="20"/>
        <v>0.81957999999999998</v>
      </c>
      <c r="FK91" s="4" t="e">
        <f t="shared" si="21"/>
        <v>#DIV/0!</v>
      </c>
      <c r="FL91" s="4">
        <f t="shared" si="22"/>
        <v>0.99678</v>
      </c>
      <c r="FM91" s="4">
        <f t="shared" si="23"/>
        <v>5.71828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0.73533999999999999</v>
      </c>
      <c r="FG92" s="4">
        <f t="shared" si="17"/>
        <v>0.94018000000000002</v>
      </c>
      <c r="FH92" s="4">
        <f t="shared" si="18"/>
        <v>0.1714</v>
      </c>
      <c r="FI92" s="4">
        <f t="shared" si="19"/>
        <v>1.7399999999999999E-2</v>
      </c>
      <c r="FJ92" s="4">
        <f t="shared" si="20"/>
        <v>0.78390000000000004</v>
      </c>
      <c r="FK92" s="4" t="e">
        <f t="shared" si="21"/>
        <v>#DIV/0!</v>
      </c>
      <c r="FL92" s="4">
        <f t="shared" si="22"/>
        <v>0.9954599999999999</v>
      </c>
      <c r="FM92" s="4">
        <f t="shared" si="23"/>
        <v>5.1070799999999998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0.65367999999999993</v>
      </c>
      <c r="FG93" s="4">
        <f t="shared" si="17"/>
        <v>0.74530000000000007</v>
      </c>
      <c r="FH93" s="4">
        <f t="shared" si="18"/>
        <v>0.25516000000000005</v>
      </c>
      <c r="FI93" s="4">
        <f t="shared" si="19"/>
        <v>1.754E-2</v>
      </c>
      <c r="FJ93" s="4">
        <f t="shared" si="20"/>
        <v>0.81335999999999997</v>
      </c>
      <c r="FK93" s="4" t="e">
        <f t="shared" si="21"/>
        <v>#DIV/0!</v>
      </c>
      <c r="FL93" s="4">
        <f t="shared" si="22"/>
        <v>0.99519999999999997</v>
      </c>
      <c r="FM93" s="4">
        <f t="shared" si="23"/>
        <v>5.1571600000000002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0.65666000000000002</v>
      </c>
      <c r="FG94" s="4">
        <f t="shared" si="17"/>
        <v>0.75427999999999995</v>
      </c>
      <c r="FH94" s="4">
        <f t="shared" si="18"/>
        <v>0.25090000000000001</v>
      </c>
      <c r="FI94" s="4">
        <f t="shared" si="19"/>
        <v>1.1760000000000001E-2</v>
      </c>
      <c r="FJ94" s="4">
        <f t="shared" si="20"/>
        <v>0.83506000000000002</v>
      </c>
      <c r="FK94" s="4" t="e">
        <f t="shared" si="21"/>
        <v>#DIV/0!</v>
      </c>
      <c r="FL94" s="4">
        <f t="shared" si="22"/>
        <v>0.99678</v>
      </c>
      <c r="FM94" s="4">
        <f t="shared" si="23"/>
        <v>5.1246399999999994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0.65558000000000005</v>
      </c>
      <c r="FG95" s="4">
        <f t="shared" si="17"/>
        <v>0.75392000000000003</v>
      </c>
      <c r="FH95" s="4">
        <f t="shared" si="18"/>
        <v>0.25205999999999995</v>
      </c>
      <c r="FI95" s="4">
        <f t="shared" si="19"/>
        <v>1.174E-2</v>
      </c>
      <c r="FJ95" s="4">
        <f t="shared" si="20"/>
        <v>0.83499999999999996</v>
      </c>
      <c r="FK95" s="4" t="e">
        <f t="shared" si="21"/>
        <v>#DIV/0!</v>
      </c>
      <c r="FL95" s="4">
        <f t="shared" si="22"/>
        <v>0.99678</v>
      </c>
      <c r="FM95" s="4">
        <f t="shared" si="23"/>
        <v>5.2319800000000001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0.66623999999999994</v>
      </c>
      <c r="FG96" s="4">
        <f t="shared" si="17"/>
        <v>0.77210000000000001</v>
      </c>
      <c r="FH96" s="4">
        <f t="shared" si="18"/>
        <v>0.24199999999999999</v>
      </c>
      <c r="FI96" s="4">
        <f t="shared" si="19"/>
        <v>1.158E-2</v>
      </c>
      <c r="FJ96" s="4">
        <f t="shared" si="20"/>
        <v>0.83005999999999991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5.1574200000000001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0.65808</v>
      </c>
      <c r="FG97" s="4">
        <f t="shared" si="17"/>
        <v>0.75734000000000001</v>
      </c>
      <c r="FH97" s="4">
        <f t="shared" si="18"/>
        <v>0.25056</v>
      </c>
      <c r="FI97" s="4">
        <f t="shared" si="19"/>
        <v>1.174E-2</v>
      </c>
      <c r="FJ97" s="4">
        <f t="shared" si="20"/>
        <v>0.83146000000000009</v>
      </c>
      <c r="FK97" s="4" t="e">
        <f t="shared" si="21"/>
        <v>#DIV/0!</v>
      </c>
      <c r="FL97" s="4">
        <f t="shared" si="22"/>
        <v>0.99678</v>
      </c>
      <c r="FM97" s="4">
        <f t="shared" si="23"/>
        <v>5.0674200000000003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0.65805999999999998</v>
      </c>
      <c r="FG98" s="4">
        <f t="shared" si="17"/>
        <v>0.75659999999999994</v>
      </c>
      <c r="FH98" s="4">
        <f t="shared" si="18"/>
        <v>0.24886</v>
      </c>
      <c r="FI98" s="4">
        <f t="shared" si="19"/>
        <v>1.17E-2</v>
      </c>
      <c r="FJ98" s="4">
        <f t="shared" si="20"/>
        <v>0.82639999999999991</v>
      </c>
      <c r="FK98" s="4" t="e">
        <f t="shared" si="21"/>
        <v>#DIV/0!</v>
      </c>
      <c r="FL98" s="4">
        <f t="shared" si="22"/>
        <v>0.99678</v>
      </c>
      <c r="FM98" s="4">
        <f t="shared" si="23"/>
        <v>4.9443399999999995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0.66</v>
      </c>
      <c r="FG99" s="4">
        <f t="shared" si="17"/>
        <v>0.76837999999999995</v>
      </c>
      <c r="FH99" s="4">
        <f t="shared" si="18"/>
        <v>0.24562</v>
      </c>
      <c r="FI99" s="4">
        <f t="shared" si="19"/>
        <v>1.1640000000000001E-2</v>
      </c>
      <c r="FJ99" s="4">
        <f t="shared" si="20"/>
        <v>0.82319999999999993</v>
      </c>
      <c r="FK99" s="4" t="e">
        <f t="shared" si="21"/>
        <v>#DIV/0!</v>
      </c>
      <c r="FL99" s="4">
        <f t="shared" si="22"/>
        <v>0.99678</v>
      </c>
      <c r="FM99" s="4">
        <f t="shared" si="23"/>
        <v>5.0322800000000001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r=0.1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r=0.1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r=0.1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r=0.1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r=0.1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0.65769999999999995</v>
      </c>
      <c r="FG100" s="4">
        <f t="shared" si="17"/>
        <v>0.75839999999999985</v>
      </c>
      <c r="FH100" s="4">
        <f t="shared" si="18"/>
        <v>0.25082000000000004</v>
      </c>
      <c r="FI100" s="4">
        <f t="shared" si="19"/>
        <v>1.1760000000000001E-2</v>
      </c>
      <c r="FJ100" s="4">
        <f t="shared" si="20"/>
        <v>0.83399999999999996</v>
      </c>
      <c r="FK100" s="4" t="e">
        <f t="shared" si="21"/>
        <v>#DIV/0!</v>
      </c>
      <c r="FL100" s="4">
        <f t="shared" si="22"/>
        <v>0.99678</v>
      </c>
      <c r="FM100" s="4">
        <f t="shared" si="23"/>
        <v>4.7497799999999994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r=0.1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r=0.1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r=0.1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r=0.1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r=0.1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226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0.65190000000000003</v>
      </c>
      <c r="FG102" s="4">
        <f t="shared" si="17"/>
        <v>0.74106000000000005</v>
      </c>
      <c r="FH102" s="4">
        <f t="shared" si="18"/>
        <v>0.25627999999999995</v>
      </c>
      <c r="FI102" s="4">
        <f t="shared" si="19"/>
        <v>1.7520000000000001E-2</v>
      </c>
      <c r="FJ102" s="4">
        <f t="shared" si="20"/>
        <v>0.81288000000000005</v>
      </c>
      <c r="FK102" s="4" t="e">
        <f t="shared" si="21"/>
        <v>#DIV/0!</v>
      </c>
      <c r="FL102" s="4">
        <f t="shared" si="22"/>
        <v>0.99519999999999997</v>
      </c>
      <c r="FM102" s="4">
        <f t="shared" si="23"/>
        <v>4.5610400000000002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r=0.1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r=0.1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r=0.1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r=0.1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r=0.1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0.67653999999999992</v>
      </c>
      <c r="FG103" s="4">
        <f t="shared" si="17"/>
        <v>0.79101999999999995</v>
      </c>
      <c r="FH103" s="4">
        <f t="shared" si="18"/>
        <v>0.22046000000000002</v>
      </c>
      <c r="FI103" s="4">
        <f t="shared" si="19"/>
        <v>2.01E-2</v>
      </c>
      <c r="FJ103" s="4">
        <f t="shared" si="20"/>
        <v>0.78706000000000009</v>
      </c>
      <c r="FK103" s="4" t="e">
        <f t="shared" si="21"/>
        <v>#DIV/0!</v>
      </c>
      <c r="FL103" s="4">
        <f t="shared" si="22"/>
        <v>0.99482000000000004</v>
      </c>
      <c r="FM103" s="4">
        <f t="shared" si="23"/>
        <v>4.4447399999999995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r=0.1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r=0.1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r=0.1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r=0.1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r=0.1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si="16"/>
        <v>0.66434000000000004</v>
      </c>
      <c r="FG104" s="4">
        <f t="shared" si="17"/>
        <v>0.76744000000000001</v>
      </c>
      <c r="FH104" s="4">
        <f t="shared" si="18"/>
        <v>0.23889999999999997</v>
      </c>
      <c r="FI104" s="4">
        <f t="shared" si="19"/>
        <v>2.0139999999999998E-2</v>
      </c>
      <c r="FJ104" s="4">
        <f t="shared" si="20"/>
        <v>0.78972000000000009</v>
      </c>
      <c r="FK104" s="4" t="e">
        <f t="shared" si="21"/>
        <v>#DIV/0!</v>
      </c>
      <c r="FL104" s="4">
        <f t="shared" si="22"/>
        <v>0.99482000000000004</v>
      </c>
      <c r="FM104" s="4">
        <f t="shared" si="23"/>
        <v>4.6942000000000004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r=0.1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r=0.1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r=0.1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r=0.1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r=0.1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16"/>
        <v>0.68714000000000008</v>
      </c>
      <c r="FG105" s="4">
        <f t="shared" si="17"/>
        <v>0.81703999999999988</v>
      </c>
      <c r="FH105" s="4">
        <f t="shared" si="18"/>
        <v>0.22744</v>
      </c>
      <c r="FI105" s="4">
        <f t="shared" si="19"/>
        <v>2.5759999999999998E-2</v>
      </c>
      <c r="FJ105" s="4">
        <f t="shared" si="20"/>
        <v>0.76710000000000012</v>
      </c>
      <c r="FK105" s="4" t="e">
        <f t="shared" si="21"/>
        <v>#DIV/0!</v>
      </c>
      <c r="FL105" s="4">
        <f t="shared" si="22"/>
        <v>0.99534</v>
      </c>
      <c r="FM105" s="4">
        <f t="shared" si="23"/>
        <v>4.6416999999999993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r=0.1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r=0.1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r=0.1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r=0.1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r=0.1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16"/>
        <v>0.69131999999999993</v>
      </c>
      <c r="FG106" s="4">
        <f t="shared" si="17"/>
        <v>0.82344000000000006</v>
      </c>
      <c r="FH106" s="4">
        <f t="shared" si="18"/>
        <v>0.22988</v>
      </c>
      <c r="FI106" s="4">
        <f t="shared" si="19"/>
        <v>2.5780000000000004E-2</v>
      </c>
      <c r="FJ106" s="4">
        <f t="shared" si="20"/>
        <v>0.77013999999999994</v>
      </c>
      <c r="FK106" s="4" t="e">
        <f t="shared" si="21"/>
        <v>#DIV/0!</v>
      </c>
      <c r="FL106" s="4">
        <f t="shared" si="22"/>
        <v>0.99534</v>
      </c>
      <c r="FM106" s="4">
        <f t="shared" si="23"/>
        <v>4.6839400000000007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r=0.1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r=0.1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r=0.1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r=0.1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r=0.1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ref="FF107:FF139" si="24">AVERAGEIFS(B107:FE107,metrics.rec,"MAE")</f>
        <v>0.77062000000000008</v>
      </c>
      <c r="FG107" s="4">
        <f t="shared" ref="FG107:FG139" si="25">AVERAGEIFS(B107:FE107,metrics.rec,"MSE")</f>
        <v>1.03552</v>
      </c>
      <c r="FH107" s="4">
        <f t="shared" ref="FH107:FH139" si="26">AVERAGEIFS(B107:FE107,metrics.rec,"R")</f>
        <v>0.13118000000000002</v>
      </c>
      <c r="FI107" s="4">
        <f t="shared" ref="FI107:FI139" si="27">AVERAGEIFS(B107:FE107,metrics.rec,"Precision")</f>
        <v>7.3999999999999995E-3</v>
      </c>
      <c r="FJ107" s="4">
        <f t="shared" ref="FJ107:FJ139" si="28">AVERAGEIFS(B107:FE107,metrics.rec,"Recall")</f>
        <v>0.23918</v>
      </c>
      <c r="FK107" s="4" t="e">
        <f t="shared" ref="FK107:FK139" si="29">AVERAGEIFS(B107:FE107,metrics.rec,"Coverage")</f>
        <v>#DIV/0!</v>
      </c>
      <c r="FL107" s="4">
        <f t="shared" ref="FL107:FL139" si="30">AVERAGEIFS(B107:FE107,metrics.rec,"Recatio")</f>
        <v>0.54120000000000013</v>
      </c>
      <c r="FM107" s="4">
        <f t="shared" ref="FM107:FM139" si="31">AVERAGEIFS(B107:FE107,metrics.rec,"Time")</f>
        <v>5.2126799999999998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r=0.3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r=0.3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r=0.5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r=0.5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0.66927999999999999</v>
      </c>
      <c r="FG108" s="4">
        <f t="shared" si="25"/>
        <v>0.76634000000000002</v>
      </c>
      <c r="FH108" s="4">
        <f t="shared" si="26"/>
        <v>0.24758000000000005</v>
      </c>
      <c r="FI108" s="4">
        <f t="shared" si="27"/>
        <v>1.5479999999999999E-2</v>
      </c>
      <c r="FJ108" s="4">
        <f t="shared" si="28"/>
        <v>0.76295999999999997</v>
      </c>
      <c r="FK108" s="4" t="e">
        <f t="shared" si="29"/>
        <v>#DIV/0!</v>
      </c>
      <c r="FL108" s="4">
        <f t="shared" si="30"/>
        <v>0.99658000000000002</v>
      </c>
      <c r="FM108" s="4">
        <f t="shared" si="31"/>
        <v>4.79312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r=0.1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r=0.1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r=0.3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r=0.5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r=0.1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0.65203999999999995</v>
      </c>
      <c r="FG109" s="4">
        <f t="shared" si="25"/>
        <v>0.73516000000000004</v>
      </c>
      <c r="FH109" s="4">
        <f t="shared" si="26"/>
        <v>0.25297999999999998</v>
      </c>
      <c r="FI109" s="4">
        <f t="shared" si="27"/>
        <v>1.5939999999999999E-2</v>
      </c>
      <c r="FJ109" s="4">
        <f t="shared" si="28"/>
        <v>0.74708000000000008</v>
      </c>
      <c r="FK109" s="4" t="e">
        <f t="shared" si="29"/>
        <v>#DIV/0!</v>
      </c>
      <c r="FL109" s="4">
        <f t="shared" si="30"/>
        <v>0.99678</v>
      </c>
      <c r="FM109" s="4">
        <f t="shared" si="31"/>
        <v>4.9170799999999995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r=0.1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r=0.1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r=0.1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r=0.5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r=0.1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>
        <f t="shared" si="24"/>
        <v>0.64573999999999987</v>
      </c>
      <c r="FG110" s="4">
        <f t="shared" si="25"/>
        <v>0.72654000000000007</v>
      </c>
      <c r="FH110" s="4">
        <f t="shared" si="26"/>
        <v>0.26057999999999998</v>
      </c>
      <c r="FI110" s="4">
        <f t="shared" si="27"/>
        <v>1.5980000000000001E-2</v>
      </c>
      <c r="FJ110" s="4">
        <f t="shared" si="28"/>
        <v>0.7486799999999999</v>
      </c>
      <c r="FK110" s="4" t="e">
        <f t="shared" si="29"/>
        <v>#DIV/0!</v>
      </c>
      <c r="FL110" s="4">
        <f t="shared" si="30"/>
        <v>0.99678</v>
      </c>
      <c r="FM110" s="4">
        <f t="shared" si="31"/>
        <v>4.7722999999999995</v>
      </c>
      <c r="FN110" s="1" t="str" cm="1">
        <f t="array" aca="1" ref="FN110" ca="1">CONCATENATE(INDIRECT(ADDRESS(1,MATCH(_xlfn.MINIFS(B110:FE110,metrics.rec,"MAE"),B110:FE110,0)+1)), ", ", INDIRECT(ADDRESS(2,MATCH(_xlfn.MINIFS(B110:FE110,metrics.rec,"MAE"),B110:FE110,0)+1)))</f>
        <v>k=5, r=0.1</v>
      </c>
      <c r="FO110" s="1" t="str" cm="1">
        <f t="array" aca="1" ref="FO110" ca="1">CONCATENATE(INDIRECT(ADDRESS(1,MATCH(_xlfn.MINIFS(B110:FE110,metrics.rec,"MSE"),B110:FE110,0)+1)), ", ", INDIRECT(ADDRESS(2,MATCH(_xlfn.MINIFS(B110:FE110,metrics.rec,"MSE"),B110:FE110,0)+1)))</f>
        <v>k=5, r=0.1</v>
      </c>
      <c r="FP110" s="1" t="str" cm="1">
        <f t="array" aca="1" ref="FP110" ca="1">CONCATENATE(INDIRECT(ADDRESS(1,MATCH(_xlfn.MAXIFS(B110:FE110,metrics.rec,"R"),B110:FE110,0)+1)), ", ", INDIRECT(ADDRESS(2,MATCH(_xlfn.MAXIFS(B110:FE110,metrics.rec,"R"),B110:FE110,0)+1)))</f>
        <v>k=5, r=0.1</v>
      </c>
      <c r="FQ110" s="1" t="str" cm="1">
        <f t="array" aca="1" ref="FQ110" ca="1">CONCATENATE(INDIRECT(ADDRESS(1,MATCH(_xlfn.MAXIFS(B110:FE110,metrics.rec,"Precision"),B110:FE110,0)+1)), ", ", INDIRECT(ADDRESS(2,MATCH(_xlfn.MAXIFS(B110:FE110,metrics.rec,"Precision"),B110:FE110,0)+1)))</f>
        <v>k=5, r=0.9</v>
      </c>
      <c r="FR110" s="1" t="str" cm="1">
        <f t="array" aca="1" ref="FR110" ca="1">CONCATENATE(INDIRECT(ADDRESS(1,MATCH(_xlfn.MAXIFS(B110:FE110,metrics.rec,"Recall"),B110:FE110,0)+1)), ", ", INDIRECT(ADDRESS(2,MATCH(_xlfn.MAXIFS(B110:FE110,metrics.rec,"Recall"),B110:FE110,0)+1)))</f>
        <v>k=5, r=0.3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str" cm="1">
        <f t="array" aca="1" ref="FT110" ca="1">CONCATENATE(INDIRECT(ADDRESS(1,MATCH(_xlfn.MAXIFS(B110:FE110,metrics.rec,"Recatio"),B110:FE110,0)+1)), ", ", INDIRECT(ADDRESS(2,MATCH(_xlfn.MAXIFS(B110:FE110,metrics.rec,"Recatio"),B110:FE110,0)+1)))</f>
        <v>k=5, r=0.1</v>
      </c>
      <c r="FU110" s="1" t="str" cm="1">
        <f t="array" aca="1" ref="FU110" ca="1">CONCATENATE(INDIRECT(ADDRESS(1,MATCH(_xlfn.MINIFS(B110:FE110,metrics.rec,"Time"),B110:FE110,0)+1)), ", ", INDIRECT(ADDRESS(2,MATCH(_xlfn.MINIFS(B110:FE110,metrics.rec,"Time"),B110:FE110,0)+1)))</f>
        <v>k=5, r=0.9</v>
      </c>
    </row>
    <row r="111" spans="1:177" x14ac:dyDescent="0.2">
      <c r="A111" s="1" t="s">
        <v>103</v>
      </c>
      <c r="B111" s="4">
        <v>0.63939999999999997</v>
      </c>
      <c r="C111" s="4">
        <v>0.70799999999999996</v>
      </c>
      <c r="D111" s="4">
        <v>0.24640000000000001</v>
      </c>
      <c r="E111" s="4">
        <v>4.1000000000000003E-3</v>
      </c>
      <c r="F111" s="4">
        <v>0.85470000000000002</v>
      </c>
      <c r="G111" s="4"/>
      <c r="H111" s="4">
        <v>1</v>
      </c>
      <c r="I111" s="4">
        <v>2.613</v>
      </c>
      <c r="J111" s="5">
        <v>0.6522</v>
      </c>
      <c r="K111" s="5">
        <v>0.74009999999999998</v>
      </c>
      <c r="L111" s="5">
        <v>0.2218</v>
      </c>
      <c r="M111" s="5">
        <v>1.26E-2</v>
      </c>
      <c r="N111" s="5">
        <v>0.84279999999999999</v>
      </c>
      <c r="O111" s="5"/>
      <c r="P111" s="5">
        <v>1</v>
      </c>
      <c r="Q111" s="5">
        <v>2.3538999999999999</v>
      </c>
      <c r="R111" s="4">
        <v>0.66090000000000004</v>
      </c>
      <c r="S111" s="4">
        <v>0.75870000000000004</v>
      </c>
      <c r="T111" s="4">
        <v>0.2074</v>
      </c>
      <c r="U111" s="4">
        <v>2.29E-2</v>
      </c>
      <c r="V111" s="4">
        <v>0.81699999999999995</v>
      </c>
      <c r="W111" s="4"/>
      <c r="X111" s="4">
        <v>1</v>
      </c>
      <c r="Y111" s="4">
        <v>2.3311000000000002</v>
      </c>
      <c r="Z111" s="5">
        <v>0.68400000000000005</v>
      </c>
      <c r="AA111" s="5">
        <v>0.80959999999999999</v>
      </c>
      <c r="AB111" s="5">
        <v>0.15890000000000001</v>
      </c>
      <c r="AC111" s="5">
        <v>3.4000000000000002E-2</v>
      </c>
      <c r="AD111" s="5">
        <v>0.7651</v>
      </c>
      <c r="AE111" s="5"/>
      <c r="AF111" s="5">
        <v>1</v>
      </c>
      <c r="AG111" s="5">
        <v>1.7329000000000001</v>
      </c>
      <c r="AH111" s="4">
        <v>0.74490000000000001</v>
      </c>
      <c r="AI111" s="4">
        <v>0.96030000000000004</v>
      </c>
      <c r="AJ111" s="4">
        <v>0.1042</v>
      </c>
      <c r="AK111" s="4">
        <v>4.4299999999999999E-2</v>
      </c>
      <c r="AL111" s="4">
        <v>0.56079999999999997</v>
      </c>
      <c r="AM111" s="4"/>
      <c r="AN111" s="4">
        <v>0.98</v>
      </c>
      <c r="AO111" s="4">
        <v>1.1709000000000001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>
        <v>0.66149999999999998</v>
      </c>
      <c r="CU111" s="4">
        <v>0.76160000000000005</v>
      </c>
      <c r="CV111" s="4">
        <v>0.20580000000000001</v>
      </c>
      <c r="CW111" s="4">
        <v>2.3E-2</v>
      </c>
      <c r="CX111" s="4">
        <v>0.8175</v>
      </c>
      <c r="CY111" s="4">
        <v>0.2409</v>
      </c>
      <c r="CZ111" s="4">
        <v>1</v>
      </c>
      <c r="DA111" s="4">
        <v>1.8402000000000001</v>
      </c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0.67381666666666662</v>
      </c>
      <c r="FG111" s="4">
        <f t="shared" si="25"/>
        <v>0.78971666666666673</v>
      </c>
      <c r="FH111" s="4">
        <f t="shared" si="26"/>
        <v>0.19075</v>
      </c>
      <c r="FI111" s="4">
        <f t="shared" si="27"/>
        <v>2.3483333333333332E-2</v>
      </c>
      <c r="FJ111" s="4">
        <f t="shared" si="28"/>
        <v>0.77631666666666665</v>
      </c>
      <c r="FK111" s="4">
        <f t="shared" si="29"/>
        <v>0.2409</v>
      </c>
      <c r="FL111" s="4">
        <f t="shared" si="30"/>
        <v>0.9966666666666667</v>
      </c>
      <c r="FM111" s="4">
        <f t="shared" si="31"/>
        <v>2.0070000000000001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r=0.1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r=0.1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r=0.1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r=0.1</v>
      </c>
      <c r="FS111" s="1" t="str" cm="1">
        <f t="array" aca="1" ref="FS111" ca="1">CONCATENATE(INDIRECT(ADDRESS(1,MATCH(_xlfn.MAXIFS(B111:FE111,metrics.rec,"Coverage"),B111:FE111,0)+1)), ", ", INDIRECT(ADDRESS(2,MATCH(_xlfn.MAXIFS(B111:FE111,metrics.rec,"Coverage"),B111:FE111,0)+1)))</f>
        <v>k=50, r=0.5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r=0.1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104</v>
      </c>
      <c r="B112" s="4">
        <v>0.63900000000000001</v>
      </c>
      <c r="C112" s="4">
        <v>0.70979999999999999</v>
      </c>
      <c r="D112" s="4">
        <v>0.25979999999999998</v>
      </c>
      <c r="E112" s="4">
        <v>3.3E-3</v>
      </c>
      <c r="F112" s="4">
        <v>0.86380000000000001</v>
      </c>
      <c r="G112" s="4"/>
      <c r="H112" s="4">
        <v>1</v>
      </c>
      <c r="I112" s="4">
        <v>2.6808000000000001</v>
      </c>
      <c r="J112" s="5">
        <v>0.65169999999999995</v>
      </c>
      <c r="K112" s="5">
        <v>0.74119999999999997</v>
      </c>
      <c r="L112" s="5">
        <v>0.23680000000000001</v>
      </c>
      <c r="M112" s="5">
        <v>1.0200000000000001E-2</v>
      </c>
      <c r="N112" s="5">
        <v>0.85299999999999998</v>
      </c>
      <c r="O112" s="5"/>
      <c r="P112" s="5">
        <v>1</v>
      </c>
      <c r="Q112" s="5">
        <v>2.4371</v>
      </c>
      <c r="R112" s="4">
        <v>0.66049999999999998</v>
      </c>
      <c r="S112" s="4">
        <v>0.75990000000000002</v>
      </c>
      <c r="T112" s="4">
        <v>0.21809999999999999</v>
      </c>
      <c r="U112" s="4">
        <v>1.9E-2</v>
      </c>
      <c r="V112" s="4">
        <v>0.83030000000000004</v>
      </c>
      <c r="W112" s="4"/>
      <c r="X112" s="4">
        <v>1</v>
      </c>
      <c r="Y112" s="4">
        <v>2.4304000000000001</v>
      </c>
      <c r="Z112" s="5">
        <v>0.68210000000000004</v>
      </c>
      <c r="AA112" s="5">
        <v>0.80740000000000001</v>
      </c>
      <c r="AB112" s="5">
        <v>0.1666</v>
      </c>
      <c r="AC112" s="5">
        <v>2.9899999999999999E-2</v>
      </c>
      <c r="AD112" s="5">
        <v>0.78100000000000003</v>
      </c>
      <c r="AE112" s="5"/>
      <c r="AF112" s="5">
        <v>1</v>
      </c>
      <c r="AG112" s="5">
        <v>1.9142999999999999</v>
      </c>
      <c r="AH112" s="4">
        <v>0.74380000000000002</v>
      </c>
      <c r="AI112" s="4">
        <v>0.95850000000000002</v>
      </c>
      <c r="AJ112" s="4">
        <v>0.1081</v>
      </c>
      <c r="AK112" s="4">
        <v>4.41E-2</v>
      </c>
      <c r="AL112" s="4">
        <v>0.56979999999999997</v>
      </c>
      <c r="AM112" s="4"/>
      <c r="AN112" s="4">
        <v>0.98</v>
      </c>
      <c r="AO112" s="4">
        <v>1.1495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0.67542000000000013</v>
      </c>
      <c r="FG112" s="4">
        <f t="shared" si="25"/>
        <v>0.79535999999999996</v>
      </c>
      <c r="FH112" s="4">
        <f t="shared" si="26"/>
        <v>0.19788</v>
      </c>
      <c r="FI112" s="4">
        <f t="shared" si="27"/>
        <v>2.1299999999999999E-2</v>
      </c>
      <c r="FJ112" s="4">
        <f t="shared" si="28"/>
        <v>0.77958000000000005</v>
      </c>
      <c r="FK112" s="4" t="e">
        <f t="shared" si="29"/>
        <v>#DIV/0!</v>
      </c>
      <c r="FL112" s="4">
        <f t="shared" si="30"/>
        <v>0.99600000000000011</v>
      </c>
      <c r="FM112" s="4">
        <f t="shared" si="31"/>
        <v>2.1224200000000004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r=0.1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r=0.1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r=0.1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r=0.1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r=0.1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225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221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>
        <v>0.7369</v>
      </c>
      <c r="CU114" s="4">
        <v>0.91759999999999997</v>
      </c>
      <c r="CV114" s="4">
        <v>0.1002</v>
      </c>
      <c r="CW114" s="4">
        <v>4.3999999999999997E-2</v>
      </c>
      <c r="CX114" s="4">
        <v>0.38290000000000002</v>
      </c>
      <c r="CY114" s="4">
        <v>5.8799999999999998E-2</v>
      </c>
      <c r="CZ114" s="4">
        <v>1</v>
      </c>
      <c r="DA114" s="4">
        <v>1.8935</v>
      </c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k=50, r=0.5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k=50, r=0.5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k=50, r=0.5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k=50, r=0.5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k=50, r=0.5</v>
      </c>
      <c r="FS114" s="1" t="str" cm="1">
        <f t="array" aca="1" ref="FS114" ca="1">CONCATENATE(INDIRECT(ADDRESS(1,MATCH(_xlfn.MAXIFS(B114:FE114,metrics.rec,"Coverage"),B114:FE114,0)+1)), ", ", INDIRECT(ADDRESS(2,MATCH(_xlfn.MAXIFS(B114:FE114,metrics.rec,"Coverage"),B114:FE114,0)+1)))</f>
        <v>k=50, r=0.5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k=50, r=0.5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k=50, r=0.5</v>
      </c>
    </row>
    <row r="115" spans="1:177" x14ac:dyDescent="0.2">
      <c r="A115" s="1" t="s">
        <v>105</v>
      </c>
      <c r="B115" s="4">
        <v>0.63549999999999995</v>
      </c>
      <c r="C115" s="4">
        <v>0.70650000000000002</v>
      </c>
      <c r="D115" s="4">
        <v>0.25580000000000003</v>
      </c>
      <c r="E115" s="4">
        <v>3.5999999999999999E-3</v>
      </c>
      <c r="F115" s="4">
        <v>0.85940000000000005</v>
      </c>
      <c r="G115" s="4"/>
      <c r="H115" s="4">
        <v>1</v>
      </c>
      <c r="I115" s="4">
        <v>2.6354000000000002</v>
      </c>
      <c r="J115" s="5">
        <v>0.64980000000000004</v>
      </c>
      <c r="K115" s="5">
        <v>0.73809999999999998</v>
      </c>
      <c r="L115" s="5">
        <v>0.2354</v>
      </c>
      <c r="M115" s="5">
        <v>1.0800000000000001E-2</v>
      </c>
      <c r="N115" s="5">
        <v>0.84450000000000003</v>
      </c>
      <c r="O115" s="5"/>
      <c r="P115" s="5">
        <v>1</v>
      </c>
      <c r="Q115" s="5">
        <v>2.3788999999999998</v>
      </c>
      <c r="R115" s="4">
        <v>0.66259999999999997</v>
      </c>
      <c r="S115" s="4">
        <v>0.76690000000000003</v>
      </c>
      <c r="T115" s="4">
        <v>0.2147</v>
      </c>
      <c r="U115" s="4">
        <v>1.9199999999999998E-2</v>
      </c>
      <c r="V115" s="4">
        <v>0.81530000000000002</v>
      </c>
      <c r="W115" s="4"/>
      <c r="X115" s="4">
        <v>1</v>
      </c>
      <c r="Y115" s="4">
        <v>2.3515000000000001</v>
      </c>
      <c r="Z115" s="5">
        <v>0.68910000000000005</v>
      </c>
      <c r="AA115" s="5">
        <v>0.82479999999999998</v>
      </c>
      <c r="AB115" s="5">
        <v>0.16489999999999999</v>
      </c>
      <c r="AC115" s="5">
        <v>2.7799999999999998E-2</v>
      </c>
      <c r="AD115" s="5">
        <v>0.75580000000000003</v>
      </c>
      <c r="AE115" s="5"/>
      <c r="AF115" s="5">
        <v>0.99739999999999995</v>
      </c>
      <c r="AG115" s="5">
        <v>1.8603000000000001</v>
      </c>
      <c r="AH115" s="4">
        <v>0.74539999999999995</v>
      </c>
      <c r="AI115" s="4">
        <v>0.95650000000000002</v>
      </c>
      <c r="AJ115" s="4">
        <v>9.3899999999999997E-2</v>
      </c>
      <c r="AK115" s="4">
        <v>4.5900000000000003E-2</v>
      </c>
      <c r="AL115" s="4">
        <v>0.54190000000000005</v>
      </c>
      <c r="AM115" s="4"/>
      <c r="AN115" s="4">
        <v>0.93920000000000003</v>
      </c>
      <c r="AO115" s="4">
        <v>1.089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0.66220000000000001</v>
      </c>
      <c r="CU115" s="4">
        <v>0.76670000000000005</v>
      </c>
      <c r="CV115" s="4">
        <v>0.21429999999999999</v>
      </c>
      <c r="CW115" s="4">
        <v>1.9300000000000001E-2</v>
      </c>
      <c r="CX115" s="4">
        <v>0.81610000000000005</v>
      </c>
      <c r="CY115" s="4">
        <v>0.28599999999999998</v>
      </c>
      <c r="CZ115" s="4">
        <v>0.99990000000000001</v>
      </c>
      <c r="DA115" s="4">
        <v>1.9145000000000001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0.67410000000000003</v>
      </c>
      <c r="FG115" s="4">
        <f t="shared" si="25"/>
        <v>0.79325000000000001</v>
      </c>
      <c r="FH115" s="4">
        <f t="shared" si="26"/>
        <v>0.19650000000000001</v>
      </c>
      <c r="FI115" s="4">
        <f t="shared" si="27"/>
        <v>2.1100000000000004E-2</v>
      </c>
      <c r="FJ115" s="4">
        <f t="shared" si="28"/>
        <v>0.77216666666666678</v>
      </c>
      <c r="FK115" s="4">
        <f t="shared" si="29"/>
        <v>0.28599999999999998</v>
      </c>
      <c r="FL115" s="4">
        <f t="shared" si="30"/>
        <v>0.98941666666666672</v>
      </c>
      <c r="FM115" s="4">
        <f t="shared" si="31"/>
        <v>2.0382666666666669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r=0.1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r=0.1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r=0.1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r=0.1</v>
      </c>
      <c r="FS115" s="1" t="str" cm="1">
        <f t="array" aca="1" ref="FS115" ca="1">CONCATENATE(INDIRECT(ADDRESS(1,MATCH(_xlfn.MAXIFS(B115:FE115,metrics.rec,"Coverage"),B115:FE115,0)+1)), ", ", INDIRECT(ADDRESS(2,MATCH(_xlfn.MAXIFS(B115:FE115,metrics.rec,"Coverage"),B115:FE115,0)+1)))</f>
        <v>k=50, r=0.5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r=0.1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106</v>
      </c>
      <c r="B116" s="4">
        <v>0.63690000000000002</v>
      </c>
      <c r="C116" s="4">
        <v>0.70340000000000003</v>
      </c>
      <c r="D116" s="4">
        <v>0.25169999999999998</v>
      </c>
      <c r="E116" s="4">
        <v>4.1000000000000003E-3</v>
      </c>
      <c r="F116" s="4">
        <v>0.85650000000000004</v>
      </c>
      <c r="G116" s="4"/>
      <c r="H116" s="4">
        <v>1</v>
      </c>
      <c r="I116" s="4">
        <v>2.6034000000000002</v>
      </c>
      <c r="J116" s="5">
        <v>0.64910000000000001</v>
      </c>
      <c r="K116" s="5">
        <v>0.73309999999999997</v>
      </c>
      <c r="L116" s="5">
        <v>0.23649999999999999</v>
      </c>
      <c r="M116" s="5">
        <v>1.26E-2</v>
      </c>
      <c r="N116" s="5">
        <v>0.84370000000000001</v>
      </c>
      <c r="O116" s="5"/>
      <c r="P116" s="5">
        <v>1</v>
      </c>
      <c r="Q116" s="5">
        <v>2.3791000000000002</v>
      </c>
      <c r="R116" s="4">
        <v>0.65880000000000005</v>
      </c>
      <c r="S116" s="4">
        <v>0.75390000000000001</v>
      </c>
      <c r="T116" s="4">
        <v>0.215</v>
      </c>
      <c r="U116" s="4">
        <v>2.2800000000000001E-2</v>
      </c>
      <c r="V116" s="4">
        <v>0.81859999999999999</v>
      </c>
      <c r="W116" s="4"/>
      <c r="X116" s="4">
        <v>1</v>
      </c>
      <c r="Y116" s="4">
        <v>2.2823000000000002</v>
      </c>
      <c r="Z116" s="5">
        <v>0.68140000000000001</v>
      </c>
      <c r="AA116" s="5">
        <v>0.80330000000000001</v>
      </c>
      <c r="AB116" s="5">
        <v>0.16800000000000001</v>
      </c>
      <c r="AC116" s="5">
        <v>3.3700000000000001E-2</v>
      </c>
      <c r="AD116" s="5">
        <v>0.7661</v>
      </c>
      <c r="AE116" s="5"/>
      <c r="AF116" s="5">
        <v>1</v>
      </c>
      <c r="AG116" s="5">
        <v>1.9058999999999999</v>
      </c>
      <c r="AH116" s="4">
        <v>0.74299999999999999</v>
      </c>
      <c r="AI116" s="4">
        <v>0.95550000000000002</v>
      </c>
      <c r="AJ116" s="4">
        <v>0.1043</v>
      </c>
      <c r="AK116" s="4">
        <v>4.4299999999999999E-2</v>
      </c>
      <c r="AL116" s="4">
        <v>0.56630000000000003</v>
      </c>
      <c r="AM116" s="4"/>
      <c r="AN116" s="4">
        <v>0.98</v>
      </c>
      <c r="AO116" s="4">
        <v>1.0888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0.65869999999999995</v>
      </c>
      <c r="CU116" s="4">
        <v>0.75529999999999997</v>
      </c>
      <c r="CV116" s="4">
        <v>0.21149999999999999</v>
      </c>
      <c r="CW116" s="4">
        <v>2.2800000000000001E-2</v>
      </c>
      <c r="CX116" s="4">
        <v>0.81910000000000005</v>
      </c>
      <c r="CY116" s="4">
        <v>0.24249999999999999</v>
      </c>
      <c r="CZ116" s="4">
        <v>1</v>
      </c>
      <c r="DA116" s="4">
        <v>2.0143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0.67131666666666667</v>
      </c>
      <c r="FG116" s="4">
        <f t="shared" si="25"/>
        <v>0.78408333333333335</v>
      </c>
      <c r="FH116" s="4">
        <f t="shared" si="26"/>
        <v>0.19783333333333333</v>
      </c>
      <c r="FI116" s="4">
        <f t="shared" si="27"/>
        <v>2.3383333333333329E-2</v>
      </c>
      <c r="FJ116" s="4">
        <f t="shared" si="28"/>
        <v>0.77838333333333332</v>
      </c>
      <c r="FK116" s="4">
        <f t="shared" si="29"/>
        <v>0.24249999999999999</v>
      </c>
      <c r="FL116" s="4">
        <f t="shared" si="30"/>
        <v>0.9966666666666667</v>
      </c>
      <c r="FM116" s="4">
        <f t="shared" si="31"/>
        <v>2.0456333333333334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r=0.1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r=0.1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r=0.1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r=0.1</v>
      </c>
      <c r="FS116" s="1" t="str" cm="1">
        <f t="array" aca="1" ref="FS116" ca="1">CONCATENATE(INDIRECT(ADDRESS(1,MATCH(_xlfn.MAXIFS(B116:FE116,metrics.rec,"Coverage"),B116:FE116,0)+1)), ", ", INDIRECT(ADDRESS(2,MATCH(_xlfn.MAXIFS(B116:FE116,metrics.rec,"Coverage"),B116:FE116,0)+1)))</f>
        <v>k=50, r=0.5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r=0.1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107</v>
      </c>
      <c r="B117" s="4">
        <v>0.68740000000000001</v>
      </c>
      <c r="C117" s="4">
        <v>0.79959999999999998</v>
      </c>
      <c r="D117" s="4">
        <v>0.1603</v>
      </c>
      <c r="E117" s="4">
        <v>7.7999999999999996E-3</v>
      </c>
      <c r="F117" s="4">
        <v>0.65449999999999997</v>
      </c>
      <c r="G117" s="4"/>
      <c r="H117" s="4">
        <v>1</v>
      </c>
      <c r="I117" s="4">
        <v>2.5583999999999998</v>
      </c>
      <c r="J117" s="5">
        <v>0.69869999999999999</v>
      </c>
      <c r="K117" s="5">
        <v>0.83250000000000002</v>
      </c>
      <c r="L117" s="5">
        <v>0.1507</v>
      </c>
      <c r="M117" s="5">
        <v>2.1899999999999999E-2</v>
      </c>
      <c r="N117" s="5">
        <v>0.62250000000000005</v>
      </c>
      <c r="O117" s="5"/>
      <c r="P117" s="5">
        <v>1</v>
      </c>
      <c r="Q117" s="5">
        <v>2.3111000000000002</v>
      </c>
      <c r="R117" s="4">
        <v>0.71009999999999995</v>
      </c>
      <c r="S117" s="4">
        <v>0.8589</v>
      </c>
      <c r="T117" s="4">
        <v>0.14729999999999999</v>
      </c>
      <c r="U117" s="4">
        <v>3.4700000000000002E-2</v>
      </c>
      <c r="V117" s="4">
        <v>0.57499999999999996</v>
      </c>
      <c r="W117" s="4"/>
      <c r="X117" s="4">
        <v>1</v>
      </c>
      <c r="Y117" s="4">
        <v>2.3022</v>
      </c>
      <c r="Z117" s="5">
        <v>0.72929999999999995</v>
      </c>
      <c r="AA117" s="5">
        <v>0.90349999999999997</v>
      </c>
      <c r="AB117" s="5">
        <v>0.1166</v>
      </c>
      <c r="AC117" s="5">
        <v>3.7999999999999999E-2</v>
      </c>
      <c r="AD117" s="5">
        <v>0.50090000000000001</v>
      </c>
      <c r="AE117" s="5"/>
      <c r="AF117" s="5">
        <v>1</v>
      </c>
      <c r="AG117" s="5">
        <v>1.8767</v>
      </c>
      <c r="AH117" s="4">
        <v>0.76180000000000003</v>
      </c>
      <c r="AI117" s="4">
        <v>1.0032000000000001</v>
      </c>
      <c r="AJ117" s="4">
        <v>9.4500000000000001E-2</v>
      </c>
      <c r="AK117" s="4">
        <v>3.9199999999999999E-2</v>
      </c>
      <c r="AL117" s="4">
        <v>0.45889999999999997</v>
      </c>
      <c r="AM117" s="4"/>
      <c r="AN117" s="4">
        <v>0.98</v>
      </c>
      <c r="AO117" s="4">
        <v>1.0187999999999999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0.71745999999999988</v>
      </c>
      <c r="FG117" s="4">
        <f t="shared" si="25"/>
        <v>0.8795400000000001</v>
      </c>
      <c r="FH117" s="4">
        <f t="shared" si="26"/>
        <v>0.13388</v>
      </c>
      <c r="FI117" s="4">
        <f t="shared" si="27"/>
        <v>2.8320000000000001E-2</v>
      </c>
      <c r="FJ117" s="4">
        <f t="shared" si="28"/>
        <v>0.56235999999999997</v>
      </c>
      <c r="FK117" s="4" t="e">
        <f t="shared" si="29"/>
        <v>#DIV/0!</v>
      </c>
      <c r="FL117" s="4">
        <f t="shared" si="30"/>
        <v>0.99600000000000011</v>
      </c>
      <c r="FM117" s="4">
        <f t="shared" si="31"/>
        <v>2.0134400000000001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r=0.1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r=0.1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r=0.1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r=0.1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r=0.1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108</v>
      </c>
      <c r="B118" s="4">
        <v>0.64059999999999995</v>
      </c>
      <c r="C118" s="4">
        <v>0.70989999999999998</v>
      </c>
      <c r="D118" s="4">
        <v>0.2399</v>
      </c>
      <c r="E118" s="4">
        <v>4.1000000000000003E-3</v>
      </c>
      <c r="F118" s="4">
        <v>0.85350000000000004</v>
      </c>
      <c r="G118" s="4"/>
      <c r="H118" s="4">
        <v>1</v>
      </c>
      <c r="I118" s="4">
        <v>2.6078999999999999</v>
      </c>
      <c r="J118" s="5">
        <v>0.6532</v>
      </c>
      <c r="K118" s="5">
        <v>0.74199999999999999</v>
      </c>
      <c r="L118" s="5">
        <v>0.2243</v>
      </c>
      <c r="M118" s="5">
        <v>1.26E-2</v>
      </c>
      <c r="N118" s="5">
        <v>0.84199999999999997</v>
      </c>
      <c r="O118" s="5"/>
      <c r="P118" s="5">
        <v>1</v>
      </c>
      <c r="Q118" s="5">
        <v>2.3736999999999999</v>
      </c>
      <c r="R118" s="4">
        <v>0.66200000000000003</v>
      </c>
      <c r="S118" s="4">
        <v>0.76029999999999998</v>
      </c>
      <c r="T118" s="4">
        <v>0.2069</v>
      </c>
      <c r="U118" s="4">
        <v>2.29E-2</v>
      </c>
      <c r="V118" s="4">
        <v>0.81659999999999999</v>
      </c>
      <c r="W118" s="4"/>
      <c r="X118" s="4">
        <v>1</v>
      </c>
      <c r="Y118" s="4">
        <v>2.3222999999999998</v>
      </c>
      <c r="Z118" s="5">
        <v>0.68389999999999995</v>
      </c>
      <c r="AA118" s="5">
        <v>0.80840000000000001</v>
      </c>
      <c r="AB118" s="5">
        <v>0.16550000000000001</v>
      </c>
      <c r="AC118" s="5">
        <v>3.4000000000000002E-2</v>
      </c>
      <c r="AD118" s="5">
        <v>0.76519999999999999</v>
      </c>
      <c r="AE118" s="5"/>
      <c r="AF118" s="5">
        <v>1</v>
      </c>
      <c r="AG118" s="5">
        <v>1.8856999999999999</v>
      </c>
      <c r="AH118" s="4">
        <v>0.74339999999999995</v>
      </c>
      <c r="AI118" s="4">
        <v>0.95789999999999997</v>
      </c>
      <c r="AJ118" s="4">
        <v>0.1148</v>
      </c>
      <c r="AK118" s="4">
        <v>4.4999999999999998E-2</v>
      </c>
      <c r="AL118" s="4">
        <v>0.56240000000000001</v>
      </c>
      <c r="AM118" s="4"/>
      <c r="AN118" s="4">
        <v>0.98329999999999995</v>
      </c>
      <c r="AO118" s="4">
        <v>0.96160000000000001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0.67662</v>
      </c>
      <c r="FG118" s="4">
        <f t="shared" si="25"/>
        <v>0.79569999999999996</v>
      </c>
      <c r="FH118" s="4">
        <f t="shared" si="26"/>
        <v>0.19028</v>
      </c>
      <c r="FI118" s="4">
        <f t="shared" si="27"/>
        <v>2.3719999999999998E-2</v>
      </c>
      <c r="FJ118" s="4">
        <f t="shared" si="28"/>
        <v>0.76794000000000007</v>
      </c>
      <c r="FK118" s="4" t="e">
        <f t="shared" si="29"/>
        <v>#DIV/0!</v>
      </c>
      <c r="FL118" s="4">
        <f t="shared" si="30"/>
        <v>0.99665999999999999</v>
      </c>
      <c r="FM118" s="4">
        <f t="shared" si="31"/>
        <v>2.03024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r=0.1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r=0.1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r=0.1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r=0.1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r=0.1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109</v>
      </c>
      <c r="B119" s="4">
        <v>0.63829999999999998</v>
      </c>
      <c r="C119" s="4">
        <v>0.70650000000000002</v>
      </c>
      <c r="D119" s="4">
        <v>0.23150000000000001</v>
      </c>
      <c r="E119" s="4">
        <v>4.4000000000000003E-3</v>
      </c>
      <c r="F119" s="4">
        <v>0.84540000000000004</v>
      </c>
      <c r="G119" s="4"/>
      <c r="H119" s="4">
        <v>1</v>
      </c>
      <c r="I119" s="4">
        <v>2.5884</v>
      </c>
      <c r="J119" s="5">
        <v>0.65229999999999999</v>
      </c>
      <c r="K119" s="5">
        <v>0.74250000000000005</v>
      </c>
      <c r="L119" s="5">
        <v>0.21590000000000001</v>
      </c>
      <c r="M119" s="5">
        <v>1.2999999999999999E-2</v>
      </c>
      <c r="N119" s="5">
        <v>0.82589999999999997</v>
      </c>
      <c r="O119" s="5"/>
      <c r="P119" s="5">
        <v>1</v>
      </c>
      <c r="Q119" s="5">
        <v>2.3613</v>
      </c>
      <c r="R119" s="4">
        <v>0.66510000000000002</v>
      </c>
      <c r="S119" s="4">
        <v>0.76729999999999998</v>
      </c>
      <c r="T119" s="4">
        <v>0.2021</v>
      </c>
      <c r="U119" s="4">
        <v>2.1399999999999999E-2</v>
      </c>
      <c r="V119" s="4">
        <v>0.7913</v>
      </c>
      <c r="W119" s="4"/>
      <c r="X119" s="4">
        <v>1</v>
      </c>
      <c r="Y119" s="4">
        <v>2.3136000000000001</v>
      </c>
      <c r="Z119" s="5">
        <v>0.6946</v>
      </c>
      <c r="AA119" s="5">
        <v>0.83599999999999997</v>
      </c>
      <c r="AB119" s="5">
        <v>0.15870000000000001</v>
      </c>
      <c r="AC119" s="5">
        <v>2.6200000000000001E-2</v>
      </c>
      <c r="AD119" s="5">
        <v>0.72619999999999996</v>
      </c>
      <c r="AE119" s="5"/>
      <c r="AF119" s="5">
        <v>0.998</v>
      </c>
      <c r="AG119" s="5">
        <v>1.8055000000000001</v>
      </c>
      <c r="AH119" s="4">
        <v>0.74390000000000001</v>
      </c>
      <c r="AI119" s="4">
        <v>0.95040000000000002</v>
      </c>
      <c r="AJ119" s="4">
        <v>9.0899999999999995E-2</v>
      </c>
      <c r="AK119" s="4">
        <v>4.7E-2</v>
      </c>
      <c r="AL119" s="4">
        <v>0.52739999999999998</v>
      </c>
      <c r="AM119" s="4"/>
      <c r="AN119" s="4">
        <v>0.96189999999999998</v>
      </c>
      <c r="AO119" s="4">
        <v>0.95850000000000002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0.66490000000000005</v>
      </c>
      <c r="CU119" s="4">
        <v>0.76890000000000003</v>
      </c>
      <c r="CV119" s="4">
        <v>0.19570000000000001</v>
      </c>
      <c r="CW119" s="4">
        <v>2.1299999999999999E-2</v>
      </c>
      <c r="CX119" s="4">
        <v>0.79069999999999996</v>
      </c>
      <c r="CY119" s="4">
        <v>0.25090000000000001</v>
      </c>
      <c r="CZ119" s="4">
        <v>1</v>
      </c>
      <c r="DA119" s="4">
        <v>1.9115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0.67651666666666666</v>
      </c>
      <c r="FG119" s="4">
        <f t="shared" si="25"/>
        <v>0.79526666666666668</v>
      </c>
      <c r="FH119" s="4">
        <f t="shared" si="26"/>
        <v>0.18246666666666667</v>
      </c>
      <c r="FI119" s="4">
        <f t="shared" si="27"/>
        <v>2.2216666666666666E-2</v>
      </c>
      <c r="FJ119" s="4">
        <f t="shared" si="28"/>
        <v>0.75114999999999998</v>
      </c>
      <c r="FK119" s="4">
        <f t="shared" si="29"/>
        <v>0.25090000000000001</v>
      </c>
      <c r="FL119" s="4">
        <f t="shared" si="30"/>
        <v>0.99331666666666674</v>
      </c>
      <c r="FM119" s="4">
        <f t="shared" si="31"/>
        <v>1.9898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r=0.1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r=0.1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r=0.1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r=0.1</v>
      </c>
      <c r="FS119" s="1" t="str" cm="1">
        <f t="array" aca="1" ref="FS119" ca="1">CONCATENATE(INDIRECT(ADDRESS(1,MATCH(_xlfn.MAXIFS(B119:FE119,metrics.rec,"Coverage"),B119:FE119,0)+1)), ", ", INDIRECT(ADDRESS(2,MATCH(_xlfn.MAXIFS(B119:FE119,metrics.rec,"Coverage"),B119:FE119,0)+1)))</f>
        <v>k=50, r=0.5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r=0.1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x14ac:dyDescent="0.2">
      <c r="A120" s="1" t="s">
        <v>110</v>
      </c>
      <c r="B120" s="4">
        <v>0.65869999999999995</v>
      </c>
      <c r="C120" s="4">
        <v>0.75929999999999997</v>
      </c>
      <c r="D120" s="4">
        <v>0.25769999999999998</v>
      </c>
      <c r="E120" s="4">
        <v>1.6000000000000001E-3</v>
      </c>
      <c r="F120" s="4">
        <v>0.8075</v>
      </c>
      <c r="G120" s="4"/>
      <c r="H120" s="4">
        <v>1</v>
      </c>
      <c r="I120" s="4">
        <v>2.786</v>
      </c>
      <c r="J120" s="5">
        <v>0.66010000000000002</v>
      </c>
      <c r="K120" s="5">
        <v>0.76839999999999997</v>
      </c>
      <c r="L120" s="5">
        <v>0.26910000000000001</v>
      </c>
      <c r="M120" s="5">
        <v>5.0000000000000001E-3</v>
      </c>
      <c r="N120" s="5">
        <v>0.83260000000000001</v>
      </c>
      <c r="O120" s="5"/>
      <c r="P120" s="5">
        <v>1</v>
      </c>
      <c r="Q120" s="5">
        <v>2.5737999999999999</v>
      </c>
      <c r="R120" s="4">
        <v>0.66379999999999995</v>
      </c>
      <c r="S120" s="4">
        <v>0.7742</v>
      </c>
      <c r="T120" s="4">
        <v>0.25619999999999998</v>
      </c>
      <c r="U120" s="4">
        <v>9.7000000000000003E-3</v>
      </c>
      <c r="V120" s="4">
        <v>0.84219999999999995</v>
      </c>
      <c r="W120" s="4"/>
      <c r="X120" s="4">
        <v>1</v>
      </c>
      <c r="Y120" s="4">
        <v>2.5175999999999998</v>
      </c>
      <c r="Z120" s="5">
        <v>0.68079999999999996</v>
      </c>
      <c r="AA120" s="5">
        <v>0.81240000000000001</v>
      </c>
      <c r="AB120" s="5">
        <v>0.21560000000000001</v>
      </c>
      <c r="AC120" s="5">
        <v>1.72E-2</v>
      </c>
      <c r="AD120" s="5">
        <v>0.80910000000000004</v>
      </c>
      <c r="AE120" s="5"/>
      <c r="AF120" s="5">
        <v>1</v>
      </c>
      <c r="AG120" s="5">
        <v>1.9951000000000001</v>
      </c>
      <c r="AH120" s="4">
        <v>0.73850000000000005</v>
      </c>
      <c r="AI120" s="4">
        <v>0.94869999999999999</v>
      </c>
      <c r="AJ120" s="4">
        <v>0.1196</v>
      </c>
      <c r="AK120" s="4">
        <v>4.2799999999999998E-2</v>
      </c>
      <c r="AL120" s="4">
        <v>0.6089</v>
      </c>
      <c r="AM120" s="4"/>
      <c r="AN120" s="4">
        <v>0.98</v>
      </c>
      <c r="AO120" s="4">
        <v>0.98619999999999997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0.66439999999999999</v>
      </c>
      <c r="CU120" s="4">
        <v>0.77739999999999998</v>
      </c>
      <c r="CV120" s="4">
        <v>0.25590000000000002</v>
      </c>
      <c r="CW120" s="4">
        <v>9.7000000000000003E-3</v>
      </c>
      <c r="CX120" s="4">
        <v>0.8427</v>
      </c>
      <c r="CY120" s="4">
        <v>0.58889999999999998</v>
      </c>
      <c r="CZ120" s="4">
        <v>1</v>
      </c>
      <c r="DA120" s="4">
        <v>2.0842999999999998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>
        <f t="shared" si="24"/>
        <v>0.67771666666666663</v>
      </c>
      <c r="FG120" s="4">
        <f t="shared" si="25"/>
        <v>0.8067333333333333</v>
      </c>
      <c r="FH120" s="4">
        <f t="shared" si="26"/>
        <v>0.22901666666666665</v>
      </c>
      <c r="FI120" s="4">
        <f t="shared" si="27"/>
        <v>1.4333333333333335E-2</v>
      </c>
      <c r="FJ120" s="4">
        <f t="shared" si="28"/>
        <v>0.79049999999999987</v>
      </c>
      <c r="FK120" s="4">
        <f t="shared" si="29"/>
        <v>0.58889999999999998</v>
      </c>
      <c r="FL120" s="4">
        <f t="shared" si="30"/>
        <v>0.9966666666666667</v>
      </c>
      <c r="FM120" s="4">
        <f t="shared" si="31"/>
        <v>2.1571666666666669</v>
      </c>
      <c r="FN120" s="1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r=0.1</v>
      </c>
      <c r="FO120" s="1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r=0.1</v>
      </c>
      <c r="FP120" s="1" t="str" cm="1">
        <f t="array" aca="1" ref="FP120" ca="1">CONCATENATE(INDIRECT(ADDRESS(1,MATCH(_xlfn.MAXIFS(B120:FE120,metrics.rec,"R"),B120:FE120,0)+1)), ", ", INDIRECT(ADDRESS(2,MATCH(_xlfn.MAXIFS(B120:FE120,metrics.rec,"R"),B120:FE120,0)+1)))</f>
        <v>k=5, r=0.3</v>
      </c>
      <c r="FQ120" s="1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k=50, r=0.5</v>
      </c>
      <c r="FS120" s="1" t="str" cm="1">
        <f t="array" aca="1" ref="FS120" ca="1">CONCATENATE(INDIRECT(ADDRESS(1,MATCH(_xlfn.MAXIFS(B120:FE120,metrics.rec,"Coverage"),B120:FE120,0)+1)), ", ", INDIRECT(ADDRESS(2,MATCH(_xlfn.MAXIFS(B120:FE120,metrics.rec,"Coverage"),B120:FE120,0)+1)))</f>
        <v>k=50, r=0.5</v>
      </c>
      <c r="FT120" s="1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r=0.1</v>
      </c>
      <c r="FU120" s="1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111</v>
      </c>
      <c r="B121" s="4">
        <v>0.68820000000000003</v>
      </c>
      <c r="C121" s="4">
        <v>0.80959999999999999</v>
      </c>
      <c r="D121" s="4">
        <v>0.15570000000000001</v>
      </c>
      <c r="E121" s="4">
        <v>3.5999999999999999E-3</v>
      </c>
      <c r="F121" s="4">
        <v>0.66469999999999996</v>
      </c>
      <c r="G121" s="4"/>
      <c r="H121" s="4">
        <v>1</v>
      </c>
      <c r="I121" s="4">
        <v>2.5446</v>
      </c>
      <c r="J121" s="5">
        <v>0.71230000000000004</v>
      </c>
      <c r="K121" s="5">
        <v>0.86799999999999999</v>
      </c>
      <c r="L121" s="5">
        <v>0.15010000000000001</v>
      </c>
      <c r="M121" s="5">
        <v>9.7999999999999997E-3</v>
      </c>
      <c r="N121" s="5">
        <v>0.61119999999999997</v>
      </c>
      <c r="O121" s="5"/>
      <c r="P121" s="5">
        <v>1</v>
      </c>
      <c r="Q121" s="5">
        <v>2.2431000000000001</v>
      </c>
      <c r="R121" s="4">
        <v>0.7298</v>
      </c>
      <c r="S121" s="4">
        <v>0.91190000000000004</v>
      </c>
      <c r="T121" s="4">
        <v>0.13339999999999999</v>
      </c>
      <c r="U121" s="4">
        <v>1.49E-2</v>
      </c>
      <c r="V121" s="4">
        <v>0.54920000000000002</v>
      </c>
      <c r="W121" s="4"/>
      <c r="X121" s="4">
        <v>1</v>
      </c>
      <c r="Y121" s="4">
        <v>2.1522999999999999</v>
      </c>
      <c r="Z121" s="5">
        <v>0.74329999999999996</v>
      </c>
      <c r="AA121" s="5">
        <v>0.94920000000000004</v>
      </c>
      <c r="AB121" s="5">
        <v>0.1135</v>
      </c>
      <c r="AC121" s="5">
        <v>1.9E-2</v>
      </c>
      <c r="AD121" s="5">
        <v>0.52659999999999996</v>
      </c>
      <c r="AE121" s="5"/>
      <c r="AF121" s="5">
        <v>1</v>
      </c>
      <c r="AG121" s="5">
        <v>1.6307</v>
      </c>
      <c r="AH121" s="4">
        <v>0.79469999999999996</v>
      </c>
      <c r="AI121" s="4">
        <v>1.0763</v>
      </c>
      <c r="AJ121" s="4">
        <v>-9.1000000000000004E-3</v>
      </c>
      <c r="AK121" s="4">
        <v>4.6699999999999998E-2</v>
      </c>
      <c r="AL121" s="4">
        <v>0.51390000000000002</v>
      </c>
      <c r="AM121" s="4"/>
      <c r="AN121" s="4">
        <v>0.97470000000000001</v>
      </c>
      <c r="AO121" s="4">
        <v>0.69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0.73366000000000009</v>
      </c>
      <c r="FG121" s="4">
        <f t="shared" si="25"/>
        <v>0.92300000000000004</v>
      </c>
      <c r="FH121" s="4">
        <f t="shared" si="26"/>
        <v>0.10872000000000001</v>
      </c>
      <c r="FI121" s="4">
        <f t="shared" si="27"/>
        <v>1.8800000000000001E-2</v>
      </c>
      <c r="FJ121" s="4">
        <f t="shared" si="28"/>
        <v>0.57312000000000007</v>
      </c>
      <c r="FK121" s="4" t="e">
        <f t="shared" si="29"/>
        <v>#DIV/0!</v>
      </c>
      <c r="FL121" s="4">
        <f t="shared" si="30"/>
        <v>0.99494000000000005</v>
      </c>
      <c r="FM121" s="4">
        <f t="shared" si="31"/>
        <v>1.8521399999999997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r=0.1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r=0.1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r=0.1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r=0.1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r=0.1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x14ac:dyDescent="0.2">
      <c r="A122" s="1" t="s">
        <v>112</v>
      </c>
      <c r="B122" s="4">
        <v>0.63690000000000002</v>
      </c>
      <c r="C122" s="4">
        <v>0.70979999999999999</v>
      </c>
      <c r="D122" s="4">
        <v>0.26440000000000002</v>
      </c>
      <c r="E122" s="4">
        <v>2.8E-3</v>
      </c>
      <c r="F122" s="4">
        <v>0.86929999999999996</v>
      </c>
      <c r="G122" s="4"/>
      <c r="H122" s="4">
        <v>1</v>
      </c>
      <c r="I122" s="4">
        <v>2.6855000000000002</v>
      </c>
      <c r="J122" s="5">
        <v>0.64990000000000003</v>
      </c>
      <c r="K122" s="5">
        <v>0.74139999999999995</v>
      </c>
      <c r="L122" s="5">
        <v>0.25929999999999997</v>
      </c>
      <c r="M122" s="5">
        <v>8.8999999999999999E-3</v>
      </c>
      <c r="N122" s="5">
        <v>0.85729999999999995</v>
      </c>
      <c r="O122" s="5"/>
      <c r="P122" s="5">
        <v>1</v>
      </c>
      <c r="Q122" s="5">
        <v>2.4293</v>
      </c>
      <c r="R122" s="4">
        <v>0.65969999999999995</v>
      </c>
      <c r="S122" s="4">
        <v>0.76119999999999999</v>
      </c>
      <c r="T122" s="4">
        <v>0.24129999999999999</v>
      </c>
      <c r="U122" s="4">
        <v>1.6899999999999998E-2</v>
      </c>
      <c r="V122" s="4">
        <v>0.83279999999999998</v>
      </c>
      <c r="W122" s="4"/>
      <c r="X122" s="4">
        <v>1</v>
      </c>
      <c r="Y122" s="4">
        <v>2.4357000000000002</v>
      </c>
      <c r="Z122" s="5">
        <v>0.68479999999999996</v>
      </c>
      <c r="AA122" s="5">
        <v>0.8145</v>
      </c>
      <c r="AB122" s="5">
        <v>0.18090000000000001</v>
      </c>
      <c r="AC122" s="5">
        <v>2.8199999999999999E-2</v>
      </c>
      <c r="AD122" s="5">
        <v>0.77180000000000004</v>
      </c>
      <c r="AE122" s="5"/>
      <c r="AF122" s="5">
        <v>1</v>
      </c>
      <c r="AG122" s="5">
        <v>1.9108000000000001</v>
      </c>
      <c r="AH122" s="4">
        <v>0.74939999999999996</v>
      </c>
      <c r="AI122" s="4">
        <v>0.97209999999999996</v>
      </c>
      <c r="AJ122" s="4">
        <v>0.1069</v>
      </c>
      <c r="AK122" s="4">
        <v>4.24E-2</v>
      </c>
      <c r="AL122" s="4">
        <v>0.54349999999999998</v>
      </c>
      <c r="AM122" s="4"/>
      <c r="AN122" s="4">
        <v>0.98</v>
      </c>
      <c r="AO122" s="4">
        <v>1.0920000000000001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>
        <f t="shared" si="24"/>
        <v>0.67613999999999996</v>
      </c>
      <c r="FG122" s="4">
        <f t="shared" si="25"/>
        <v>0.79980000000000007</v>
      </c>
      <c r="FH122" s="4">
        <f t="shared" si="26"/>
        <v>0.21056</v>
      </c>
      <c r="FI122" s="4">
        <f t="shared" si="27"/>
        <v>1.9840000000000003E-2</v>
      </c>
      <c r="FJ122" s="4">
        <f t="shared" si="28"/>
        <v>0.77493999999999996</v>
      </c>
      <c r="FK122" s="4" t="e">
        <f t="shared" si="29"/>
        <v>#DIV/0!</v>
      </c>
      <c r="FL122" s="4">
        <f t="shared" si="30"/>
        <v>0.99600000000000011</v>
      </c>
      <c r="FM122" s="4">
        <f t="shared" si="31"/>
        <v>2.1106600000000002</v>
      </c>
      <c r="FN122" s="1" t="str" cm="1">
        <f t="array" aca="1" ref="FN122" ca="1">CONCATENATE(INDIRECT(ADDRESS(1,MATCH(_xlfn.MINIFS(B122:FE122,metrics.rec,"MAE"),B122:FE122,0)+1)), ", ", INDIRECT(ADDRESS(2,MATCH(_xlfn.MINIFS(B122:FE122,metrics.rec,"MAE"),B122:FE122,0)+1)))</f>
        <v>k=5, r=0.1</v>
      </c>
      <c r="FO122" s="1" t="str" cm="1">
        <f t="array" aca="1" ref="FO122" ca="1">CONCATENATE(INDIRECT(ADDRESS(1,MATCH(_xlfn.MINIFS(B122:FE122,metrics.rec,"MSE"),B122:FE122,0)+1)), ", ", INDIRECT(ADDRESS(2,MATCH(_xlfn.MINIFS(B122:FE122,metrics.rec,"MSE"),B122:FE122,0)+1)))</f>
        <v>k=5, r=0.1</v>
      </c>
      <c r="FP122" s="1" t="str" cm="1">
        <f t="array" aca="1" ref="FP122" ca="1">CONCATENATE(INDIRECT(ADDRESS(1,MATCH(_xlfn.MAXIFS(B122:FE122,metrics.rec,"R"),B122:FE122,0)+1)), ", ", INDIRECT(ADDRESS(2,MATCH(_xlfn.MAXIFS(B122:FE122,metrics.rec,"R"),B122:FE122,0)+1)))</f>
        <v>k=5, r=0.1</v>
      </c>
      <c r="FQ122" s="1" t="str" cm="1">
        <f t="array" aca="1" ref="FQ122" ca="1">CONCATENATE(INDIRECT(ADDRESS(1,MATCH(_xlfn.MAXIFS(B122:FE122,metrics.rec,"Precision"),B122:FE122,0)+1)), ", ", INDIRECT(ADDRESS(2,MATCH(_xlfn.MAXIFS(B122:FE122,metrics.rec,"Precision"),B122:FE122,0)+1)))</f>
        <v>k=5, r=0.9</v>
      </c>
      <c r="FR122" s="1" t="str" cm="1">
        <f t="array" aca="1" ref="FR122" ca="1">CONCATENATE(INDIRECT(ADDRESS(1,MATCH(_xlfn.MAXIFS(B122:FE122,metrics.rec,"Recall"),B122:FE122,0)+1)), ", ", INDIRECT(ADDRESS(2,MATCH(_xlfn.MAXIFS(B122:FE122,metrics.rec,"Recall"),B122:FE122,0)+1)))</f>
        <v>k=5, r=0.1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str" cm="1">
        <f t="array" aca="1" ref="FT122" ca="1">CONCATENATE(INDIRECT(ADDRESS(1,MATCH(_xlfn.MAXIFS(B122:FE122,metrics.rec,"Recatio"),B122:FE122,0)+1)), ", ", INDIRECT(ADDRESS(2,MATCH(_xlfn.MAXIFS(B122:FE122,metrics.rec,"Recatio"),B122:FE122,0)+1)))</f>
        <v>k=5, r=0.1</v>
      </c>
      <c r="FU122" s="1" t="str" cm="1">
        <f t="array" aca="1" ref="FU122" ca="1">CONCATENATE(INDIRECT(ADDRESS(1,MATCH(_xlfn.MINIFS(B122:FE122,metrics.rec,"Time"),B122:FE122,0)+1)), ", ", INDIRECT(ADDRESS(2,MATCH(_xlfn.MINIFS(B122:FE122,metrics.rec,"Time"),B122:FE122,0)+1)))</f>
        <v>k=5, r=0.9</v>
      </c>
    </row>
    <row r="123" spans="1:177" x14ac:dyDescent="0.2">
      <c r="A123" s="1" t="s">
        <v>113</v>
      </c>
      <c r="B123" s="4">
        <v>0.63819999999999999</v>
      </c>
      <c r="C123" s="4">
        <v>0.70569999999999999</v>
      </c>
      <c r="D123" s="4">
        <v>0.2445</v>
      </c>
      <c r="E123" s="4">
        <v>4.1000000000000003E-3</v>
      </c>
      <c r="F123" s="4">
        <v>0.85560000000000003</v>
      </c>
      <c r="G123" s="4"/>
      <c r="H123" s="4">
        <v>1</v>
      </c>
      <c r="I123" s="4">
        <v>2.5518000000000001</v>
      </c>
      <c r="J123" s="5">
        <v>0.65080000000000005</v>
      </c>
      <c r="K123" s="5">
        <v>0.73699999999999999</v>
      </c>
      <c r="L123" s="5">
        <v>0.2258</v>
      </c>
      <c r="M123" s="5">
        <v>1.2699999999999999E-2</v>
      </c>
      <c r="N123" s="5">
        <v>0.84279999999999999</v>
      </c>
      <c r="O123" s="5"/>
      <c r="P123" s="5">
        <v>1</v>
      </c>
      <c r="Q123" s="5">
        <v>2.2854999999999999</v>
      </c>
      <c r="R123" s="4">
        <v>0.65990000000000004</v>
      </c>
      <c r="S123" s="4">
        <v>0.75639999999999996</v>
      </c>
      <c r="T123" s="4">
        <v>0.21</v>
      </c>
      <c r="U123" s="4">
        <v>2.3099999999999999E-2</v>
      </c>
      <c r="V123" s="4">
        <v>0.81699999999999995</v>
      </c>
      <c r="W123" s="4"/>
      <c r="X123" s="4">
        <v>1</v>
      </c>
      <c r="Y123" s="4">
        <v>2.1391</v>
      </c>
      <c r="Z123" s="5">
        <v>0.68300000000000005</v>
      </c>
      <c r="AA123" s="5">
        <v>0.80689999999999995</v>
      </c>
      <c r="AB123" s="5">
        <v>0.15920000000000001</v>
      </c>
      <c r="AC123" s="5">
        <v>3.4700000000000002E-2</v>
      </c>
      <c r="AD123" s="5">
        <v>0.76439999999999997</v>
      </c>
      <c r="AE123" s="5"/>
      <c r="AF123" s="5">
        <v>1</v>
      </c>
      <c r="AG123" s="5">
        <v>1.6283000000000001</v>
      </c>
      <c r="AH123" s="4">
        <v>0.74260000000000004</v>
      </c>
      <c r="AI123" s="4">
        <v>0.95379999999999998</v>
      </c>
      <c r="AJ123" s="4">
        <v>0.1048</v>
      </c>
      <c r="AK123" s="4">
        <v>5.4199999999999998E-2</v>
      </c>
      <c r="AL123" s="4">
        <v>0.53139999999999998</v>
      </c>
      <c r="AM123" s="4"/>
      <c r="AN123" s="4">
        <v>0.97640000000000005</v>
      </c>
      <c r="AO123" s="4">
        <v>0.87339999999999995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>
        <f t="shared" si="24"/>
        <v>0.67489999999999994</v>
      </c>
      <c r="FG123" s="4">
        <f t="shared" si="25"/>
        <v>0.79195999999999989</v>
      </c>
      <c r="FH123" s="4">
        <f t="shared" si="26"/>
        <v>0.18886</v>
      </c>
      <c r="FI123" s="4">
        <f t="shared" si="27"/>
        <v>2.5759999999999998E-2</v>
      </c>
      <c r="FJ123" s="4">
        <f t="shared" si="28"/>
        <v>0.76224000000000003</v>
      </c>
      <c r="FK123" s="4" t="e">
        <f t="shared" si="29"/>
        <v>#DIV/0!</v>
      </c>
      <c r="FL123" s="4">
        <f t="shared" si="30"/>
        <v>0.99527999999999994</v>
      </c>
      <c r="FM123" s="4">
        <f t="shared" si="31"/>
        <v>1.8956199999999999</v>
      </c>
      <c r="FN123" s="1" t="str" cm="1">
        <f t="array" aca="1" ref="FN123" ca="1">CONCATENATE(INDIRECT(ADDRESS(1,MATCH(_xlfn.MINIFS(B123:FE123,metrics.rec,"MAE"),B123:FE123,0)+1)), ", ", INDIRECT(ADDRESS(2,MATCH(_xlfn.MINIFS(B123:FE123,metrics.rec,"MAE"),B123:FE123,0)+1)))</f>
        <v>k=5, r=0.1</v>
      </c>
      <c r="FO123" s="1" t="str" cm="1">
        <f t="array" aca="1" ref="FO123" ca="1">CONCATENATE(INDIRECT(ADDRESS(1,MATCH(_xlfn.MINIFS(B123:FE123,metrics.rec,"MSE"),B123:FE123,0)+1)), ", ", INDIRECT(ADDRESS(2,MATCH(_xlfn.MINIFS(B123:FE123,metrics.rec,"MSE"),B123:FE123,0)+1)))</f>
        <v>k=5, r=0.1</v>
      </c>
      <c r="FP123" s="1" t="str" cm="1">
        <f t="array" aca="1" ref="FP123" ca="1">CONCATENATE(INDIRECT(ADDRESS(1,MATCH(_xlfn.MAXIFS(B123:FE123,metrics.rec,"R"),B123:FE123,0)+1)), ", ", INDIRECT(ADDRESS(2,MATCH(_xlfn.MAXIFS(B123:FE123,metrics.rec,"R"),B123:FE123,0)+1)))</f>
        <v>k=5, r=0.1</v>
      </c>
      <c r="FQ123" s="1" t="str" cm="1">
        <f t="array" aca="1" ref="FQ123" ca="1">CONCATENATE(INDIRECT(ADDRESS(1,MATCH(_xlfn.MAXIFS(B123:FE123,metrics.rec,"Precision"),B123:FE123,0)+1)), ", ", INDIRECT(ADDRESS(2,MATCH(_xlfn.MAXIFS(B123:FE123,metrics.rec,"Precision"),B123:FE123,0)+1)))</f>
        <v>k=5, r=0.9</v>
      </c>
      <c r="FR123" s="1" t="str" cm="1">
        <f t="array" aca="1" ref="FR123" ca="1">CONCATENATE(INDIRECT(ADDRESS(1,MATCH(_xlfn.MAXIFS(B123:FE123,metrics.rec,"Recall"),B123:FE123,0)+1)), ", ", INDIRECT(ADDRESS(2,MATCH(_xlfn.MAXIFS(B123:FE123,metrics.rec,"Recall"),B123:FE123,0)+1)))</f>
        <v>k=5, r=0.1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str" cm="1">
        <f t="array" aca="1" ref="FT123" ca="1">CONCATENATE(INDIRECT(ADDRESS(1,MATCH(_xlfn.MAXIFS(B123:FE123,metrics.rec,"Recatio"),B123:FE123,0)+1)), ", ", INDIRECT(ADDRESS(2,MATCH(_xlfn.MAXIFS(B123:FE123,metrics.rec,"Recatio"),B123:FE123,0)+1)))</f>
        <v>k=5, r=0.1</v>
      </c>
      <c r="FU123" s="1" t="str" cm="1">
        <f t="array" aca="1" ref="FU123" ca="1">CONCATENATE(INDIRECT(ADDRESS(1,MATCH(_xlfn.MINIFS(B123:FE123,metrics.rec,"Time"),B123:FE123,0)+1)), ", ", INDIRECT(ADDRESS(2,MATCH(_xlfn.MINIFS(B123:FE123,metrics.rec,"Time"),B123:FE123,0)+1)))</f>
        <v>k=5, r=0.9</v>
      </c>
    </row>
    <row r="124" spans="1:177" x14ac:dyDescent="0.2">
      <c r="A124" s="1" t="s">
        <v>114</v>
      </c>
      <c r="B124" s="4">
        <v>0.6905</v>
      </c>
      <c r="C124" s="4">
        <v>0.80810000000000004</v>
      </c>
      <c r="D124" s="4">
        <v>0.12970000000000001</v>
      </c>
      <c r="E124" s="4">
        <v>3.8999999999999998E-3</v>
      </c>
      <c r="F124" s="4">
        <v>0.60709999999999997</v>
      </c>
      <c r="G124" s="4"/>
      <c r="H124" s="4">
        <v>1</v>
      </c>
      <c r="I124" s="4">
        <v>2.4893000000000001</v>
      </c>
      <c r="J124" s="5">
        <v>0.71589999999999998</v>
      </c>
      <c r="K124" s="5">
        <v>0.86709999999999998</v>
      </c>
      <c r="L124" s="5">
        <v>0.113</v>
      </c>
      <c r="M124" s="5">
        <v>1.01E-2</v>
      </c>
      <c r="N124" s="5">
        <v>0.56069999999999998</v>
      </c>
      <c r="O124" s="5"/>
      <c r="P124" s="5">
        <v>1</v>
      </c>
      <c r="Q124" s="5">
        <v>2.2090999999999998</v>
      </c>
      <c r="R124" s="4">
        <v>0.72929999999999995</v>
      </c>
      <c r="S124" s="4">
        <v>0.90300000000000002</v>
      </c>
      <c r="T124" s="4">
        <v>0.1258</v>
      </c>
      <c r="U124" s="4">
        <v>1.52E-2</v>
      </c>
      <c r="V124" s="4">
        <v>0.51649999999999996</v>
      </c>
      <c r="W124" s="4"/>
      <c r="X124" s="4">
        <v>1</v>
      </c>
      <c r="Y124" s="4">
        <v>2.0666000000000002</v>
      </c>
      <c r="Z124" s="5">
        <v>0.73980000000000001</v>
      </c>
      <c r="AA124" s="5">
        <v>0.93600000000000005</v>
      </c>
      <c r="AB124" s="5">
        <v>0.1237</v>
      </c>
      <c r="AC124" s="5">
        <v>0.02</v>
      </c>
      <c r="AD124" s="5">
        <v>0.50180000000000002</v>
      </c>
      <c r="AE124" s="5"/>
      <c r="AF124" s="5">
        <v>0.998</v>
      </c>
      <c r="AG124" s="5">
        <v>1.3499000000000001</v>
      </c>
      <c r="AH124" s="4">
        <v>0.75519999999999998</v>
      </c>
      <c r="AI124" s="4">
        <v>0.98609999999999998</v>
      </c>
      <c r="AJ124" s="4">
        <v>7.8200000000000006E-2</v>
      </c>
      <c r="AK124" s="4">
        <v>5.3499999999999999E-2</v>
      </c>
      <c r="AL124" s="4">
        <v>0.48859999999999998</v>
      </c>
      <c r="AM124" s="4"/>
      <c r="AN124" s="4">
        <v>0.94610000000000005</v>
      </c>
      <c r="AO124" s="4">
        <v>0.71989999999999998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0.7261399999999999</v>
      </c>
      <c r="FG124" s="4">
        <f t="shared" si="25"/>
        <v>0.90005999999999986</v>
      </c>
      <c r="FH124" s="4">
        <f t="shared" si="26"/>
        <v>0.11408000000000003</v>
      </c>
      <c r="FI124" s="4">
        <f t="shared" si="27"/>
        <v>2.0539999999999996E-2</v>
      </c>
      <c r="FJ124" s="4">
        <f t="shared" si="28"/>
        <v>0.53493999999999997</v>
      </c>
      <c r="FK124" s="4" t="e">
        <f t="shared" si="29"/>
        <v>#DIV/0!</v>
      </c>
      <c r="FL124" s="4">
        <f t="shared" si="30"/>
        <v>0.98882000000000014</v>
      </c>
      <c r="FM124" s="4">
        <f t="shared" si="31"/>
        <v>1.7669600000000003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r=0.1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r=0.1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r=0.1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r=0.1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r=0.1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s="17" customFormat="1" x14ac:dyDescent="0.2">
      <c r="A125" s="17" t="s">
        <v>115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 t="e">
        <f t="shared" si="24"/>
        <v>#DIV/0!</v>
      </c>
      <c r="FG125" s="16" t="e">
        <f t="shared" si="25"/>
        <v>#DIV/0!</v>
      </c>
      <c r="FH125" s="16" t="e">
        <f t="shared" si="26"/>
        <v>#DIV/0!</v>
      </c>
      <c r="FI125" s="16" t="e">
        <f t="shared" si="27"/>
        <v>#DIV/0!</v>
      </c>
      <c r="FJ125" s="16" t="e">
        <f t="shared" si="28"/>
        <v>#DIV/0!</v>
      </c>
      <c r="FK125" s="16" t="e">
        <f t="shared" si="29"/>
        <v>#DIV/0!</v>
      </c>
      <c r="FL125" s="16" t="e">
        <f t="shared" si="30"/>
        <v>#DIV/0!</v>
      </c>
      <c r="FM125" s="16" t="e">
        <f t="shared" si="31"/>
        <v>#DIV/0!</v>
      </c>
      <c r="FN125" s="17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7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7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7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7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7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7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7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s="17" customFormat="1" x14ac:dyDescent="0.2">
      <c r="A126" s="17" t="s">
        <v>116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 t="e">
        <f t="shared" si="24"/>
        <v>#DIV/0!</v>
      </c>
      <c r="FG126" s="16" t="e">
        <f t="shared" si="25"/>
        <v>#DIV/0!</v>
      </c>
      <c r="FH126" s="16" t="e">
        <f t="shared" si="26"/>
        <v>#DIV/0!</v>
      </c>
      <c r="FI126" s="16" t="e">
        <f t="shared" si="27"/>
        <v>#DIV/0!</v>
      </c>
      <c r="FJ126" s="16" t="e">
        <f t="shared" si="28"/>
        <v>#DIV/0!</v>
      </c>
      <c r="FK126" s="16" t="e">
        <f t="shared" si="29"/>
        <v>#DIV/0!</v>
      </c>
      <c r="FL126" s="16" t="e">
        <f t="shared" si="30"/>
        <v>#DIV/0!</v>
      </c>
      <c r="FM126" s="16" t="e">
        <f t="shared" si="31"/>
        <v>#DIV/0!</v>
      </c>
      <c r="FN126" s="17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7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7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7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7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7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7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7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117</v>
      </c>
      <c r="B127" s="4">
        <v>0.72870000000000001</v>
      </c>
      <c r="C127" s="4">
        <v>0.91520000000000001</v>
      </c>
      <c r="D127" s="4">
        <v>0.1265</v>
      </c>
      <c r="E127" s="4">
        <v>2E-3</v>
      </c>
      <c r="F127" s="4">
        <v>0.82430000000000003</v>
      </c>
      <c r="G127" s="4"/>
      <c r="H127" s="4">
        <v>1</v>
      </c>
      <c r="I127" s="4">
        <v>10.229100000000001</v>
      </c>
      <c r="J127" s="5">
        <v>0.74439999999999995</v>
      </c>
      <c r="K127" s="5">
        <v>0.95130000000000003</v>
      </c>
      <c r="L127" s="5">
        <v>8.1199999999999994E-2</v>
      </c>
      <c r="M127" s="5">
        <v>6.1000000000000004E-3</v>
      </c>
      <c r="N127" s="5">
        <v>0.8105</v>
      </c>
      <c r="O127" s="5"/>
      <c r="P127" s="5">
        <v>1</v>
      </c>
      <c r="Q127" s="5">
        <v>6.4984999999999999</v>
      </c>
      <c r="R127" s="4">
        <v>0.76</v>
      </c>
      <c r="S127" s="4">
        <v>0.98019999999999996</v>
      </c>
      <c r="T127" s="4">
        <v>1.83E-2</v>
      </c>
      <c r="U127" s="4">
        <v>1.17E-2</v>
      </c>
      <c r="V127" s="4">
        <v>0.78979999999999995</v>
      </c>
      <c r="W127" s="4"/>
      <c r="X127" s="4">
        <v>1</v>
      </c>
      <c r="Y127" s="4">
        <v>4.0601000000000003</v>
      </c>
      <c r="Z127" s="5">
        <v>0.77639999999999998</v>
      </c>
      <c r="AA127" s="5">
        <v>1.0142</v>
      </c>
      <c r="AB127" s="5">
        <v>-1.8800000000000001E-2</v>
      </c>
      <c r="AC127" s="5">
        <v>2.1100000000000001E-2</v>
      </c>
      <c r="AD127" s="5">
        <v>0.74370000000000003</v>
      </c>
      <c r="AE127" s="5"/>
      <c r="AF127" s="5">
        <v>1</v>
      </c>
      <c r="AG127" s="5">
        <v>1.5855999999999999</v>
      </c>
      <c r="AH127" s="4">
        <v>0.81820000000000004</v>
      </c>
      <c r="AI127" s="4">
        <v>1.1224000000000001</v>
      </c>
      <c r="AJ127" s="4">
        <v>-2.8500000000000001E-2</v>
      </c>
      <c r="AK127" s="4">
        <v>6.8599999999999994E-2</v>
      </c>
      <c r="AL127" s="4">
        <v>0.4874</v>
      </c>
      <c r="AM127" s="4"/>
      <c r="AN127" s="4">
        <v>0.97440000000000004</v>
      </c>
      <c r="AO127" s="4">
        <v>0.40600000000000003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0.76554</v>
      </c>
      <c r="FG127" s="4">
        <f t="shared" si="25"/>
        <v>0.99665999999999999</v>
      </c>
      <c r="FH127" s="4">
        <f t="shared" si="26"/>
        <v>3.5740000000000001E-2</v>
      </c>
      <c r="FI127" s="4">
        <f t="shared" si="27"/>
        <v>2.1899999999999996E-2</v>
      </c>
      <c r="FJ127" s="4">
        <f t="shared" si="28"/>
        <v>0.73114000000000001</v>
      </c>
      <c r="FK127" s="4" t="e">
        <f t="shared" si="29"/>
        <v>#DIV/0!</v>
      </c>
      <c r="FL127" s="4">
        <f t="shared" si="30"/>
        <v>0.99487999999999999</v>
      </c>
      <c r="FM127" s="4">
        <f t="shared" si="31"/>
        <v>4.55586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r=0.1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r=0.1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r=0.1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r=0.1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r=0.1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118</v>
      </c>
      <c r="B128" s="4">
        <v>0.62649999999999995</v>
      </c>
      <c r="C128" s="4">
        <v>0.68679999999999997</v>
      </c>
      <c r="D128" s="4">
        <v>0.26629999999999998</v>
      </c>
      <c r="E128" s="4">
        <v>4.0000000000000001E-3</v>
      </c>
      <c r="F128" s="4">
        <v>0.84730000000000005</v>
      </c>
      <c r="G128" s="4"/>
      <c r="H128" s="4">
        <v>0.99790000000000001</v>
      </c>
      <c r="I128" s="4">
        <v>2.5655999999999999</v>
      </c>
      <c r="J128" s="5">
        <v>0.64229999999999998</v>
      </c>
      <c r="K128" s="5">
        <v>0.7238</v>
      </c>
      <c r="L128" s="5">
        <v>0.2422</v>
      </c>
      <c r="M128" s="5">
        <v>1.21E-2</v>
      </c>
      <c r="N128" s="5">
        <v>0.82720000000000005</v>
      </c>
      <c r="O128" s="5"/>
      <c r="P128" s="5">
        <v>0.99839999999999995</v>
      </c>
      <c r="Q128" s="5">
        <v>2.2766000000000002</v>
      </c>
      <c r="R128" s="4">
        <v>0.6583</v>
      </c>
      <c r="S128" s="4">
        <v>0.75590000000000002</v>
      </c>
      <c r="T128" s="4">
        <v>0.2099</v>
      </c>
      <c r="U128" s="4">
        <v>2.1100000000000001E-2</v>
      </c>
      <c r="V128" s="4">
        <v>0.79410000000000003</v>
      </c>
      <c r="W128" s="4"/>
      <c r="X128" s="4">
        <v>0.998</v>
      </c>
      <c r="Y128" s="4">
        <v>1.8615999999999999</v>
      </c>
      <c r="Z128" s="5">
        <v>0.6865</v>
      </c>
      <c r="AA128" s="5">
        <v>0.81740000000000002</v>
      </c>
      <c r="AB128" s="5">
        <v>0.1452</v>
      </c>
      <c r="AC128" s="5">
        <v>2.76E-2</v>
      </c>
      <c r="AD128" s="5">
        <v>0.73250000000000004</v>
      </c>
      <c r="AE128" s="5"/>
      <c r="AF128" s="5">
        <v>0.99150000000000005</v>
      </c>
      <c r="AG128" s="5">
        <v>1.3748</v>
      </c>
      <c r="AH128" s="4">
        <v>0.76770000000000005</v>
      </c>
      <c r="AI128" s="4">
        <v>1.01</v>
      </c>
      <c r="AJ128" s="4">
        <v>2.4400000000000002E-2</v>
      </c>
      <c r="AK128" s="4">
        <v>4.8899999999999999E-2</v>
      </c>
      <c r="AL128" s="4">
        <v>0.5383</v>
      </c>
      <c r="AM128" s="4"/>
      <c r="AN128" s="4">
        <v>0.87960000000000005</v>
      </c>
      <c r="AO128" s="4">
        <v>0.82669999999999999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0.67625999999999997</v>
      </c>
      <c r="FG128" s="4">
        <f t="shared" si="25"/>
        <v>0.79878000000000005</v>
      </c>
      <c r="FH128" s="4">
        <f t="shared" si="26"/>
        <v>0.17759999999999998</v>
      </c>
      <c r="FI128" s="4">
        <f t="shared" si="27"/>
        <v>2.274E-2</v>
      </c>
      <c r="FJ128" s="4">
        <f t="shared" si="28"/>
        <v>0.7478800000000001</v>
      </c>
      <c r="FK128" s="4" t="e">
        <f t="shared" si="29"/>
        <v>#DIV/0!</v>
      </c>
      <c r="FL128" s="4">
        <f t="shared" si="30"/>
        <v>0.97308000000000006</v>
      </c>
      <c r="FM128" s="4">
        <f t="shared" si="31"/>
        <v>1.7810600000000001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r=0.1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r=0.1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r=0.1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r=0.1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r=0.3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119</v>
      </c>
      <c r="B129" s="4">
        <v>0.66120000000000001</v>
      </c>
      <c r="C129" s="4">
        <v>0.75849999999999995</v>
      </c>
      <c r="D129" s="4">
        <v>0.2102</v>
      </c>
      <c r="E129" s="4">
        <v>3.3999999999999998E-3</v>
      </c>
      <c r="F129" s="4">
        <v>0.68799999999999994</v>
      </c>
      <c r="G129" s="4"/>
      <c r="H129" s="4">
        <v>0.99790000000000001</v>
      </c>
      <c r="I129" s="4">
        <v>2.6461999999999999</v>
      </c>
      <c r="J129" s="5">
        <v>0.68659999999999999</v>
      </c>
      <c r="K129" s="5">
        <v>0.81669999999999998</v>
      </c>
      <c r="L129" s="5">
        <v>0.19900000000000001</v>
      </c>
      <c r="M129" s="5">
        <v>8.8999999999999999E-3</v>
      </c>
      <c r="N129" s="5">
        <v>0.64339999999999997</v>
      </c>
      <c r="O129" s="5"/>
      <c r="P129" s="5">
        <v>0.99839999999999995</v>
      </c>
      <c r="Q129" s="5">
        <v>2.2662</v>
      </c>
      <c r="R129" s="4">
        <v>0.70550000000000002</v>
      </c>
      <c r="S129" s="4">
        <v>0.8589</v>
      </c>
      <c r="T129" s="4">
        <v>0.1875</v>
      </c>
      <c r="U129" s="4">
        <v>1.38E-2</v>
      </c>
      <c r="V129" s="4">
        <v>0.60499999999999998</v>
      </c>
      <c r="W129" s="4"/>
      <c r="X129" s="4">
        <v>0.998</v>
      </c>
      <c r="Y129" s="4">
        <v>1.8977999999999999</v>
      </c>
      <c r="Z129" s="5">
        <v>0.71579999999999999</v>
      </c>
      <c r="AA129" s="5">
        <v>0.88780000000000003</v>
      </c>
      <c r="AB129" s="5">
        <v>0.151</v>
      </c>
      <c r="AC129" s="5">
        <v>0.02</v>
      </c>
      <c r="AD129" s="5">
        <v>0.60770000000000002</v>
      </c>
      <c r="AE129" s="5"/>
      <c r="AF129" s="5">
        <v>0.99150000000000005</v>
      </c>
      <c r="AG129" s="5">
        <v>1.3837999999999999</v>
      </c>
      <c r="AH129" s="4">
        <v>0.76239999999999997</v>
      </c>
      <c r="AI129" s="4">
        <v>0.99770000000000003</v>
      </c>
      <c r="AJ129" s="4">
        <v>3.44E-2</v>
      </c>
      <c r="AK129" s="4">
        <v>4.9599999999999998E-2</v>
      </c>
      <c r="AL129" s="4">
        <v>0.52880000000000005</v>
      </c>
      <c r="AM129" s="4"/>
      <c r="AN129" s="4">
        <v>0.88080000000000003</v>
      </c>
      <c r="AO129" s="4">
        <v>0.73060000000000003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0.70629999999999993</v>
      </c>
      <c r="FG129" s="4">
        <f t="shared" si="25"/>
        <v>0.86391999999999991</v>
      </c>
      <c r="FH129" s="4">
        <f t="shared" si="26"/>
        <v>0.15642</v>
      </c>
      <c r="FI129" s="4">
        <f t="shared" si="27"/>
        <v>1.9140000000000001E-2</v>
      </c>
      <c r="FJ129" s="4">
        <f t="shared" si="28"/>
        <v>0.6145799999999999</v>
      </c>
      <c r="FK129" s="4" t="e">
        <f t="shared" si="29"/>
        <v>#DIV/0!</v>
      </c>
      <c r="FL129" s="4">
        <f t="shared" si="30"/>
        <v>0.97331999999999996</v>
      </c>
      <c r="FM129" s="4">
        <f t="shared" si="31"/>
        <v>1.7849200000000001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r=0.1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r=0.1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r=0.1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r=0.1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r=0.3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120</v>
      </c>
      <c r="B130" s="4">
        <v>0.63060000000000005</v>
      </c>
      <c r="C130" s="4">
        <v>0.70240000000000002</v>
      </c>
      <c r="D130" s="4">
        <v>0.28860000000000002</v>
      </c>
      <c r="E130" s="4">
        <v>2E-3</v>
      </c>
      <c r="F130" s="4">
        <v>0.86070000000000002</v>
      </c>
      <c r="G130" s="4"/>
      <c r="H130" s="4">
        <v>0.99790000000000001</v>
      </c>
      <c r="I130" s="4">
        <v>2.8184999999999998</v>
      </c>
      <c r="J130" s="5">
        <v>0.64419999999999999</v>
      </c>
      <c r="K130" s="5">
        <v>0.73509999999999998</v>
      </c>
      <c r="L130" s="5">
        <v>0.28749999999999998</v>
      </c>
      <c r="M130" s="5">
        <v>6.0000000000000001E-3</v>
      </c>
      <c r="N130" s="5">
        <v>0.85270000000000001</v>
      </c>
      <c r="O130" s="5"/>
      <c r="P130" s="5">
        <v>0.99839999999999995</v>
      </c>
      <c r="Q130" s="5">
        <v>2.4298999999999999</v>
      </c>
      <c r="R130" s="4">
        <v>0.65759999999999996</v>
      </c>
      <c r="S130" s="4">
        <v>0.76439999999999997</v>
      </c>
      <c r="T130" s="4">
        <v>0.26040000000000002</v>
      </c>
      <c r="U130" s="4">
        <v>1.15E-2</v>
      </c>
      <c r="V130" s="4">
        <v>0.83350000000000002</v>
      </c>
      <c r="W130" s="4"/>
      <c r="X130" s="4">
        <v>0.998</v>
      </c>
      <c r="Y130" s="4">
        <v>1.9669000000000001</v>
      </c>
      <c r="Z130" s="5">
        <v>0.68359999999999999</v>
      </c>
      <c r="AA130" s="5">
        <v>0.82079999999999997</v>
      </c>
      <c r="AB130" s="5">
        <v>0.19139999999999999</v>
      </c>
      <c r="AC130" s="5">
        <v>1.9900000000000001E-2</v>
      </c>
      <c r="AD130" s="5">
        <v>0.78600000000000003</v>
      </c>
      <c r="AE130" s="5"/>
      <c r="AF130" s="5">
        <v>0.99150000000000005</v>
      </c>
      <c r="AG130" s="5">
        <v>1.4242999999999999</v>
      </c>
      <c r="AH130" s="4">
        <v>0.75780000000000003</v>
      </c>
      <c r="AI130" s="4">
        <v>0.98640000000000005</v>
      </c>
      <c r="AJ130" s="4">
        <v>3.8300000000000001E-2</v>
      </c>
      <c r="AK130" s="4">
        <v>5.0900000000000001E-2</v>
      </c>
      <c r="AL130" s="4">
        <v>0.54749999999999999</v>
      </c>
      <c r="AM130" s="4"/>
      <c r="AN130" s="4">
        <v>0.88080000000000003</v>
      </c>
      <c r="AO130" s="4">
        <v>0.73050000000000004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0.67475999999999992</v>
      </c>
      <c r="FG130" s="4">
        <f t="shared" si="25"/>
        <v>0.80181999999999998</v>
      </c>
      <c r="FH130" s="4">
        <f t="shared" si="26"/>
        <v>0.21324000000000001</v>
      </c>
      <c r="FI130" s="4">
        <f t="shared" si="27"/>
        <v>1.806E-2</v>
      </c>
      <c r="FJ130" s="4">
        <f t="shared" si="28"/>
        <v>0.77607999999999999</v>
      </c>
      <c r="FK130" s="4" t="e">
        <f t="shared" si="29"/>
        <v>#DIV/0!</v>
      </c>
      <c r="FL130" s="4">
        <f t="shared" si="30"/>
        <v>0.97331999999999996</v>
      </c>
      <c r="FM130" s="4">
        <f t="shared" si="31"/>
        <v>1.8740199999999998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r=0.1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r=0.1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r=0.1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r=0.1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r=0.3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121</v>
      </c>
      <c r="B131" s="4">
        <v>0.63770000000000004</v>
      </c>
      <c r="C131" s="4">
        <v>0.70479999999999998</v>
      </c>
      <c r="D131" s="4">
        <v>0.25059999999999999</v>
      </c>
      <c r="E131" s="4">
        <v>4.1000000000000003E-3</v>
      </c>
      <c r="F131" s="4">
        <v>0.85650000000000004</v>
      </c>
      <c r="G131" s="4"/>
      <c r="H131" s="4">
        <v>1</v>
      </c>
      <c r="I131" s="4">
        <v>2.5842000000000001</v>
      </c>
      <c r="J131" s="5">
        <v>0.64980000000000004</v>
      </c>
      <c r="K131" s="5">
        <v>0.73499999999999999</v>
      </c>
      <c r="L131" s="5">
        <v>0.22969999999999999</v>
      </c>
      <c r="M131" s="5">
        <v>1.2500000000000001E-2</v>
      </c>
      <c r="N131" s="5">
        <v>0.84409999999999996</v>
      </c>
      <c r="O131" s="5"/>
      <c r="P131" s="5">
        <v>1</v>
      </c>
      <c r="Q131" s="5">
        <v>2.2724000000000002</v>
      </c>
      <c r="R131" s="4">
        <v>0.65900000000000003</v>
      </c>
      <c r="S131" s="4">
        <v>0.75480000000000003</v>
      </c>
      <c r="T131" s="4">
        <v>0.2135</v>
      </c>
      <c r="U131" s="4">
        <v>2.2700000000000001E-2</v>
      </c>
      <c r="V131" s="4">
        <v>0.81879999999999997</v>
      </c>
      <c r="W131" s="4"/>
      <c r="X131" s="4">
        <v>1</v>
      </c>
      <c r="Y131" s="4">
        <v>1.9153</v>
      </c>
      <c r="Z131" s="5">
        <v>0.68189999999999995</v>
      </c>
      <c r="AA131" s="5">
        <v>0.80479999999999996</v>
      </c>
      <c r="AB131" s="5">
        <v>0.16370000000000001</v>
      </c>
      <c r="AC131" s="5">
        <v>3.4099999999999998E-2</v>
      </c>
      <c r="AD131" s="5">
        <v>0.76659999999999995</v>
      </c>
      <c r="AE131" s="5"/>
      <c r="AF131" s="5">
        <v>1</v>
      </c>
      <c r="AG131" s="5">
        <v>1.3568</v>
      </c>
      <c r="AH131" s="4">
        <v>0.74170000000000003</v>
      </c>
      <c r="AI131" s="4">
        <v>0.95130000000000003</v>
      </c>
      <c r="AJ131" s="4">
        <v>0.1053</v>
      </c>
      <c r="AK131" s="4">
        <v>5.3999999999999999E-2</v>
      </c>
      <c r="AL131" s="4">
        <v>0.53669999999999995</v>
      </c>
      <c r="AM131" s="4"/>
      <c r="AN131" s="4">
        <v>0.97640000000000005</v>
      </c>
      <c r="AO131" s="4">
        <v>0.73509999999999998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0.67401999999999995</v>
      </c>
      <c r="FG131" s="4">
        <f t="shared" si="25"/>
        <v>0.79013999999999984</v>
      </c>
      <c r="FH131" s="4">
        <f t="shared" si="26"/>
        <v>0.19255999999999998</v>
      </c>
      <c r="FI131" s="4">
        <f t="shared" si="27"/>
        <v>2.5479999999999996E-2</v>
      </c>
      <c r="FJ131" s="4">
        <f t="shared" si="28"/>
        <v>0.76454</v>
      </c>
      <c r="FK131" s="4" t="e">
        <f t="shared" si="29"/>
        <v>#DIV/0!</v>
      </c>
      <c r="FL131" s="4">
        <f t="shared" si="30"/>
        <v>0.99527999999999994</v>
      </c>
      <c r="FM131" s="4">
        <f t="shared" si="31"/>
        <v>1.7727599999999999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r=0.1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r=0.1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r=0.1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r=0.1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r=0.1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122</v>
      </c>
      <c r="B132" s="4">
        <v>0.64280000000000004</v>
      </c>
      <c r="C132" s="4">
        <v>0.72960000000000003</v>
      </c>
      <c r="D132" s="4">
        <v>0.27550000000000002</v>
      </c>
      <c r="E132" s="4">
        <v>1.6999999999999999E-3</v>
      </c>
      <c r="F132" s="4">
        <v>0.87770000000000004</v>
      </c>
      <c r="G132" s="4"/>
      <c r="H132" s="4">
        <v>1</v>
      </c>
      <c r="I132" s="4">
        <v>2.8591000000000002</v>
      </c>
      <c r="J132" s="5">
        <v>0.65359999999999996</v>
      </c>
      <c r="K132" s="5">
        <v>0.75680000000000003</v>
      </c>
      <c r="L132" s="5">
        <v>0.28299999999999997</v>
      </c>
      <c r="M132" s="5">
        <v>5.3E-3</v>
      </c>
      <c r="N132" s="5">
        <v>0.86870000000000003</v>
      </c>
      <c r="O132" s="5"/>
      <c r="P132" s="5">
        <v>1</v>
      </c>
      <c r="Q132" s="5">
        <v>2.4706999999999999</v>
      </c>
      <c r="R132" s="4">
        <v>0.6603</v>
      </c>
      <c r="S132" s="4">
        <v>0.77039999999999997</v>
      </c>
      <c r="T132" s="4">
        <v>0.26579999999999998</v>
      </c>
      <c r="U132" s="4">
        <v>1.0200000000000001E-2</v>
      </c>
      <c r="V132" s="4">
        <v>0.85009999999999997</v>
      </c>
      <c r="W132" s="4"/>
      <c r="X132" s="4">
        <v>1</v>
      </c>
      <c r="Y132" s="4">
        <v>1.9807999999999999</v>
      </c>
      <c r="Z132" s="5">
        <v>0.68089999999999995</v>
      </c>
      <c r="AA132" s="5">
        <v>0.81569999999999998</v>
      </c>
      <c r="AB132" s="5">
        <v>0.21579999999999999</v>
      </c>
      <c r="AC132" s="5">
        <v>1.83E-2</v>
      </c>
      <c r="AD132" s="5">
        <v>0.80889999999999995</v>
      </c>
      <c r="AE132" s="5"/>
      <c r="AF132" s="5">
        <v>1</v>
      </c>
      <c r="AG132" s="5">
        <v>1.5028999999999999</v>
      </c>
      <c r="AH132" s="4">
        <v>0.74019999999999997</v>
      </c>
      <c r="AI132" s="4">
        <v>0.9546</v>
      </c>
      <c r="AJ132" s="4">
        <v>0.1162</v>
      </c>
      <c r="AK132" s="4">
        <v>5.0900000000000001E-2</v>
      </c>
      <c r="AL132" s="4">
        <v>0.57469999999999999</v>
      </c>
      <c r="AM132" s="4"/>
      <c r="AN132" s="4">
        <v>0.97640000000000005</v>
      </c>
      <c r="AO132" s="4">
        <v>0.70630000000000004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0.67555999999999994</v>
      </c>
      <c r="FG132" s="4">
        <f t="shared" si="25"/>
        <v>0.80542000000000002</v>
      </c>
      <c r="FH132" s="4">
        <f t="shared" si="26"/>
        <v>0.23126000000000002</v>
      </c>
      <c r="FI132" s="4">
        <f t="shared" si="27"/>
        <v>1.728E-2</v>
      </c>
      <c r="FJ132" s="4">
        <f t="shared" si="28"/>
        <v>0.79601999999999995</v>
      </c>
      <c r="FK132" s="4" t="e">
        <f t="shared" si="29"/>
        <v>#DIV/0!</v>
      </c>
      <c r="FL132" s="4">
        <f t="shared" si="30"/>
        <v>0.99527999999999994</v>
      </c>
      <c r="FM132" s="4">
        <f t="shared" si="31"/>
        <v>1.9039600000000003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r=0.1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r=0.1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r=0.3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r=0.1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r=0.1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123</v>
      </c>
      <c r="B133" s="4">
        <v>0.63560000000000005</v>
      </c>
      <c r="C133" s="4">
        <v>0.70569999999999999</v>
      </c>
      <c r="D133" s="4">
        <v>0.26190000000000002</v>
      </c>
      <c r="E133" s="4">
        <v>2.8999999999999998E-3</v>
      </c>
      <c r="F133" s="4">
        <v>0.86809999999999998</v>
      </c>
      <c r="G133" s="4"/>
      <c r="H133" s="4">
        <v>1</v>
      </c>
      <c r="I133" s="4">
        <v>2.7448000000000001</v>
      </c>
      <c r="J133" s="5">
        <v>0.64749999999999996</v>
      </c>
      <c r="K133" s="5">
        <v>0.7359</v>
      </c>
      <c r="L133" s="5">
        <v>0.25409999999999999</v>
      </c>
      <c r="M133" s="5">
        <v>9.1000000000000004E-3</v>
      </c>
      <c r="N133" s="5">
        <v>0.85540000000000005</v>
      </c>
      <c r="O133" s="5"/>
      <c r="P133" s="5">
        <v>1</v>
      </c>
      <c r="Q133" s="5">
        <v>2.3323999999999998</v>
      </c>
      <c r="R133" s="4">
        <v>0.65820000000000001</v>
      </c>
      <c r="S133" s="4">
        <v>0.75670000000000004</v>
      </c>
      <c r="T133" s="4">
        <v>0.23719999999999999</v>
      </c>
      <c r="U133" s="4">
        <v>1.7100000000000001E-2</v>
      </c>
      <c r="V133" s="4">
        <v>0.83099999999999996</v>
      </c>
      <c r="W133" s="4"/>
      <c r="X133" s="4">
        <v>1</v>
      </c>
      <c r="Y133" s="4">
        <v>1.9450000000000001</v>
      </c>
      <c r="Z133" s="5">
        <v>0.68389999999999995</v>
      </c>
      <c r="AA133" s="5">
        <v>0.81240000000000001</v>
      </c>
      <c r="AB133" s="5">
        <v>0.17449999999999999</v>
      </c>
      <c r="AC133" s="5">
        <v>2.8500000000000001E-2</v>
      </c>
      <c r="AD133" s="5">
        <v>0.77159999999999995</v>
      </c>
      <c r="AE133" s="5"/>
      <c r="AF133" s="5">
        <v>1</v>
      </c>
      <c r="AG133" s="5">
        <v>1.3883000000000001</v>
      </c>
      <c r="AH133" s="4">
        <v>0.74739999999999995</v>
      </c>
      <c r="AI133" s="4">
        <v>0.96640000000000004</v>
      </c>
      <c r="AJ133" s="4">
        <v>0.10489999999999999</v>
      </c>
      <c r="AK133" s="4">
        <v>5.1799999999999999E-2</v>
      </c>
      <c r="AL133" s="4">
        <v>0.52029999999999998</v>
      </c>
      <c r="AM133" s="4"/>
      <c r="AN133" s="4">
        <v>0.97640000000000005</v>
      </c>
      <c r="AO133" s="4">
        <v>0.7177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0.67452000000000001</v>
      </c>
      <c r="FG133" s="4">
        <f t="shared" si="25"/>
        <v>0.79542000000000002</v>
      </c>
      <c r="FH133" s="4">
        <f t="shared" si="26"/>
        <v>0.20651999999999998</v>
      </c>
      <c r="FI133" s="4">
        <f t="shared" si="27"/>
        <v>2.188E-2</v>
      </c>
      <c r="FJ133" s="4">
        <f t="shared" si="28"/>
        <v>0.76927999999999996</v>
      </c>
      <c r="FK133" s="4" t="e">
        <f t="shared" si="29"/>
        <v>#DIV/0!</v>
      </c>
      <c r="FL133" s="4">
        <f t="shared" si="30"/>
        <v>0.99527999999999994</v>
      </c>
      <c r="FM133" s="4">
        <f t="shared" si="31"/>
        <v>1.8256399999999999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r=0.1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r=0.1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r=0.1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r=0.1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r=0.1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124</v>
      </c>
      <c r="B134" s="4">
        <v>0.63800000000000001</v>
      </c>
      <c r="C134" s="4">
        <v>0.71530000000000005</v>
      </c>
      <c r="D134" s="4">
        <v>0.27460000000000001</v>
      </c>
      <c r="E134" s="4">
        <v>2.3E-3</v>
      </c>
      <c r="F134" s="4">
        <v>0.87560000000000004</v>
      </c>
      <c r="G134" s="4"/>
      <c r="H134" s="4">
        <v>1</v>
      </c>
      <c r="I134" s="4">
        <v>2.7553000000000001</v>
      </c>
      <c r="J134" s="5">
        <v>0.65049999999999997</v>
      </c>
      <c r="K134" s="5">
        <v>0.74560000000000004</v>
      </c>
      <c r="L134" s="5">
        <v>0.26700000000000002</v>
      </c>
      <c r="M134" s="5">
        <v>7.3000000000000001E-3</v>
      </c>
      <c r="N134" s="5">
        <v>0.86529999999999996</v>
      </c>
      <c r="O134" s="5"/>
      <c r="P134" s="5">
        <v>1</v>
      </c>
      <c r="Q134" s="5">
        <v>2.3591000000000002</v>
      </c>
      <c r="R134" s="4">
        <v>0.65980000000000005</v>
      </c>
      <c r="S134" s="4">
        <v>0.7641</v>
      </c>
      <c r="T134" s="4">
        <v>0.2462</v>
      </c>
      <c r="U134" s="4">
        <v>1.38E-2</v>
      </c>
      <c r="V134" s="4">
        <v>0.84470000000000001</v>
      </c>
      <c r="W134" s="4"/>
      <c r="X134" s="4">
        <v>1</v>
      </c>
      <c r="Y134" s="4">
        <v>1.9188000000000001</v>
      </c>
      <c r="Z134" s="5">
        <v>0.68220000000000003</v>
      </c>
      <c r="AA134" s="5">
        <v>0.81299999999999994</v>
      </c>
      <c r="AB134" s="5">
        <v>0.1905</v>
      </c>
      <c r="AC134" s="5">
        <v>2.3699999999999999E-2</v>
      </c>
      <c r="AD134" s="5">
        <v>0.7984</v>
      </c>
      <c r="AE134" s="5"/>
      <c r="AF134" s="5">
        <v>1</v>
      </c>
      <c r="AG134" s="5">
        <v>1.4048</v>
      </c>
      <c r="AH134" s="4">
        <v>0.74350000000000005</v>
      </c>
      <c r="AI134" s="4">
        <v>0.95809999999999995</v>
      </c>
      <c r="AJ134" s="4">
        <v>0.109</v>
      </c>
      <c r="AK134" s="4">
        <v>5.2400000000000002E-2</v>
      </c>
      <c r="AL134" s="4">
        <v>0.56210000000000004</v>
      </c>
      <c r="AM134" s="4"/>
      <c r="AN134" s="4">
        <v>0.97640000000000005</v>
      </c>
      <c r="AO134" s="4">
        <v>0.71930000000000005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0.67480000000000007</v>
      </c>
      <c r="FG134" s="4">
        <f t="shared" si="25"/>
        <v>0.79922000000000004</v>
      </c>
      <c r="FH134" s="4">
        <f t="shared" si="26"/>
        <v>0.21746000000000004</v>
      </c>
      <c r="FI134" s="4">
        <f t="shared" si="27"/>
        <v>1.9900000000000001E-2</v>
      </c>
      <c r="FJ134" s="4">
        <f t="shared" si="28"/>
        <v>0.78922000000000003</v>
      </c>
      <c r="FK134" s="4" t="e">
        <f t="shared" si="29"/>
        <v>#DIV/0!</v>
      </c>
      <c r="FL134" s="4">
        <f t="shared" si="30"/>
        <v>0.99527999999999994</v>
      </c>
      <c r="FM134" s="4">
        <f t="shared" si="31"/>
        <v>1.8314600000000003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r=0.1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r=0.1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r=0.1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r=0.1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r=0.1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125</v>
      </c>
      <c r="B135" s="4">
        <v>0.66900000000000004</v>
      </c>
      <c r="C135" s="4">
        <v>0.78300000000000003</v>
      </c>
      <c r="D135" s="4">
        <v>0.2218</v>
      </c>
      <c r="E135" s="4">
        <v>1.6000000000000001E-3</v>
      </c>
      <c r="F135" s="4">
        <v>0.86719999999999997</v>
      </c>
      <c r="G135" s="4"/>
      <c r="H135" s="4">
        <v>1</v>
      </c>
      <c r="I135" s="4">
        <v>7.8379000000000003</v>
      </c>
      <c r="J135" s="5">
        <v>0.67900000000000005</v>
      </c>
      <c r="K135" s="5">
        <v>0.81110000000000004</v>
      </c>
      <c r="L135" s="5">
        <v>0.23280000000000001</v>
      </c>
      <c r="M135" s="5">
        <v>4.8999999999999998E-3</v>
      </c>
      <c r="N135" s="5">
        <v>0.85519999999999996</v>
      </c>
      <c r="O135" s="5"/>
      <c r="P135" s="5">
        <v>1</v>
      </c>
      <c r="Q135" s="5">
        <v>5.7195999999999998</v>
      </c>
      <c r="R135" s="4">
        <v>0.68389999999999995</v>
      </c>
      <c r="S135" s="4">
        <v>0.8206</v>
      </c>
      <c r="T135" s="4">
        <v>0.21820000000000001</v>
      </c>
      <c r="U135" s="4">
        <v>9.1999999999999998E-3</v>
      </c>
      <c r="V135" s="4">
        <v>0.83889999999999998</v>
      </c>
      <c r="W135" s="4"/>
      <c r="X135" s="4">
        <v>1</v>
      </c>
      <c r="Y135" s="4">
        <v>4.2591000000000001</v>
      </c>
      <c r="Z135" s="5">
        <v>0.69910000000000005</v>
      </c>
      <c r="AA135" s="5">
        <v>0.85809999999999997</v>
      </c>
      <c r="AB135" s="5">
        <v>0.20430000000000001</v>
      </c>
      <c r="AC135" s="5">
        <v>1.5299999999999999E-2</v>
      </c>
      <c r="AD135" s="5">
        <v>0.80089999999999995</v>
      </c>
      <c r="AE135" s="5"/>
      <c r="AF135" s="5">
        <v>1</v>
      </c>
      <c r="AG135" s="5">
        <v>2.4661</v>
      </c>
      <c r="AH135" s="4">
        <v>0.74339999999999995</v>
      </c>
      <c r="AI135" s="4">
        <v>0.96609999999999996</v>
      </c>
      <c r="AJ135" s="4">
        <v>0.1424</v>
      </c>
      <c r="AK135" s="4">
        <v>3.0300000000000001E-2</v>
      </c>
      <c r="AL135" s="4">
        <v>0.66080000000000005</v>
      </c>
      <c r="AM135" s="4"/>
      <c r="AN135" s="4">
        <v>0.98260000000000003</v>
      </c>
      <c r="AO135" s="4">
        <v>1.1831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0.69488000000000005</v>
      </c>
      <c r="FG135" s="4">
        <f t="shared" si="25"/>
        <v>0.84777999999999987</v>
      </c>
      <c r="FH135" s="4">
        <f t="shared" si="26"/>
        <v>0.20390000000000003</v>
      </c>
      <c r="FI135" s="4">
        <f t="shared" si="27"/>
        <v>1.226E-2</v>
      </c>
      <c r="FJ135" s="4">
        <f t="shared" si="28"/>
        <v>0.80459999999999998</v>
      </c>
      <c r="FK135" s="4" t="e">
        <f t="shared" si="29"/>
        <v>#DIV/0!</v>
      </c>
      <c r="FL135" s="4">
        <f t="shared" si="30"/>
        <v>0.99651999999999996</v>
      </c>
      <c r="FM135" s="4">
        <f t="shared" si="31"/>
        <v>4.2931600000000003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r=0.1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r=0.1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r=0.3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r=0.1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r=0.1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126</v>
      </c>
      <c r="B136" s="4">
        <v>0.71319999999999995</v>
      </c>
      <c r="C136" s="4">
        <v>0.85289999999999999</v>
      </c>
      <c r="D136" s="4">
        <v>0.108</v>
      </c>
      <c r="E136" s="4">
        <v>3.2000000000000002E-3</v>
      </c>
      <c r="F136" s="4">
        <v>0.65759999999999996</v>
      </c>
      <c r="G136" s="4"/>
      <c r="H136" s="4">
        <v>1</v>
      </c>
      <c r="I136" s="4">
        <v>2.6863999999999999</v>
      </c>
      <c r="J136" s="5">
        <v>0.72330000000000005</v>
      </c>
      <c r="K136" s="5">
        <v>0.88470000000000004</v>
      </c>
      <c r="L136" s="5">
        <v>0.1246</v>
      </c>
      <c r="M136" s="5">
        <v>8.3999999999999995E-3</v>
      </c>
      <c r="N136" s="5">
        <v>0.63990000000000002</v>
      </c>
      <c r="O136" s="5"/>
      <c r="P136" s="5">
        <v>1</v>
      </c>
      <c r="Q136" s="5">
        <v>2.3060999999999998</v>
      </c>
      <c r="R136" s="4">
        <v>0.72550000000000003</v>
      </c>
      <c r="S136" s="4">
        <v>0.8952</v>
      </c>
      <c r="T136" s="4">
        <v>0.1222</v>
      </c>
      <c r="U136" s="4">
        <v>1.41E-2</v>
      </c>
      <c r="V136" s="4">
        <v>0.62760000000000005</v>
      </c>
      <c r="W136" s="4"/>
      <c r="X136" s="4">
        <v>1</v>
      </c>
      <c r="Y136" s="4">
        <v>2.0304000000000002</v>
      </c>
      <c r="Z136" s="5">
        <v>0.73970000000000002</v>
      </c>
      <c r="AA136" s="5">
        <v>0.93730000000000002</v>
      </c>
      <c r="AB136" s="5">
        <v>7.1800000000000003E-2</v>
      </c>
      <c r="AC136" s="5">
        <v>2.1299999999999999E-2</v>
      </c>
      <c r="AD136" s="5">
        <v>0.61380000000000001</v>
      </c>
      <c r="AE136" s="5"/>
      <c r="AF136" s="5">
        <v>1</v>
      </c>
      <c r="AG136" s="5">
        <v>1.3984000000000001</v>
      </c>
      <c r="AH136" s="4">
        <v>0.79859999999999998</v>
      </c>
      <c r="AI136" s="4">
        <v>1.0829</v>
      </c>
      <c r="AJ136" s="4">
        <v>-8.5000000000000006E-3</v>
      </c>
      <c r="AK136" s="4">
        <v>4.7500000000000001E-2</v>
      </c>
      <c r="AL136" s="4">
        <v>0.51049999999999995</v>
      </c>
      <c r="AM136" s="4"/>
      <c r="AN136" s="4">
        <v>0.97640000000000005</v>
      </c>
      <c r="AO136" s="4">
        <v>0.7258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0.74005999999999994</v>
      </c>
      <c r="FG136" s="4">
        <f t="shared" si="25"/>
        <v>0.93060000000000009</v>
      </c>
      <c r="FH136" s="4">
        <f t="shared" si="26"/>
        <v>8.362E-2</v>
      </c>
      <c r="FI136" s="4">
        <f t="shared" si="27"/>
        <v>1.89E-2</v>
      </c>
      <c r="FJ136" s="4">
        <f t="shared" si="28"/>
        <v>0.60987999999999998</v>
      </c>
      <c r="FK136" s="4" t="e">
        <f t="shared" si="29"/>
        <v>#DIV/0!</v>
      </c>
      <c r="FL136" s="4">
        <f t="shared" si="30"/>
        <v>0.99527999999999994</v>
      </c>
      <c r="FM136" s="4">
        <f t="shared" si="31"/>
        <v>1.82942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r=0.1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r=0.1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r=0.3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r=0.1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r=0.1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127</v>
      </c>
      <c r="B137" s="4">
        <v>0.63890000000000002</v>
      </c>
      <c r="C137" s="4">
        <v>0.70720000000000005</v>
      </c>
      <c r="D137" s="4">
        <v>0.2455</v>
      </c>
      <c r="E137" s="4">
        <v>4.1000000000000003E-3</v>
      </c>
      <c r="F137" s="4">
        <v>0.85499999999999998</v>
      </c>
      <c r="G137" s="4"/>
      <c r="H137" s="4">
        <v>1</v>
      </c>
      <c r="I137" s="4">
        <v>2.6781999999999999</v>
      </c>
      <c r="J137" s="5">
        <v>0.65139999999999998</v>
      </c>
      <c r="K137" s="5">
        <v>0.73829999999999996</v>
      </c>
      <c r="L137" s="5">
        <v>0.22009999999999999</v>
      </c>
      <c r="M137" s="5">
        <v>1.2699999999999999E-2</v>
      </c>
      <c r="N137" s="5">
        <v>0.84289999999999998</v>
      </c>
      <c r="O137" s="5"/>
      <c r="P137" s="5">
        <v>1</v>
      </c>
      <c r="Q137" s="5">
        <v>2.2709000000000001</v>
      </c>
      <c r="R137" s="4">
        <v>0.66039999999999999</v>
      </c>
      <c r="S137" s="4">
        <v>0.75780000000000003</v>
      </c>
      <c r="T137" s="4">
        <v>0.2089</v>
      </c>
      <c r="U137" s="4">
        <v>2.3E-2</v>
      </c>
      <c r="V137" s="4">
        <v>0.81699999999999995</v>
      </c>
      <c r="W137" s="4"/>
      <c r="X137" s="4">
        <v>1</v>
      </c>
      <c r="Y137" s="4">
        <v>2.1021999999999998</v>
      </c>
      <c r="Z137" s="5">
        <v>0.68330000000000002</v>
      </c>
      <c r="AA137" s="5">
        <v>0.80779999999999996</v>
      </c>
      <c r="AB137" s="5">
        <v>0.15959999999999999</v>
      </c>
      <c r="AC137" s="5">
        <v>3.4500000000000003E-2</v>
      </c>
      <c r="AD137" s="5">
        <v>0.76459999999999995</v>
      </c>
      <c r="AE137" s="5"/>
      <c r="AF137" s="5">
        <v>1</v>
      </c>
      <c r="AG137" s="5">
        <v>1.3575999999999999</v>
      </c>
      <c r="AH137" s="4">
        <v>0.74250000000000005</v>
      </c>
      <c r="AI137" s="4">
        <v>0.95379999999999998</v>
      </c>
      <c r="AJ137" s="4">
        <v>0.1048</v>
      </c>
      <c r="AK137" s="4">
        <v>5.4100000000000002E-2</v>
      </c>
      <c r="AL137" s="4">
        <v>0.53300000000000003</v>
      </c>
      <c r="AM137" s="4"/>
      <c r="AN137" s="4">
        <v>0.97640000000000005</v>
      </c>
      <c r="AO137" s="4">
        <v>0.72330000000000005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si="24"/>
        <v>0.67530000000000001</v>
      </c>
      <c r="FG137" s="4">
        <f t="shared" si="25"/>
        <v>0.79298000000000002</v>
      </c>
      <c r="FH137" s="4">
        <f t="shared" si="26"/>
        <v>0.18778</v>
      </c>
      <c r="FI137" s="4">
        <f t="shared" si="27"/>
        <v>2.5680000000000001E-2</v>
      </c>
      <c r="FJ137" s="4">
        <f t="shared" si="28"/>
        <v>0.76249999999999996</v>
      </c>
      <c r="FK137" s="4" t="e">
        <f t="shared" si="29"/>
        <v>#DIV/0!</v>
      </c>
      <c r="FL137" s="4">
        <f t="shared" si="30"/>
        <v>0.99527999999999994</v>
      </c>
      <c r="FM137" s="4">
        <f t="shared" si="31"/>
        <v>1.8264399999999998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r=0.1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r=0.1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r=0.1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r=0.1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r=0.1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128</v>
      </c>
      <c r="B138" s="4">
        <v>0.63780000000000003</v>
      </c>
      <c r="C138" s="4">
        <v>0.70420000000000005</v>
      </c>
      <c r="D138" s="4">
        <v>0.24510000000000001</v>
      </c>
      <c r="E138" s="4">
        <v>4.1000000000000003E-3</v>
      </c>
      <c r="F138" s="4">
        <v>0.85519999999999996</v>
      </c>
      <c r="G138" s="4"/>
      <c r="H138" s="4">
        <v>1</v>
      </c>
      <c r="I138" s="4">
        <v>2.7271000000000001</v>
      </c>
      <c r="J138" s="5">
        <v>0.64980000000000004</v>
      </c>
      <c r="K138" s="5">
        <v>0.73480000000000001</v>
      </c>
      <c r="L138" s="5">
        <v>0.2296</v>
      </c>
      <c r="M138" s="5">
        <v>1.2699999999999999E-2</v>
      </c>
      <c r="N138" s="5">
        <v>0.84330000000000005</v>
      </c>
      <c r="O138" s="5"/>
      <c r="P138" s="5">
        <v>1</v>
      </c>
      <c r="Q138" s="5">
        <v>2.3742999999999999</v>
      </c>
      <c r="R138" s="4">
        <v>0.65949999999999998</v>
      </c>
      <c r="S138" s="4">
        <v>0.75490000000000002</v>
      </c>
      <c r="T138" s="4">
        <v>0.21529999999999999</v>
      </c>
      <c r="U138" s="4">
        <v>2.29E-2</v>
      </c>
      <c r="V138" s="4">
        <v>0.81789999999999996</v>
      </c>
      <c r="W138" s="4"/>
      <c r="X138" s="4">
        <v>1</v>
      </c>
      <c r="Y138" s="4">
        <v>2.3761000000000001</v>
      </c>
      <c r="Z138" s="5">
        <v>0.68189999999999995</v>
      </c>
      <c r="AA138" s="5">
        <v>0.80449999999999999</v>
      </c>
      <c r="AB138" s="5">
        <v>0.1633</v>
      </c>
      <c r="AC138" s="5">
        <v>3.3700000000000001E-2</v>
      </c>
      <c r="AD138" s="5">
        <v>0.76519999999999999</v>
      </c>
      <c r="AE138" s="5"/>
      <c r="AF138" s="5">
        <v>1</v>
      </c>
      <c r="AG138" s="5">
        <v>1.5935999999999999</v>
      </c>
      <c r="AH138" s="4">
        <v>0.74380000000000002</v>
      </c>
      <c r="AI138" s="4">
        <v>0.95669999999999999</v>
      </c>
      <c r="AJ138" s="4">
        <v>0.10340000000000001</v>
      </c>
      <c r="AK138" s="4">
        <v>4.4200000000000003E-2</v>
      </c>
      <c r="AL138" s="4">
        <v>0.56510000000000005</v>
      </c>
      <c r="AM138" s="4"/>
      <c r="AN138" s="4">
        <v>0.98</v>
      </c>
      <c r="AO138" s="4">
        <v>0.96699999999999997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24"/>
        <v>0.67455999999999994</v>
      </c>
      <c r="FG138" s="4">
        <f t="shared" si="25"/>
        <v>0.79102000000000006</v>
      </c>
      <c r="FH138" s="4">
        <f t="shared" si="26"/>
        <v>0.19134000000000001</v>
      </c>
      <c r="FI138" s="4">
        <f t="shared" si="27"/>
        <v>2.3519999999999999E-2</v>
      </c>
      <c r="FJ138" s="4">
        <f t="shared" si="28"/>
        <v>0.76934000000000002</v>
      </c>
      <c r="FK138" s="4" t="e">
        <f t="shared" si="29"/>
        <v>#DIV/0!</v>
      </c>
      <c r="FL138" s="4">
        <f t="shared" si="30"/>
        <v>0.99600000000000011</v>
      </c>
      <c r="FM138" s="4">
        <f t="shared" si="31"/>
        <v>2.0076200000000002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r=0.1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r=0.1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r=0.1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r=0.1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r=0.1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129</v>
      </c>
      <c r="B139" s="4">
        <v>0.63800000000000001</v>
      </c>
      <c r="C139" s="4">
        <v>0.70599999999999996</v>
      </c>
      <c r="D139" s="4">
        <v>0.24829999999999999</v>
      </c>
      <c r="E139" s="4">
        <v>4.1000000000000003E-3</v>
      </c>
      <c r="F139" s="4">
        <v>0.85660000000000003</v>
      </c>
      <c r="G139" s="4"/>
      <c r="H139" s="4">
        <v>1</v>
      </c>
      <c r="I139" s="4">
        <v>2.7241</v>
      </c>
      <c r="J139" s="5">
        <v>0.6512</v>
      </c>
      <c r="K139" s="5">
        <v>0.73870000000000002</v>
      </c>
      <c r="L139" s="5">
        <v>0.22059999999999999</v>
      </c>
      <c r="M139" s="5">
        <v>1.2699999999999999E-2</v>
      </c>
      <c r="N139" s="5">
        <v>0.84260000000000002</v>
      </c>
      <c r="O139" s="5"/>
      <c r="P139" s="5">
        <v>1</v>
      </c>
      <c r="Q139" s="5">
        <v>2.3100999999999998</v>
      </c>
      <c r="R139" s="4">
        <v>0.66200000000000003</v>
      </c>
      <c r="S139" s="4">
        <v>0.76139999999999997</v>
      </c>
      <c r="T139" s="4">
        <v>0.20399999999999999</v>
      </c>
      <c r="U139" s="4">
        <v>2.29E-2</v>
      </c>
      <c r="V139" s="4">
        <v>0.81710000000000005</v>
      </c>
      <c r="W139" s="4"/>
      <c r="X139" s="4">
        <v>1</v>
      </c>
      <c r="Y139" s="4">
        <v>2.3805000000000001</v>
      </c>
      <c r="Z139" s="5">
        <v>0.68569999999999998</v>
      </c>
      <c r="AA139" s="5">
        <v>0.81430000000000002</v>
      </c>
      <c r="AB139" s="5">
        <v>0.1517</v>
      </c>
      <c r="AC139" s="5">
        <v>3.39E-2</v>
      </c>
      <c r="AD139" s="5">
        <v>0.76290000000000002</v>
      </c>
      <c r="AE139" s="5"/>
      <c r="AF139" s="5">
        <v>1</v>
      </c>
      <c r="AG139" s="5">
        <v>1.5887</v>
      </c>
      <c r="AH139" s="4">
        <v>0.749</v>
      </c>
      <c r="AI139" s="4">
        <v>0.96889999999999998</v>
      </c>
      <c r="AJ139" s="4">
        <v>0.10050000000000001</v>
      </c>
      <c r="AK139" s="4">
        <v>4.4200000000000003E-2</v>
      </c>
      <c r="AL139" s="4">
        <v>0.5605</v>
      </c>
      <c r="AM139" s="4"/>
      <c r="AN139" s="4">
        <v>0.98</v>
      </c>
      <c r="AO139" s="4">
        <v>0.96309999999999996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24"/>
        <v>0.67718</v>
      </c>
      <c r="FG139" s="4">
        <f t="shared" si="25"/>
        <v>0.79786000000000012</v>
      </c>
      <c r="FH139" s="4">
        <f t="shared" si="26"/>
        <v>0.18502000000000002</v>
      </c>
      <c r="FI139" s="4">
        <f t="shared" si="27"/>
        <v>2.3560000000000001E-2</v>
      </c>
      <c r="FJ139" s="4">
        <f t="shared" si="28"/>
        <v>0.76794000000000007</v>
      </c>
      <c r="FK139" s="4" t="e">
        <f t="shared" si="29"/>
        <v>#DIV/0!</v>
      </c>
      <c r="FL139" s="4">
        <f t="shared" si="30"/>
        <v>0.99600000000000011</v>
      </c>
      <c r="FM139" s="4">
        <f t="shared" si="31"/>
        <v>1.9933000000000001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r=0.1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r=0.1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r=0.1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r=0.1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r=0.1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130</v>
      </c>
      <c r="B140" s="4">
        <v>0.65480000000000005</v>
      </c>
      <c r="C140" s="4">
        <v>0.75419999999999998</v>
      </c>
      <c r="D140" s="4">
        <v>0.26219999999999999</v>
      </c>
      <c r="E140" s="4">
        <v>1.8E-3</v>
      </c>
      <c r="F140" s="4">
        <v>0.82620000000000005</v>
      </c>
      <c r="G140" s="4"/>
      <c r="H140" s="4">
        <v>1</v>
      </c>
      <c r="I140" s="4">
        <v>2.9131</v>
      </c>
      <c r="J140" s="5">
        <v>0.66539999999999999</v>
      </c>
      <c r="K140" s="5">
        <v>0.78120000000000001</v>
      </c>
      <c r="L140" s="5">
        <v>0.26750000000000002</v>
      </c>
      <c r="M140" s="5">
        <v>5.4999999999999997E-3</v>
      </c>
      <c r="N140" s="5">
        <v>0.81789999999999996</v>
      </c>
      <c r="O140" s="5"/>
      <c r="P140" s="5">
        <v>1</v>
      </c>
      <c r="Q140" s="5">
        <v>2.4258000000000002</v>
      </c>
      <c r="R140" s="4">
        <v>0.6754</v>
      </c>
      <c r="S140" s="4">
        <v>0.80269999999999997</v>
      </c>
      <c r="T140" s="4">
        <v>0.25159999999999999</v>
      </c>
      <c r="U140" s="4">
        <v>1.0699999999999999E-2</v>
      </c>
      <c r="V140" s="4">
        <v>0.78749999999999998</v>
      </c>
      <c r="W140" s="4"/>
      <c r="X140" s="4">
        <v>1</v>
      </c>
      <c r="Y140" s="4">
        <v>2.5192000000000001</v>
      </c>
      <c r="Z140" s="5">
        <v>0.70599999999999996</v>
      </c>
      <c r="AA140" s="5">
        <v>0.86990000000000001</v>
      </c>
      <c r="AB140" s="5">
        <v>0.1888</v>
      </c>
      <c r="AC140" s="5">
        <v>1.9199999999999998E-2</v>
      </c>
      <c r="AD140" s="5">
        <v>0.70740000000000003</v>
      </c>
      <c r="AE140" s="5"/>
      <c r="AF140" s="5">
        <v>1</v>
      </c>
      <c r="AG140" s="5">
        <v>1.9509000000000001</v>
      </c>
      <c r="AH140" s="4">
        <v>0.77690000000000003</v>
      </c>
      <c r="AI140" s="4">
        <v>1.0505</v>
      </c>
      <c r="AJ140" s="4">
        <v>5.2400000000000002E-2</v>
      </c>
      <c r="AK140" s="4">
        <v>2.5499999999999998E-2</v>
      </c>
      <c r="AL140" s="4">
        <v>0.52980000000000005</v>
      </c>
      <c r="AM140" s="4"/>
      <c r="AN140" s="4">
        <v>0.9839</v>
      </c>
      <c r="AO140" s="4">
        <v>1.0694999999999999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ref="FF140:FF172" si="32">AVERAGEIFS(B140:FE140,metrics.rec,"MAE")</f>
        <v>0.69569999999999999</v>
      </c>
      <c r="FG140" s="4">
        <f t="shared" ref="FG140:FG172" si="33">AVERAGEIFS(B140:FE140,metrics.rec,"MSE")</f>
        <v>0.8516999999999999</v>
      </c>
      <c r="FH140" s="4">
        <f t="shared" ref="FH140:FH172" si="34">AVERAGEIFS(B140:FE140,metrics.rec,"R")</f>
        <v>0.20449999999999999</v>
      </c>
      <c r="FI140" s="4">
        <f t="shared" ref="FI140:FI172" si="35">AVERAGEIFS(B140:FE140,metrics.rec,"Precision")</f>
        <v>1.2539999999999999E-2</v>
      </c>
      <c r="FJ140" s="4">
        <f t="shared" ref="FJ140:FJ172" si="36">AVERAGEIFS(B140:FE140,metrics.rec,"Recall")</f>
        <v>0.73375999999999997</v>
      </c>
      <c r="FK140" s="4" t="e">
        <f t="shared" ref="FK140:FK172" si="37">AVERAGEIFS(B140:FE140,metrics.rec,"Coverage")</f>
        <v>#DIV/0!</v>
      </c>
      <c r="FL140" s="4">
        <f t="shared" ref="FL140:FL172" si="38">AVERAGEIFS(B140:FE140,metrics.rec,"Recatio")</f>
        <v>0.99678</v>
      </c>
      <c r="FM140" s="4">
        <f t="shared" ref="FM140:FM172" si="39">AVERAGEIFS(B140:FE140,metrics.rec,"Time")</f>
        <v>2.1757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r=0.1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r=0.1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r=0.3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r=0.1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r=0.1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131</v>
      </c>
      <c r="B141" s="4">
        <v>0.63770000000000004</v>
      </c>
      <c r="C141" s="4">
        <v>0.71</v>
      </c>
      <c r="D141" s="4">
        <v>0.25319999999999998</v>
      </c>
      <c r="E141" s="4">
        <v>2.8999999999999998E-3</v>
      </c>
      <c r="F141" s="4">
        <v>0.86729999999999996</v>
      </c>
      <c r="G141" s="4"/>
      <c r="H141" s="4">
        <v>1</v>
      </c>
      <c r="I141" s="4">
        <v>2.8336000000000001</v>
      </c>
      <c r="J141" s="5">
        <v>0.65010000000000001</v>
      </c>
      <c r="K141" s="5">
        <v>0.74080000000000001</v>
      </c>
      <c r="L141" s="5">
        <v>0.2482</v>
      </c>
      <c r="M141" s="5">
        <v>9.1999999999999998E-3</v>
      </c>
      <c r="N141" s="5">
        <v>0.85529999999999995</v>
      </c>
      <c r="O141" s="5"/>
      <c r="P141" s="5">
        <v>1</v>
      </c>
      <c r="Q141" s="5">
        <v>2.3534999999999999</v>
      </c>
      <c r="R141" s="4">
        <v>0.6613</v>
      </c>
      <c r="S141" s="4">
        <v>0.76349999999999996</v>
      </c>
      <c r="T141" s="4">
        <v>0.22770000000000001</v>
      </c>
      <c r="U141" s="4">
        <v>1.7399999999999999E-2</v>
      </c>
      <c r="V141" s="4">
        <v>0.83079999999999998</v>
      </c>
      <c r="W141" s="4"/>
      <c r="X141" s="4">
        <v>1</v>
      </c>
      <c r="Y141" s="4">
        <v>2.3675000000000002</v>
      </c>
      <c r="Z141" s="5">
        <v>0.68789999999999996</v>
      </c>
      <c r="AA141" s="5">
        <v>0.82120000000000004</v>
      </c>
      <c r="AB141" s="5">
        <v>0.16800000000000001</v>
      </c>
      <c r="AC141" s="5">
        <v>2.93E-2</v>
      </c>
      <c r="AD141" s="5">
        <v>0.76919999999999999</v>
      </c>
      <c r="AE141" s="5"/>
      <c r="AF141" s="5">
        <v>1</v>
      </c>
      <c r="AG141" s="5">
        <v>1.9418</v>
      </c>
      <c r="AH141" s="4">
        <v>0.75329999999999997</v>
      </c>
      <c r="AI141" s="4">
        <v>0.98060000000000003</v>
      </c>
      <c r="AJ141" s="4">
        <v>0.1016</v>
      </c>
      <c r="AK141" s="4">
        <v>4.2599999999999999E-2</v>
      </c>
      <c r="AL141" s="4">
        <v>0.53390000000000004</v>
      </c>
      <c r="AM141" s="4"/>
      <c r="AN141" s="4">
        <v>0.98</v>
      </c>
      <c r="AO141" s="4">
        <v>0.99480000000000002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0.67806</v>
      </c>
      <c r="FG141" s="4">
        <f t="shared" si="33"/>
        <v>0.80322000000000016</v>
      </c>
      <c r="FH141" s="4">
        <f t="shared" si="34"/>
        <v>0.19974</v>
      </c>
      <c r="FI141" s="4">
        <f t="shared" si="35"/>
        <v>2.0279999999999999E-2</v>
      </c>
      <c r="FJ141" s="4">
        <f t="shared" si="36"/>
        <v>0.77129999999999999</v>
      </c>
      <c r="FK141" s="4" t="e">
        <f t="shared" si="37"/>
        <v>#DIV/0!</v>
      </c>
      <c r="FL141" s="4">
        <f t="shared" si="38"/>
        <v>0.99600000000000011</v>
      </c>
      <c r="FM141" s="4">
        <f t="shared" si="39"/>
        <v>2.0982400000000001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r=0.1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r=0.1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r=0.1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r=0.1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r=0.1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132</v>
      </c>
      <c r="B142" s="4">
        <v>0.63900000000000001</v>
      </c>
      <c r="C142" s="4">
        <v>0.71819999999999995</v>
      </c>
      <c r="D142" s="4">
        <v>0.26650000000000001</v>
      </c>
      <c r="E142" s="4">
        <v>2.3E-3</v>
      </c>
      <c r="F142" s="4">
        <v>0.86980000000000002</v>
      </c>
      <c r="G142" s="4"/>
      <c r="H142" s="4">
        <v>1</v>
      </c>
      <c r="I142" s="4">
        <v>2.8553999999999999</v>
      </c>
      <c r="J142" s="5">
        <v>0.65200000000000002</v>
      </c>
      <c r="K142" s="5">
        <v>0.74929999999999997</v>
      </c>
      <c r="L142" s="5">
        <v>0.25509999999999999</v>
      </c>
      <c r="M142" s="5">
        <v>7.4000000000000003E-3</v>
      </c>
      <c r="N142" s="5">
        <v>0.85860000000000003</v>
      </c>
      <c r="O142" s="5"/>
      <c r="P142" s="5">
        <v>1</v>
      </c>
      <c r="Q142" s="5">
        <v>2.3622000000000001</v>
      </c>
      <c r="R142" s="4">
        <v>0.66390000000000005</v>
      </c>
      <c r="S142" s="4">
        <v>0.77290000000000003</v>
      </c>
      <c r="T142" s="4">
        <v>0.23849999999999999</v>
      </c>
      <c r="U142" s="4">
        <v>1.43E-2</v>
      </c>
      <c r="V142" s="4">
        <v>0.83279999999999998</v>
      </c>
      <c r="W142" s="4"/>
      <c r="X142" s="4">
        <v>1</v>
      </c>
      <c r="Y142" s="4">
        <v>2.3763000000000001</v>
      </c>
      <c r="Z142" s="5">
        <v>0.69440000000000002</v>
      </c>
      <c r="AA142" s="5">
        <v>0.83799999999999997</v>
      </c>
      <c r="AB142" s="5">
        <v>0.1691</v>
      </c>
      <c r="AC142" s="5">
        <v>2.5700000000000001E-2</v>
      </c>
      <c r="AD142" s="5">
        <v>0.76539999999999997</v>
      </c>
      <c r="AE142" s="5"/>
      <c r="AF142" s="5">
        <v>1</v>
      </c>
      <c r="AG142" s="5">
        <v>1.9159999999999999</v>
      </c>
      <c r="AH142" s="4">
        <v>0.75929999999999997</v>
      </c>
      <c r="AI142" s="4">
        <v>0.99729999999999996</v>
      </c>
      <c r="AJ142" s="4">
        <v>0.1</v>
      </c>
      <c r="AK142" s="4">
        <v>4.1500000000000002E-2</v>
      </c>
      <c r="AL142" s="4">
        <v>0.5212</v>
      </c>
      <c r="AM142" s="4"/>
      <c r="AN142" s="4">
        <v>0.98</v>
      </c>
      <c r="AO142" s="4">
        <v>1.0068999999999999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0.68171999999999999</v>
      </c>
      <c r="FG142" s="4">
        <f t="shared" si="33"/>
        <v>0.81513999999999986</v>
      </c>
      <c r="FH142" s="4">
        <f t="shared" si="34"/>
        <v>0.20584000000000002</v>
      </c>
      <c r="FI142" s="4">
        <f t="shared" si="35"/>
        <v>1.8239999999999999E-2</v>
      </c>
      <c r="FJ142" s="4">
        <f t="shared" si="36"/>
        <v>0.76956000000000002</v>
      </c>
      <c r="FK142" s="4" t="e">
        <f t="shared" si="37"/>
        <v>#DIV/0!</v>
      </c>
      <c r="FL142" s="4">
        <f t="shared" si="38"/>
        <v>0.99600000000000011</v>
      </c>
      <c r="FM142" s="4">
        <f t="shared" si="39"/>
        <v>2.1033599999999999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r=0.1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r=0.1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r=0.1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r=0.1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r=0.1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133</v>
      </c>
      <c r="B143" s="4">
        <v>0.64270000000000005</v>
      </c>
      <c r="C143" s="4">
        <v>0.72170000000000001</v>
      </c>
      <c r="D143" s="4">
        <v>0.23719999999999999</v>
      </c>
      <c r="E143" s="4">
        <v>3.3E-3</v>
      </c>
      <c r="F143" s="4">
        <v>0.86170000000000002</v>
      </c>
      <c r="G143" s="4"/>
      <c r="H143" s="4">
        <v>1</v>
      </c>
      <c r="I143" s="4">
        <v>2.7860999999999998</v>
      </c>
      <c r="J143" s="5">
        <v>0.65900000000000003</v>
      </c>
      <c r="K143" s="5">
        <v>0.75919999999999999</v>
      </c>
      <c r="L143" s="5">
        <v>0.2142</v>
      </c>
      <c r="M143" s="5">
        <v>1.03E-2</v>
      </c>
      <c r="N143" s="5">
        <v>0.84750000000000003</v>
      </c>
      <c r="O143" s="5"/>
      <c r="P143" s="5">
        <v>1</v>
      </c>
      <c r="Q143" s="5">
        <v>2.3302999999999998</v>
      </c>
      <c r="R143" s="4">
        <v>0.67290000000000005</v>
      </c>
      <c r="S143" s="4">
        <v>0.78959999999999997</v>
      </c>
      <c r="T143" s="4">
        <v>0.19700000000000001</v>
      </c>
      <c r="U143" s="4">
        <v>1.9099999999999999E-2</v>
      </c>
      <c r="V143" s="4">
        <v>0.81950000000000001</v>
      </c>
      <c r="W143" s="4"/>
      <c r="X143" s="4">
        <v>1</v>
      </c>
      <c r="Y143" s="4">
        <v>2.4167000000000001</v>
      </c>
      <c r="Z143" s="5">
        <v>0.7026</v>
      </c>
      <c r="AA143" s="5">
        <v>0.85540000000000005</v>
      </c>
      <c r="AB143" s="5">
        <v>0.14069999999999999</v>
      </c>
      <c r="AC143" s="5">
        <v>3.0599999999999999E-2</v>
      </c>
      <c r="AD143" s="5">
        <v>0.75760000000000005</v>
      </c>
      <c r="AE143" s="5"/>
      <c r="AF143" s="5">
        <v>1</v>
      </c>
      <c r="AG143" s="5">
        <v>1.9023000000000001</v>
      </c>
      <c r="AH143" s="4">
        <v>0.76329999999999998</v>
      </c>
      <c r="AI143" s="4">
        <v>1.0053000000000001</v>
      </c>
      <c r="AJ143" s="4">
        <v>9.4600000000000004E-2</v>
      </c>
      <c r="AK143" s="4">
        <v>4.2700000000000002E-2</v>
      </c>
      <c r="AL143" s="4">
        <v>0.53520000000000001</v>
      </c>
      <c r="AM143" s="4"/>
      <c r="AN143" s="4">
        <v>0.98</v>
      </c>
      <c r="AO143" s="4">
        <v>1.0145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0.68810000000000004</v>
      </c>
      <c r="FG143" s="4">
        <f t="shared" si="33"/>
        <v>0.82623999999999997</v>
      </c>
      <c r="FH143" s="4">
        <f t="shared" si="34"/>
        <v>0.17674000000000004</v>
      </c>
      <c r="FI143" s="4">
        <f t="shared" si="35"/>
        <v>2.12E-2</v>
      </c>
      <c r="FJ143" s="4">
        <f t="shared" si="36"/>
        <v>0.76430000000000009</v>
      </c>
      <c r="FK143" s="4" t="e">
        <f t="shared" si="37"/>
        <v>#DIV/0!</v>
      </c>
      <c r="FL143" s="4">
        <f t="shared" si="38"/>
        <v>0.99600000000000011</v>
      </c>
      <c r="FM143" s="4">
        <f t="shared" si="39"/>
        <v>2.0899799999999997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r=0.1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r=0.1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r=0.1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r=0.1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r=0.1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134</v>
      </c>
      <c r="B144" s="4">
        <v>0.63949999999999996</v>
      </c>
      <c r="C144" s="4">
        <v>0.70960000000000001</v>
      </c>
      <c r="D144" s="4">
        <v>0.2442</v>
      </c>
      <c r="E144" s="4">
        <v>4.1000000000000003E-3</v>
      </c>
      <c r="F144" s="4">
        <v>0.85540000000000005</v>
      </c>
      <c r="G144" s="4"/>
      <c r="H144" s="4">
        <v>1</v>
      </c>
      <c r="I144" s="4">
        <v>2.6962000000000002</v>
      </c>
      <c r="J144" s="5">
        <v>0.65280000000000005</v>
      </c>
      <c r="K144" s="5">
        <v>0.74239999999999995</v>
      </c>
      <c r="L144" s="5">
        <v>0.21390000000000001</v>
      </c>
      <c r="M144" s="5">
        <v>1.2699999999999999E-2</v>
      </c>
      <c r="N144" s="5">
        <v>0.84230000000000005</v>
      </c>
      <c r="O144" s="5"/>
      <c r="P144" s="5">
        <v>1</v>
      </c>
      <c r="Q144" s="5">
        <v>2.2959999999999998</v>
      </c>
      <c r="R144" s="4">
        <v>0.66300000000000003</v>
      </c>
      <c r="S144" s="4">
        <v>0.76390000000000002</v>
      </c>
      <c r="T144" s="4">
        <v>0.19889999999999999</v>
      </c>
      <c r="U144" s="4">
        <v>2.3E-2</v>
      </c>
      <c r="V144" s="4">
        <v>0.81630000000000003</v>
      </c>
      <c r="W144" s="4"/>
      <c r="X144" s="4">
        <v>1</v>
      </c>
      <c r="Y144" s="4">
        <v>2.3311999999999999</v>
      </c>
      <c r="Z144" s="5">
        <v>0.68740000000000001</v>
      </c>
      <c r="AA144" s="5">
        <v>0.81820000000000004</v>
      </c>
      <c r="AB144" s="5">
        <v>0.15279999999999999</v>
      </c>
      <c r="AC144" s="5">
        <v>3.4000000000000002E-2</v>
      </c>
      <c r="AD144" s="5">
        <v>0.76239999999999997</v>
      </c>
      <c r="AE144" s="5"/>
      <c r="AF144" s="5">
        <v>1</v>
      </c>
      <c r="AG144" s="5">
        <v>1.9287000000000001</v>
      </c>
      <c r="AH144" s="4">
        <v>0.75</v>
      </c>
      <c r="AI144" s="4">
        <v>0.97199999999999998</v>
      </c>
      <c r="AJ144" s="4">
        <v>0.1003</v>
      </c>
      <c r="AK144" s="4">
        <v>4.4200000000000003E-2</v>
      </c>
      <c r="AL144" s="4">
        <v>0.55740000000000001</v>
      </c>
      <c r="AM144" s="4"/>
      <c r="AN144" s="4">
        <v>0.98</v>
      </c>
      <c r="AO144" s="4">
        <v>1.0222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0.67854000000000003</v>
      </c>
      <c r="FG144" s="4">
        <f t="shared" si="33"/>
        <v>0.80122000000000004</v>
      </c>
      <c r="FH144" s="4">
        <f t="shared" si="34"/>
        <v>0.18202000000000002</v>
      </c>
      <c r="FI144" s="4">
        <f t="shared" si="35"/>
        <v>2.3600000000000003E-2</v>
      </c>
      <c r="FJ144" s="4">
        <f t="shared" si="36"/>
        <v>0.76676</v>
      </c>
      <c r="FK144" s="4" t="e">
        <f t="shared" si="37"/>
        <v>#DIV/0!</v>
      </c>
      <c r="FL144" s="4">
        <f t="shared" si="38"/>
        <v>0.99600000000000011</v>
      </c>
      <c r="FM144" s="4">
        <f t="shared" si="39"/>
        <v>2.0548600000000001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r=0.1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r=0.1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r=0.1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r=0.1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r=0.1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227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135</v>
      </c>
      <c r="B146" s="4">
        <v>0.63739999999999997</v>
      </c>
      <c r="C146" s="4">
        <v>0.7046</v>
      </c>
      <c r="D146" s="4">
        <v>0.25130000000000002</v>
      </c>
      <c r="E146" s="4">
        <v>4.0000000000000001E-3</v>
      </c>
      <c r="F146" s="4">
        <v>0.85670000000000002</v>
      </c>
      <c r="G146" s="4"/>
      <c r="H146" s="4">
        <v>1</v>
      </c>
      <c r="I146" s="4">
        <v>2.6151</v>
      </c>
      <c r="J146" s="5">
        <v>0.64959999999999996</v>
      </c>
      <c r="K146" s="5">
        <v>0.73429999999999995</v>
      </c>
      <c r="L146" s="5">
        <v>0.2369</v>
      </c>
      <c r="M146" s="5">
        <v>1.24E-2</v>
      </c>
      <c r="N146" s="5">
        <v>0.84430000000000005</v>
      </c>
      <c r="O146" s="5"/>
      <c r="P146" s="5">
        <v>1</v>
      </c>
      <c r="Q146" s="5">
        <v>2.2105000000000001</v>
      </c>
      <c r="R146" s="4">
        <v>0.65920000000000001</v>
      </c>
      <c r="S146" s="4">
        <v>0.75470000000000004</v>
      </c>
      <c r="T146" s="4">
        <v>0.2177</v>
      </c>
      <c r="U146" s="4">
        <v>2.2499999999999999E-2</v>
      </c>
      <c r="V146" s="4">
        <v>0.81950000000000001</v>
      </c>
      <c r="W146" s="4"/>
      <c r="X146" s="4">
        <v>1</v>
      </c>
      <c r="Y146" s="4">
        <v>2.1722999999999999</v>
      </c>
      <c r="Z146" s="5">
        <v>0.68110000000000004</v>
      </c>
      <c r="AA146" s="5">
        <v>0.80289999999999995</v>
      </c>
      <c r="AB146" s="5">
        <v>0.16539999999999999</v>
      </c>
      <c r="AC146" s="5">
        <v>3.3700000000000001E-2</v>
      </c>
      <c r="AD146" s="5">
        <v>0.76690000000000003</v>
      </c>
      <c r="AE146" s="5"/>
      <c r="AF146" s="5">
        <v>1</v>
      </c>
      <c r="AG146" s="5">
        <v>1.6067</v>
      </c>
      <c r="AH146" s="4">
        <v>0.74080000000000001</v>
      </c>
      <c r="AI146" s="4">
        <v>0.94930000000000003</v>
      </c>
      <c r="AJ146" s="4">
        <v>0.1052</v>
      </c>
      <c r="AK146" s="4">
        <v>5.3900000000000003E-2</v>
      </c>
      <c r="AL146" s="4">
        <v>0.5393</v>
      </c>
      <c r="AM146" s="4"/>
      <c r="AN146" s="4">
        <v>0.97640000000000005</v>
      </c>
      <c r="AO146" s="4">
        <v>0.75760000000000005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0.67362</v>
      </c>
      <c r="FG146" s="4">
        <f t="shared" si="33"/>
        <v>0.78916000000000008</v>
      </c>
      <c r="FH146" s="4">
        <f t="shared" si="34"/>
        <v>0.19529999999999997</v>
      </c>
      <c r="FI146" s="4">
        <f t="shared" si="35"/>
        <v>2.53E-2</v>
      </c>
      <c r="FJ146" s="4">
        <f t="shared" si="36"/>
        <v>0.76534000000000002</v>
      </c>
      <c r="FK146" s="4" t="e">
        <f t="shared" si="37"/>
        <v>#DIV/0!</v>
      </c>
      <c r="FL146" s="4">
        <f t="shared" si="38"/>
        <v>0.99527999999999994</v>
      </c>
      <c r="FM146" s="4">
        <f t="shared" si="39"/>
        <v>1.8724399999999999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r=0.1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r=0.1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r=0.1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r=0.1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r=0.1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136</v>
      </c>
      <c r="B147" s="4">
        <v>0.67490000000000006</v>
      </c>
      <c r="C147" s="4">
        <v>0.77649999999999997</v>
      </c>
      <c r="D147" s="4">
        <v>0.17199999999999999</v>
      </c>
      <c r="E147" s="4">
        <v>3.5000000000000001E-3</v>
      </c>
      <c r="F147" s="4">
        <v>0.67559999999999998</v>
      </c>
      <c r="G147" s="4"/>
      <c r="H147" s="4">
        <v>1</v>
      </c>
      <c r="I147" s="4">
        <v>2.5585</v>
      </c>
      <c r="J147" s="5">
        <v>0.69299999999999995</v>
      </c>
      <c r="K147" s="5">
        <v>0.8206</v>
      </c>
      <c r="L147" s="5">
        <v>0.17219999999999999</v>
      </c>
      <c r="M147" s="5">
        <v>9.1999999999999998E-3</v>
      </c>
      <c r="N147" s="5">
        <v>0.64129999999999998</v>
      </c>
      <c r="O147" s="5"/>
      <c r="P147" s="5">
        <v>1</v>
      </c>
      <c r="Q147" s="5">
        <v>2.1507999999999998</v>
      </c>
      <c r="R147" s="4">
        <v>0.70550000000000002</v>
      </c>
      <c r="S147" s="4">
        <v>0.85289999999999999</v>
      </c>
      <c r="T147" s="4">
        <v>0.16470000000000001</v>
      </c>
      <c r="U147" s="4">
        <v>1.46E-2</v>
      </c>
      <c r="V147" s="4">
        <v>0.60809999999999997</v>
      </c>
      <c r="W147" s="4"/>
      <c r="X147" s="4">
        <v>1</v>
      </c>
      <c r="Y147" s="4">
        <v>2.1429</v>
      </c>
      <c r="Z147" s="5">
        <v>0.71789999999999998</v>
      </c>
      <c r="AA147" s="5">
        <v>0.88770000000000004</v>
      </c>
      <c r="AB147" s="5">
        <v>0.1411</v>
      </c>
      <c r="AC147" s="5">
        <v>2.06E-2</v>
      </c>
      <c r="AD147" s="5">
        <v>0.59689999999999999</v>
      </c>
      <c r="AE147" s="5"/>
      <c r="AF147" s="5">
        <v>0.998</v>
      </c>
      <c r="AG147" s="5">
        <v>1.5903</v>
      </c>
      <c r="AH147" s="4">
        <v>0.75180000000000002</v>
      </c>
      <c r="AI147" s="4">
        <v>0.97870000000000001</v>
      </c>
      <c r="AJ147" s="4">
        <v>7.7299999999999994E-2</v>
      </c>
      <c r="AK147" s="4">
        <v>5.4300000000000001E-2</v>
      </c>
      <c r="AL147" s="4">
        <v>0.502</v>
      </c>
      <c r="AM147" s="4"/>
      <c r="AN147" s="4">
        <v>0.94610000000000005</v>
      </c>
      <c r="AO147" s="4">
        <v>0.75319999999999998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0.70862000000000014</v>
      </c>
      <c r="FG147" s="4">
        <f t="shared" si="33"/>
        <v>0.86328000000000016</v>
      </c>
      <c r="FH147" s="4">
        <f t="shared" si="34"/>
        <v>0.14545999999999998</v>
      </c>
      <c r="FI147" s="4">
        <f t="shared" si="35"/>
        <v>2.044E-2</v>
      </c>
      <c r="FJ147" s="4">
        <f t="shared" si="36"/>
        <v>0.60477999999999987</v>
      </c>
      <c r="FK147" s="4" t="e">
        <f t="shared" si="37"/>
        <v>#DIV/0!</v>
      </c>
      <c r="FL147" s="4">
        <f t="shared" si="38"/>
        <v>0.98882000000000014</v>
      </c>
      <c r="FM147" s="4">
        <f t="shared" si="39"/>
        <v>1.8391399999999998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r=0.1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r=0.1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r=0.3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r=0.9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r=0.1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r=0.1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137</v>
      </c>
      <c r="B148" s="4">
        <v>0.6321</v>
      </c>
      <c r="C148" s="4">
        <v>0.69120000000000004</v>
      </c>
      <c r="D148" s="4">
        <v>0.25800000000000001</v>
      </c>
      <c r="E148" s="4">
        <v>4.0000000000000001E-3</v>
      </c>
      <c r="F148" s="4">
        <v>0.8448</v>
      </c>
      <c r="G148" s="4"/>
      <c r="H148" s="4">
        <v>1</v>
      </c>
      <c r="I148" s="4">
        <v>2.5733000000000001</v>
      </c>
      <c r="J148" s="5">
        <v>0.64559999999999995</v>
      </c>
      <c r="K148" s="5">
        <v>0.72340000000000004</v>
      </c>
      <c r="L148" s="5">
        <v>0.23549999999999999</v>
      </c>
      <c r="M148" s="5">
        <v>1.21E-2</v>
      </c>
      <c r="N148" s="5">
        <v>0.82689999999999997</v>
      </c>
      <c r="O148" s="5"/>
      <c r="P148" s="5">
        <v>1</v>
      </c>
      <c r="Q148" s="5">
        <v>2.1613000000000002</v>
      </c>
      <c r="R148" s="4">
        <v>0.65900000000000003</v>
      </c>
      <c r="S148" s="4">
        <v>0.75260000000000005</v>
      </c>
      <c r="T148" s="4">
        <v>0.20080000000000001</v>
      </c>
      <c r="U148" s="4">
        <v>2.1000000000000001E-2</v>
      </c>
      <c r="V148" s="4">
        <v>0.79559999999999997</v>
      </c>
      <c r="W148" s="4"/>
      <c r="X148" s="4">
        <v>1</v>
      </c>
      <c r="Y148" s="4">
        <v>2.1494</v>
      </c>
      <c r="Z148" s="5">
        <v>0.68620000000000003</v>
      </c>
      <c r="AA148" s="5">
        <v>0.81379999999999997</v>
      </c>
      <c r="AB148" s="5">
        <v>0.1444</v>
      </c>
      <c r="AC148" s="5">
        <v>2.9000000000000001E-2</v>
      </c>
      <c r="AD148" s="5">
        <v>0.7319</v>
      </c>
      <c r="AE148" s="5"/>
      <c r="AF148" s="5">
        <v>0.998</v>
      </c>
      <c r="AG148" s="5">
        <v>1.6653</v>
      </c>
      <c r="AH148" s="4">
        <v>0.75149999999999995</v>
      </c>
      <c r="AI148" s="4">
        <v>0.97560000000000002</v>
      </c>
      <c r="AJ148" s="4">
        <v>7.6200000000000004E-2</v>
      </c>
      <c r="AK148" s="4">
        <v>5.5300000000000002E-2</v>
      </c>
      <c r="AL148" s="4">
        <v>0.50690000000000002</v>
      </c>
      <c r="AM148" s="4"/>
      <c r="AN148" s="4">
        <v>0.94610000000000005</v>
      </c>
      <c r="AO148" s="4">
        <v>0.74670000000000003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0.67488000000000004</v>
      </c>
      <c r="FG148" s="4">
        <f t="shared" si="33"/>
        <v>0.79132000000000002</v>
      </c>
      <c r="FH148" s="4">
        <f t="shared" si="34"/>
        <v>0.18298</v>
      </c>
      <c r="FI148" s="4">
        <f t="shared" si="35"/>
        <v>2.4280000000000003E-2</v>
      </c>
      <c r="FJ148" s="4">
        <f t="shared" si="36"/>
        <v>0.74121999999999999</v>
      </c>
      <c r="FK148" s="4" t="e">
        <f t="shared" si="37"/>
        <v>#DIV/0!</v>
      </c>
      <c r="FL148" s="4">
        <f t="shared" si="38"/>
        <v>0.98882000000000014</v>
      </c>
      <c r="FM148" s="4">
        <f t="shared" si="39"/>
        <v>1.8592000000000002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r=0.1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r=0.1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r=0.1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r=0.1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r=0.1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138</v>
      </c>
      <c r="B149" s="4">
        <v>0.65939999999999999</v>
      </c>
      <c r="C149" s="4">
        <v>0.76319999999999999</v>
      </c>
      <c r="D149" s="4">
        <v>0.23019999999999999</v>
      </c>
      <c r="E149" s="4">
        <v>2.3999999999999998E-3</v>
      </c>
      <c r="F149" s="4">
        <v>0.84909999999999997</v>
      </c>
      <c r="G149" s="4"/>
      <c r="H149" s="4">
        <v>0.99790000000000001</v>
      </c>
      <c r="I149" s="4">
        <v>2.6482000000000001</v>
      </c>
      <c r="J149" s="5">
        <v>0.67520000000000002</v>
      </c>
      <c r="K149" s="5">
        <v>0.80049999999999999</v>
      </c>
      <c r="L149" s="5">
        <v>0.2298</v>
      </c>
      <c r="M149" s="5">
        <v>7.1999999999999998E-3</v>
      </c>
      <c r="N149" s="5">
        <v>0.8286</v>
      </c>
      <c r="O149" s="5"/>
      <c r="P149" s="5">
        <v>0.99839999999999995</v>
      </c>
      <c r="Q149" s="5">
        <v>2.2555000000000001</v>
      </c>
      <c r="R149" s="4">
        <v>0.69069999999999998</v>
      </c>
      <c r="S149" s="4">
        <v>0.83560000000000001</v>
      </c>
      <c r="T149" s="4">
        <v>0.21110000000000001</v>
      </c>
      <c r="U149" s="4">
        <v>1.3100000000000001E-2</v>
      </c>
      <c r="V149" s="4">
        <v>0.79369999999999996</v>
      </c>
      <c r="W149" s="4"/>
      <c r="X149" s="4">
        <v>0.998</v>
      </c>
      <c r="Y149" s="4">
        <v>2.2570999999999999</v>
      </c>
      <c r="Z149" s="5">
        <v>0.71230000000000004</v>
      </c>
      <c r="AA149" s="5">
        <v>0.88529999999999998</v>
      </c>
      <c r="AB149" s="5">
        <v>0.161</v>
      </c>
      <c r="AC149" s="5">
        <v>2.07E-2</v>
      </c>
      <c r="AD149" s="5">
        <v>0.7359</v>
      </c>
      <c r="AE149" s="5"/>
      <c r="AF149" s="5">
        <v>0.99150000000000005</v>
      </c>
      <c r="AG149" s="5">
        <v>1.6628000000000001</v>
      </c>
      <c r="AH149" s="4">
        <v>0.76690000000000003</v>
      </c>
      <c r="AI149" s="4">
        <v>1.0094000000000001</v>
      </c>
      <c r="AJ149" s="4">
        <v>3.4000000000000002E-2</v>
      </c>
      <c r="AK149" s="4">
        <v>5.04E-2</v>
      </c>
      <c r="AL149" s="4">
        <v>0.54</v>
      </c>
      <c r="AM149" s="4"/>
      <c r="AN149" s="4">
        <v>0.88109999999999999</v>
      </c>
      <c r="AO149" s="4">
        <v>0.74819999999999998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0.70090000000000008</v>
      </c>
      <c r="FG149" s="4">
        <f t="shared" si="33"/>
        <v>0.8587999999999999</v>
      </c>
      <c r="FH149" s="4">
        <f t="shared" si="34"/>
        <v>0.17322000000000001</v>
      </c>
      <c r="FI149" s="4">
        <f t="shared" si="35"/>
        <v>1.8759999999999999E-2</v>
      </c>
      <c r="FJ149" s="4">
        <f t="shared" si="36"/>
        <v>0.74946000000000002</v>
      </c>
      <c r="FK149" s="4" t="e">
        <f t="shared" si="37"/>
        <v>#DIV/0!</v>
      </c>
      <c r="FL149" s="4">
        <f t="shared" si="38"/>
        <v>0.97338000000000002</v>
      </c>
      <c r="FM149" s="4">
        <f t="shared" si="39"/>
        <v>1.9143600000000003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r=0.1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r=0.1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r=0.1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r=0.1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r=0.3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139</v>
      </c>
      <c r="B150" s="4">
        <v>0.66769999999999996</v>
      </c>
      <c r="C150" s="4">
        <v>0.77259999999999995</v>
      </c>
      <c r="D150" s="4">
        <v>0.17369999999999999</v>
      </c>
      <c r="E150" s="4">
        <v>3.8E-3</v>
      </c>
      <c r="F150" s="4">
        <v>0.64570000000000005</v>
      </c>
      <c r="G150" s="4"/>
      <c r="H150" s="4">
        <v>0.99790000000000001</v>
      </c>
      <c r="I150" s="4">
        <v>2.5432999999999999</v>
      </c>
      <c r="J150" s="5">
        <v>0.70289999999999997</v>
      </c>
      <c r="K150" s="5">
        <v>0.85209999999999997</v>
      </c>
      <c r="L150" s="5">
        <v>0.157</v>
      </c>
      <c r="M150" s="5">
        <v>9.7999999999999997E-3</v>
      </c>
      <c r="N150" s="5">
        <v>0.58379999999999999</v>
      </c>
      <c r="O150" s="5"/>
      <c r="P150" s="5">
        <v>0.99839999999999995</v>
      </c>
      <c r="Q150" s="5">
        <v>2.1709999999999998</v>
      </c>
      <c r="R150" s="4">
        <v>0.72670000000000001</v>
      </c>
      <c r="S150" s="4">
        <v>0.90880000000000005</v>
      </c>
      <c r="T150" s="4">
        <v>0.14849999999999999</v>
      </c>
      <c r="U150" s="4">
        <v>1.44E-2</v>
      </c>
      <c r="V150" s="4">
        <v>0.52459999999999996</v>
      </c>
      <c r="W150" s="4"/>
      <c r="X150" s="4">
        <v>0.998</v>
      </c>
      <c r="Y150" s="4">
        <v>1.9905999999999999</v>
      </c>
      <c r="Z150" s="5">
        <v>0.73680000000000001</v>
      </c>
      <c r="AA150" s="5">
        <v>0.93769999999999998</v>
      </c>
      <c r="AB150" s="5">
        <v>0.13439999999999999</v>
      </c>
      <c r="AC150" s="5">
        <v>1.8800000000000001E-2</v>
      </c>
      <c r="AD150" s="5">
        <v>0.51559999999999995</v>
      </c>
      <c r="AE150" s="5"/>
      <c r="AF150" s="5">
        <v>0.99150000000000005</v>
      </c>
      <c r="AG150" s="5">
        <v>1.6314</v>
      </c>
      <c r="AH150" s="16">
        <v>0.7712</v>
      </c>
      <c r="AI150" s="16">
        <v>1.0190999999999999</v>
      </c>
      <c r="AJ150" s="16">
        <v>2.76E-2</v>
      </c>
      <c r="AK150" s="16">
        <v>4.6600000000000003E-2</v>
      </c>
      <c r="AL150" s="16">
        <v>0.53180000000000005</v>
      </c>
      <c r="AM150" s="16"/>
      <c r="AN150" s="16"/>
      <c r="AO150" s="16">
        <v>0.73089999999999999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0.72106000000000003</v>
      </c>
      <c r="FG150" s="4">
        <f t="shared" si="33"/>
        <v>0.89805999999999986</v>
      </c>
      <c r="FH150" s="4">
        <f t="shared" si="34"/>
        <v>0.12823999999999997</v>
      </c>
      <c r="FI150" s="4">
        <f t="shared" si="35"/>
        <v>1.8679999999999999E-2</v>
      </c>
      <c r="FJ150" s="4">
        <f t="shared" si="36"/>
        <v>0.56030000000000002</v>
      </c>
      <c r="FK150" s="4" t="e">
        <f t="shared" si="37"/>
        <v>#DIV/0!</v>
      </c>
      <c r="FL150" s="4">
        <f t="shared" si="38"/>
        <v>0.99645000000000006</v>
      </c>
      <c r="FM150" s="4">
        <f t="shared" si="39"/>
        <v>1.8134399999999999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r=0.1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r=0.1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r=0.1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r=0.1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r=0.3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140</v>
      </c>
      <c r="B151" s="4">
        <v>1.0125</v>
      </c>
      <c r="C151" s="4">
        <v>1.1984999999999999</v>
      </c>
      <c r="D151" s="4">
        <v>9.7600000000000006E-2</v>
      </c>
      <c r="E151" s="4">
        <v>1.61E-2</v>
      </c>
      <c r="F151" s="4">
        <v>0.22270000000000001</v>
      </c>
      <c r="G151" s="4"/>
      <c r="H151" s="4">
        <v>6.0000000000000001E-3</v>
      </c>
      <c r="I151" s="4">
        <v>3.0143</v>
      </c>
      <c r="J151" s="5">
        <v>0.77569999999999995</v>
      </c>
      <c r="K151" s="5">
        <v>0.72370000000000001</v>
      </c>
      <c r="L151" s="5">
        <v>0.5</v>
      </c>
      <c r="M151" s="5">
        <v>5.3E-3</v>
      </c>
      <c r="N151" s="5">
        <v>3.3300000000000003E-2</v>
      </c>
      <c r="O151" s="5"/>
      <c r="P151" s="5">
        <v>1.2999999999999999E-3</v>
      </c>
      <c r="Q151" s="5">
        <v>2.1972999999999998</v>
      </c>
      <c r="R151" s="16">
        <v>0.64290000000000003</v>
      </c>
      <c r="S151" s="16">
        <v>0.6633</v>
      </c>
      <c r="T151" s="16"/>
      <c r="U151" s="16">
        <v>0.25</v>
      </c>
      <c r="V151" s="16">
        <v>9.0899999999999995E-2</v>
      </c>
      <c r="W151" s="16"/>
      <c r="X151" s="16">
        <v>2.9999999999999997E-4</v>
      </c>
      <c r="Y151" s="16">
        <v>1.6787000000000001</v>
      </c>
      <c r="Z151" s="16"/>
      <c r="AA151" s="16"/>
      <c r="AB151" s="16"/>
      <c r="AC151" s="16"/>
      <c r="AD151" s="16"/>
      <c r="AE151" s="16"/>
      <c r="AF151" s="16"/>
      <c r="AG151" s="16"/>
      <c r="AH151" s="16">
        <v>1</v>
      </c>
      <c r="AI151" s="16">
        <v>1</v>
      </c>
      <c r="AJ151" s="16">
        <v>0</v>
      </c>
      <c r="AK151" s="16">
        <v>0</v>
      </c>
      <c r="AL151" s="16">
        <v>0</v>
      </c>
      <c r="AM151" s="16"/>
      <c r="AN151" s="16">
        <v>2.5000000000000001E-3</v>
      </c>
      <c r="AO151" s="16">
        <v>0.67959999999999998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0.85777499999999995</v>
      </c>
      <c r="FG151" s="4">
        <f t="shared" si="33"/>
        <v>0.89637499999999992</v>
      </c>
      <c r="FH151" s="4">
        <f t="shared" si="34"/>
        <v>0.19920000000000002</v>
      </c>
      <c r="FI151" s="4">
        <f t="shared" si="35"/>
        <v>6.7849999999999994E-2</v>
      </c>
      <c r="FJ151" s="4">
        <f t="shared" si="36"/>
        <v>8.6724999999999997E-2</v>
      </c>
      <c r="FK151" s="4" t="e">
        <f t="shared" si="37"/>
        <v>#DIV/0!</v>
      </c>
      <c r="FL151" s="4">
        <f t="shared" si="38"/>
        <v>2.5249999999999999E-3</v>
      </c>
      <c r="FM151" s="4">
        <f t="shared" si="39"/>
        <v>1.8924749999999999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r=0.5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r=0.5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r=0.3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r=0.5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r=0.1</v>
      </c>
      <c r="FS151" s="1" t="str" cm="1">
        <f t="array" aca="1" ref="FS151" ca="1">CONCATENATE(INDIRECT(ADDRESS(1,MATCH(_xlfn.MAXIFS(B151:FE151,metrics.rec,"Coverage"),B151:FE151,0)+1)), ", ", INDIRECT(ADDRESS(2,MATCH(_xlfn.MAXIFS(B151:FE151,metrics.rec,"Coverage"),B151:FE151,0)+1)))</f>
        <v>k=5, r=0.9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r=0.1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141</v>
      </c>
      <c r="B152" s="4">
        <v>0.71289999999999998</v>
      </c>
      <c r="C152" s="4">
        <v>0.88670000000000004</v>
      </c>
      <c r="D152" s="4">
        <v>0.219</v>
      </c>
      <c r="E152" s="4">
        <v>1.4E-3</v>
      </c>
      <c r="F152" s="4">
        <v>0.6825</v>
      </c>
      <c r="G152" s="4"/>
      <c r="H152" s="4">
        <v>1</v>
      </c>
      <c r="I152" s="4">
        <v>2.8944000000000001</v>
      </c>
      <c r="J152" s="5">
        <v>0.72619999999999996</v>
      </c>
      <c r="K152" s="5">
        <v>0.93210000000000004</v>
      </c>
      <c r="L152" s="5">
        <v>0.2225</v>
      </c>
      <c r="M152" s="5">
        <v>3.8999999999999998E-3</v>
      </c>
      <c r="N152" s="5">
        <v>0.62239999999999995</v>
      </c>
      <c r="O152" s="5"/>
      <c r="P152" s="5">
        <v>1</v>
      </c>
      <c r="Q152" s="5">
        <v>2.4525000000000001</v>
      </c>
      <c r="R152" s="4">
        <v>0.73470000000000002</v>
      </c>
      <c r="S152" s="4">
        <v>0.95199999999999996</v>
      </c>
      <c r="T152" s="4">
        <v>0.2145</v>
      </c>
      <c r="U152" s="4">
        <v>6.8999999999999999E-3</v>
      </c>
      <c r="V152" s="4">
        <v>0.5595</v>
      </c>
      <c r="W152" s="4"/>
      <c r="X152" s="4">
        <v>1</v>
      </c>
      <c r="Y152" s="4">
        <v>2.2273000000000001</v>
      </c>
      <c r="Z152" s="5">
        <v>0.75609999999999999</v>
      </c>
      <c r="AA152" s="5">
        <v>1.0058</v>
      </c>
      <c r="AB152" s="5">
        <v>0.1946</v>
      </c>
      <c r="AC152" s="5">
        <v>1.04E-2</v>
      </c>
      <c r="AD152" s="5">
        <v>0.46860000000000002</v>
      </c>
      <c r="AE152" s="5"/>
      <c r="AF152" s="5">
        <v>1</v>
      </c>
      <c r="AG152" s="5">
        <v>1.7105999999999999</v>
      </c>
      <c r="AH152" s="4">
        <v>0.7994</v>
      </c>
      <c r="AI152" s="4">
        <v>1.1316999999999999</v>
      </c>
      <c r="AJ152" s="4">
        <v>0.1381</v>
      </c>
      <c r="AK152" s="4">
        <v>1.66E-2</v>
      </c>
      <c r="AL152" s="4">
        <v>0.29210000000000003</v>
      </c>
      <c r="AM152" s="4"/>
      <c r="AN152" s="4">
        <v>0.9839</v>
      </c>
      <c r="AO152" s="4">
        <v>1.0541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0.74585999999999997</v>
      </c>
      <c r="FG152" s="4">
        <f t="shared" si="33"/>
        <v>0.98166000000000009</v>
      </c>
      <c r="FH152" s="4">
        <f t="shared" si="34"/>
        <v>0.19774</v>
      </c>
      <c r="FI152" s="4">
        <f t="shared" si="35"/>
        <v>7.8399999999999997E-3</v>
      </c>
      <c r="FJ152" s="4">
        <f t="shared" si="36"/>
        <v>0.52501999999999993</v>
      </c>
      <c r="FK152" s="4" t="e">
        <f t="shared" si="37"/>
        <v>#DIV/0!</v>
      </c>
      <c r="FL152" s="4">
        <f t="shared" si="38"/>
        <v>0.99678</v>
      </c>
      <c r="FM152" s="4">
        <f t="shared" si="39"/>
        <v>2.06778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r=0.1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r=0.1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r=0.3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r=0.1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r=0.1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142</v>
      </c>
      <c r="B153" s="4">
        <v>0.66059999999999997</v>
      </c>
      <c r="C153" s="4">
        <v>0.76959999999999995</v>
      </c>
      <c r="D153" s="4">
        <v>0.26179999999999998</v>
      </c>
      <c r="E153" s="4">
        <v>1.8E-3</v>
      </c>
      <c r="F153" s="4">
        <v>0.82530000000000003</v>
      </c>
      <c r="G153" s="4"/>
      <c r="H153" s="4">
        <v>1</v>
      </c>
      <c r="I153" s="4">
        <v>2.8050999999999999</v>
      </c>
      <c r="J153" s="5">
        <v>0.66959999999999997</v>
      </c>
      <c r="K153" s="5">
        <v>0.79320000000000002</v>
      </c>
      <c r="L153" s="5">
        <v>0.26590000000000003</v>
      </c>
      <c r="M153" s="5">
        <v>5.4999999999999997E-3</v>
      </c>
      <c r="N153" s="5">
        <v>0.81730000000000003</v>
      </c>
      <c r="O153" s="5"/>
      <c r="P153" s="5">
        <v>1</v>
      </c>
      <c r="Q153" s="5">
        <v>2.4287999999999998</v>
      </c>
      <c r="R153" s="4">
        <v>0.67859999999999998</v>
      </c>
      <c r="S153" s="4">
        <v>0.8115</v>
      </c>
      <c r="T153" s="4">
        <v>0.25290000000000001</v>
      </c>
      <c r="U153" s="4">
        <v>1.0699999999999999E-2</v>
      </c>
      <c r="V153" s="4">
        <v>0.78449999999999998</v>
      </c>
      <c r="W153" s="4"/>
      <c r="X153" s="4">
        <v>1</v>
      </c>
      <c r="Y153" s="4">
        <v>2.1648999999999998</v>
      </c>
      <c r="Z153" s="5">
        <v>0.70699999999999996</v>
      </c>
      <c r="AA153" s="5">
        <v>0.87270000000000003</v>
      </c>
      <c r="AB153" s="5">
        <v>0.19589999999999999</v>
      </c>
      <c r="AC153" s="5">
        <v>1.9300000000000001E-2</v>
      </c>
      <c r="AD153" s="5">
        <v>0.70579999999999998</v>
      </c>
      <c r="AE153" s="5"/>
      <c r="AF153" s="5">
        <v>0.99970000000000003</v>
      </c>
      <c r="AG153" s="5">
        <v>1.6295999999999999</v>
      </c>
      <c r="AH153" s="4">
        <v>0.75590000000000002</v>
      </c>
      <c r="AI153" s="4">
        <v>0.99099999999999999</v>
      </c>
      <c r="AJ153" s="4">
        <v>0.1099</v>
      </c>
      <c r="AK153" s="4">
        <v>4.02E-2</v>
      </c>
      <c r="AL153" s="4">
        <v>0.50990000000000002</v>
      </c>
      <c r="AM153" s="4"/>
      <c r="AN153" s="4">
        <v>0.96450000000000002</v>
      </c>
      <c r="AO153" s="4">
        <v>0.99760000000000004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0.69433999999999996</v>
      </c>
      <c r="FG153" s="4">
        <f t="shared" si="33"/>
        <v>0.84759999999999991</v>
      </c>
      <c r="FH153" s="4">
        <f t="shared" si="34"/>
        <v>0.21728</v>
      </c>
      <c r="FI153" s="4">
        <f t="shared" si="35"/>
        <v>1.55E-2</v>
      </c>
      <c r="FJ153" s="4">
        <f t="shared" si="36"/>
        <v>0.7285600000000001</v>
      </c>
      <c r="FK153" s="4" t="e">
        <f t="shared" si="37"/>
        <v>#DIV/0!</v>
      </c>
      <c r="FL153" s="4">
        <f t="shared" si="38"/>
        <v>0.99283999999999994</v>
      </c>
      <c r="FM153" s="4">
        <f t="shared" si="39"/>
        <v>2.0051999999999999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r=0.1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r=0.1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r=0.3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r=0.1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r=0.1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143</v>
      </c>
      <c r="B154" s="4">
        <v>0.64019999999999999</v>
      </c>
      <c r="C154" s="4">
        <v>0.72050000000000003</v>
      </c>
      <c r="D154" s="4">
        <v>0.2646</v>
      </c>
      <c r="E154" s="4">
        <v>2.3E-3</v>
      </c>
      <c r="F154" s="4">
        <v>0.86919999999999997</v>
      </c>
      <c r="G154" s="4"/>
      <c r="H154" s="4">
        <v>1</v>
      </c>
      <c r="I154" s="4">
        <v>2.7757000000000001</v>
      </c>
      <c r="J154" s="5">
        <v>0.65169999999999995</v>
      </c>
      <c r="K154" s="5">
        <v>0.74790000000000001</v>
      </c>
      <c r="L154" s="5">
        <v>0.25430000000000003</v>
      </c>
      <c r="M154" s="5">
        <v>7.7000000000000002E-3</v>
      </c>
      <c r="N154" s="5">
        <v>0.85799999999999998</v>
      </c>
      <c r="O154" s="5"/>
      <c r="P154" s="5">
        <v>1</v>
      </c>
      <c r="Q154" s="5">
        <v>2.3555999999999999</v>
      </c>
      <c r="R154" s="4">
        <v>0.66249999999999998</v>
      </c>
      <c r="S154" s="4">
        <v>0.76870000000000005</v>
      </c>
      <c r="T154" s="4">
        <v>0.23599999999999999</v>
      </c>
      <c r="U154" s="4">
        <v>1.55E-2</v>
      </c>
      <c r="V154" s="4">
        <v>0.83220000000000005</v>
      </c>
      <c r="W154" s="4"/>
      <c r="X154" s="4">
        <v>1</v>
      </c>
      <c r="Y154" s="4">
        <v>2.0556999999999999</v>
      </c>
      <c r="Z154" s="5">
        <v>0.69010000000000005</v>
      </c>
      <c r="AA154" s="5">
        <v>0.82769999999999999</v>
      </c>
      <c r="AB154" s="5">
        <v>0.17</v>
      </c>
      <c r="AC154" s="5">
        <v>2.75E-2</v>
      </c>
      <c r="AD154" s="5">
        <v>0.76890000000000003</v>
      </c>
      <c r="AE154" s="5"/>
      <c r="AF154" s="5">
        <v>0.99970000000000003</v>
      </c>
      <c r="AG154" s="5">
        <v>1.6254999999999999</v>
      </c>
      <c r="AH154" s="4">
        <v>0.75460000000000005</v>
      </c>
      <c r="AI154" s="4">
        <v>0.98429999999999995</v>
      </c>
      <c r="AJ154" s="4">
        <v>0.1042</v>
      </c>
      <c r="AK154" s="4">
        <v>4.2599999999999999E-2</v>
      </c>
      <c r="AL154" s="4">
        <v>0.53149999999999997</v>
      </c>
      <c r="AM154" s="4"/>
      <c r="AN154" s="4">
        <v>0.96450000000000002</v>
      </c>
      <c r="AO154" s="4">
        <v>0.94310000000000005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0.67982000000000009</v>
      </c>
      <c r="FG154" s="4">
        <f t="shared" si="33"/>
        <v>0.80981999999999998</v>
      </c>
      <c r="FH154" s="4">
        <f t="shared" si="34"/>
        <v>0.20582000000000003</v>
      </c>
      <c r="FI154" s="4">
        <f t="shared" si="35"/>
        <v>1.9120000000000002E-2</v>
      </c>
      <c r="FJ154" s="4">
        <f t="shared" si="36"/>
        <v>0.77195999999999998</v>
      </c>
      <c r="FK154" s="4" t="e">
        <f t="shared" si="37"/>
        <v>#DIV/0!</v>
      </c>
      <c r="FL154" s="4">
        <f t="shared" si="38"/>
        <v>0.99283999999999994</v>
      </c>
      <c r="FM154" s="4">
        <f t="shared" si="39"/>
        <v>1.95112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r=0.1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r=0.1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r=0.1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r=0.1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r=0.1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144</v>
      </c>
      <c r="B155" s="4">
        <v>0.60960000000000003</v>
      </c>
      <c r="C155" s="4">
        <v>0.64470000000000005</v>
      </c>
      <c r="D155" s="4">
        <v>0.30809999999999998</v>
      </c>
      <c r="E155" s="4">
        <v>1.6000000000000001E-3</v>
      </c>
      <c r="F155" s="4">
        <v>0.89100000000000001</v>
      </c>
      <c r="G155" s="4"/>
      <c r="H155" s="4">
        <v>1</v>
      </c>
      <c r="I155" s="4">
        <v>8.6088000000000005</v>
      </c>
      <c r="J155" s="5">
        <v>0.62309999999999999</v>
      </c>
      <c r="K155" s="5">
        <v>0.67630000000000001</v>
      </c>
      <c r="L155" s="5">
        <v>0.30070000000000002</v>
      </c>
      <c r="M155" s="5">
        <v>4.7999999999999996E-3</v>
      </c>
      <c r="N155" s="5">
        <v>0.88090000000000002</v>
      </c>
      <c r="O155" s="5"/>
      <c r="P155" s="5">
        <v>1</v>
      </c>
      <c r="Q155" s="5">
        <v>6.2911999999999999</v>
      </c>
      <c r="R155" s="4">
        <v>0.63480000000000003</v>
      </c>
      <c r="S155" s="4">
        <v>0.69950000000000001</v>
      </c>
      <c r="T155" s="4">
        <v>0.28039999999999998</v>
      </c>
      <c r="U155" s="4">
        <v>8.8999999999999999E-3</v>
      </c>
      <c r="V155" s="4">
        <v>0.86529999999999996</v>
      </c>
      <c r="W155" s="4"/>
      <c r="X155" s="4">
        <v>1</v>
      </c>
      <c r="Y155" s="4">
        <v>4.9692999999999996</v>
      </c>
      <c r="Z155" s="5">
        <v>0.66169999999999995</v>
      </c>
      <c r="AA155" s="5">
        <v>0.76229999999999998</v>
      </c>
      <c r="AB155" s="5">
        <v>0.2298</v>
      </c>
      <c r="AC155" s="5">
        <v>1.4800000000000001E-2</v>
      </c>
      <c r="AD155" s="5">
        <v>0.83340000000000003</v>
      </c>
      <c r="AE155" s="5"/>
      <c r="AF155" s="5">
        <v>1</v>
      </c>
      <c r="AG155" s="5">
        <v>3.4337</v>
      </c>
      <c r="AH155" s="4">
        <v>0.74929999999999997</v>
      </c>
      <c r="AI155" s="4">
        <v>0.98260000000000003</v>
      </c>
      <c r="AJ155" s="4">
        <v>0.13900000000000001</v>
      </c>
      <c r="AK155" s="4">
        <v>2.87E-2</v>
      </c>
      <c r="AL155" s="4">
        <v>0.70469999999999999</v>
      </c>
      <c r="AM155" s="4"/>
      <c r="AN155" s="4">
        <v>0.9839</v>
      </c>
      <c r="AO155" s="4">
        <v>1.1698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0.65569999999999995</v>
      </c>
      <c r="FG155" s="4">
        <f t="shared" si="33"/>
        <v>0.75307999999999997</v>
      </c>
      <c r="FH155" s="4">
        <f t="shared" si="34"/>
        <v>0.25159999999999999</v>
      </c>
      <c r="FI155" s="4">
        <f t="shared" si="35"/>
        <v>1.1760000000000001E-2</v>
      </c>
      <c r="FJ155" s="4">
        <f t="shared" si="36"/>
        <v>0.83506000000000002</v>
      </c>
      <c r="FK155" s="4" t="e">
        <f t="shared" si="37"/>
        <v>#DIV/0!</v>
      </c>
      <c r="FL155" s="4">
        <f t="shared" si="38"/>
        <v>0.99678</v>
      </c>
      <c r="FM155" s="4">
        <f t="shared" si="39"/>
        <v>4.8945599999999994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r=0.1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r=0.1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r=0.1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r=0.1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r=0.1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145</v>
      </c>
      <c r="B156" s="4">
        <v>0.61739999999999995</v>
      </c>
      <c r="C156" s="4">
        <v>0.66049999999999998</v>
      </c>
      <c r="D156" s="4">
        <v>0.29659999999999997</v>
      </c>
      <c r="E156" s="4">
        <v>1.6000000000000001E-3</v>
      </c>
      <c r="F156" s="4">
        <v>0.88739999999999997</v>
      </c>
      <c r="G156" s="4"/>
      <c r="H156" s="4">
        <v>1</v>
      </c>
      <c r="I156" s="4">
        <v>8.3836999999999993</v>
      </c>
      <c r="J156" s="5">
        <v>0.62929999999999997</v>
      </c>
      <c r="K156" s="5">
        <v>0.6895</v>
      </c>
      <c r="L156" s="5">
        <v>0.28739999999999999</v>
      </c>
      <c r="M156" s="5">
        <v>4.8999999999999998E-3</v>
      </c>
      <c r="N156" s="5">
        <v>0.87660000000000005</v>
      </c>
      <c r="O156" s="5"/>
      <c r="P156" s="5">
        <v>1</v>
      </c>
      <c r="Q156" s="5">
        <v>6.0708000000000002</v>
      </c>
      <c r="R156" s="4">
        <v>0.6401</v>
      </c>
      <c r="S156" s="4">
        <v>0.70930000000000004</v>
      </c>
      <c r="T156" s="4">
        <v>0.27629999999999999</v>
      </c>
      <c r="U156" s="4">
        <v>9.2999999999999992E-3</v>
      </c>
      <c r="V156" s="4">
        <v>0.86229999999999996</v>
      </c>
      <c r="W156" s="4"/>
      <c r="X156" s="4">
        <v>1</v>
      </c>
      <c r="Y156" s="4">
        <v>4.7727000000000004</v>
      </c>
      <c r="Z156" s="5">
        <v>0.66249999999999998</v>
      </c>
      <c r="AA156" s="5">
        <v>0.76080000000000003</v>
      </c>
      <c r="AB156" s="5">
        <v>0.23810000000000001</v>
      </c>
      <c r="AC156" s="5">
        <v>1.6799999999999999E-2</v>
      </c>
      <c r="AD156" s="5">
        <v>0.82989999999999997</v>
      </c>
      <c r="AE156" s="5"/>
      <c r="AF156" s="5">
        <v>1</v>
      </c>
      <c r="AG156" s="5">
        <v>3.2982</v>
      </c>
      <c r="AH156" s="4">
        <v>0.72689999999999999</v>
      </c>
      <c r="AI156" s="4">
        <v>0.92020000000000002</v>
      </c>
      <c r="AJ156" s="4">
        <v>0.16059999999999999</v>
      </c>
      <c r="AK156" s="4">
        <v>5.5100000000000003E-2</v>
      </c>
      <c r="AL156" s="4">
        <v>0.6069</v>
      </c>
      <c r="AM156" s="4"/>
      <c r="AN156" s="4">
        <v>0.97599999999999998</v>
      </c>
      <c r="AO156" s="4">
        <v>1.1157999999999999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0.65524000000000004</v>
      </c>
      <c r="FG156" s="4">
        <f t="shared" si="33"/>
        <v>0.74806000000000006</v>
      </c>
      <c r="FH156" s="4">
        <f t="shared" si="34"/>
        <v>0.25180000000000002</v>
      </c>
      <c r="FI156" s="4">
        <f t="shared" si="35"/>
        <v>1.754E-2</v>
      </c>
      <c r="FJ156" s="4">
        <f t="shared" si="36"/>
        <v>0.81262000000000012</v>
      </c>
      <c r="FK156" s="4" t="e">
        <f t="shared" si="37"/>
        <v>#DIV/0!</v>
      </c>
      <c r="FL156" s="4">
        <f t="shared" si="38"/>
        <v>0.99519999999999997</v>
      </c>
      <c r="FM156" s="4">
        <f t="shared" si="39"/>
        <v>4.7282400000000004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r=0.1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r=0.1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r=0.1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r=0.1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r=0.1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146</v>
      </c>
      <c r="B157" s="4">
        <v>0.6159</v>
      </c>
      <c r="C157" s="4">
        <v>0.65500000000000003</v>
      </c>
      <c r="D157" s="4">
        <v>0.30220000000000002</v>
      </c>
      <c r="E157" s="4">
        <v>1.6000000000000001E-3</v>
      </c>
      <c r="F157" s="4">
        <v>0.88449999999999995</v>
      </c>
      <c r="G157" s="4"/>
      <c r="H157" s="4">
        <v>1</v>
      </c>
      <c r="I157" s="4">
        <v>8.3552</v>
      </c>
      <c r="J157" s="5">
        <v>0.62649999999999995</v>
      </c>
      <c r="K157" s="5">
        <v>0.68079999999999996</v>
      </c>
      <c r="L157" s="5">
        <v>0.29809999999999998</v>
      </c>
      <c r="M157" s="5">
        <v>4.8999999999999998E-3</v>
      </c>
      <c r="N157" s="5">
        <v>0.875</v>
      </c>
      <c r="O157" s="5"/>
      <c r="P157" s="5">
        <v>1</v>
      </c>
      <c r="Q157" s="5">
        <v>6.1986999999999997</v>
      </c>
      <c r="R157" s="4">
        <v>0.63639999999999997</v>
      </c>
      <c r="S157" s="4">
        <v>0.70069999999999999</v>
      </c>
      <c r="T157" s="4">
        <v>0.28860000000000002</v>
      </c>
      <c r="U157" s="4">
        <v>9.2999999999999992E-3</v>
      </c>
      <c r="V157" s="4">
        <v>0.85950000000000004</v>
      </c>
      <c r="W157" s="4"/>
      <c r="X157" s="4">
        <v>1</v>
      </c>
      <c r="Y157" s="4">
        <v>4.7641999999999998</v>
      </c>
      <c r="Z157" s="5">
        <v>0.65990000000000004</v>
      </c>
      <c r="AA157" s="5">
        <v>0.75539999999999996</v>
      </c>
      <c r="AB157" s="5">
        <v>0.23419999999999999</v>
      </c>
      <c r="AC157" s="5">
        <v>1.6799999999999999E-2</v>
      </c>
      <c r="AD157" s="5">
        <v>0.82569999999999999</v>
      </c>
      <c r="AE157" s="5"/>
      <c r="AF157" s="5">
        <v>1</v>
      </c>
      <c r="AG157" s="5">
        <v>3.3338000000000001</v>
      </c>
      <c r="AH157" s="4">
        <v>0.72809999999999997</v>
      </c>
      <c r="AI157" s="4">
        <v>0.92469999999999997</v>
      </c>
      <c r="AJ157" s="4">
        <v>0.15809999999999999</v>
      </c>
      <c r="AK157" s="4">
        <v>5.4899999999999997E-2</v>
      </c>
      <c r="AL157" s="4">
        <v>0.60260000000000002</v>
      </c>
      <c r="AM157" s="4"/>
      <c r="AN157" s="4">
        <v>0.97599999999999998</v>
      </c>
      <c r="AO157" s="4">
        <v>1.0673999999999999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0.65335999999999994</v>
      </c>
      <c r="FG157" s="4">
        <f t="shared" si="33"/>
        <v>0.74331999999999998</v>
      </c>
      <c r="FH157" s="4">
        <f t="shared" si="34"/>
        <v>0.25623999999999997</v>
      </c>
      <c r="FI157" s="4">
        <f t="shared" si="35"/>
        <v>1.7499999999999998E-2</v>
      </c>
      <c r="FJ157" s="4">
        <f t="shared" si="36"/>
        <v>0.80945999999999996</v>
      </c>
      <c r="FK157" s="4" t="e">
        <f t="shared" si="37"/>
        <v>#DIV/0!</v>
      </c>
      <c r="FL157" s="4">
        <f t="shared" si="38"/>
        <v>0.99519999999999997</v>
      </c>
      <c r="FM157" s="4">
        <f t="shared" si="39"/>
        <v>4.7438599999999997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r=0.1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r=0.1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r=0.1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r=0.1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r=0.1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147</v>
      </c>
      <c r="B158" s="4">
        <v>0.6159</v>
      </c>
      <c r="C158" s="4">
        <v>0.65429999999999999</v>
      </c>
      <c r="D158" s="4">
        <v>0.30740000000000001</v>
      </c>
      <c r="E158" s="4">
        <v>2.5000000000000001E-3</v>
      </c>
      <c r="F158" s="4">
        <v>0.86829999999999996</v>
      </c>
      <c r="G158" s="4"/>
      <c r="H158" s="4">
        <v>1</v>
      </c>
      <c r="I158" s="4">
        <v>8.4799000000000007</v>
      </c>
      <c r="J158" s="5">
        <v>0.63500000000000001</v>
      </c>
      <c r="K158" s="5">
        <v>0.69640000000000002</v>
      </c>
      <c r="L158" s="5">
        <v>0.2979</v>
      </c>
      <c r="M158" s="5">
        <v>7.6E-3</v>
      </c>
      <c r="N158" s="5">
        <v>0.85270000000000001</v>
      </c>
      <c r="O158" s="5"/>
      <c r="P158" s="5">
        <v>1</v>
      </c>
      <c r="Q158" s="5">
        <v>6.2758000000000003</v>
      </c>
      <c r="R158" s="4">
        <v>0.65890000000000004</v>
      </c>
      <c r="S158" s="4">
        <v>0.74570000000000003</v>
      </c>
      <c r="T158" s="4">
        <v>0.26769999999999999</v>
      </c>
      <c r="U158" s="4">
        <v>1.4500000000000001E-2</v>
      </c>
      <c r="V158" s="4">
        <v>0.82769999999999999</v>
      </c>
      <c r="W158" s="4"/>
      <c r="X158" s="4">
        <v>1</v>
      </c>
      <c r="Y158" s="4">
        <v>4.7420999999999998</v>
      </c>
      <c r="Z158" s="5">
        <v>0.70599999999999996</v>
      </c>
      <c r="AA158" s="5">
        <v>0.85229999999999995</v>
      </c>
      <c r="AB158" s="5">
        <v>0.217</v>
      </c>
      <c r="AC158" s="5">
        <v>2.5499999999999998E-2</v>
      </c>
      <c r="AD158" s="5">
        <v>0.78290000000000004</v>
      </c>
      <c r="AE158" s="5"/>
      <c r="AF158" s="5">
        <v>1</v>
      </c>
      <c r="AG158" s="5">
        <v>3.2881</v>
      </c>
      <c r="AH158" s="4">
        <v>0.7772</v>
      </c>
      <c r="AI158" s="4">
        <v>1.0381</v>
      </c>
      <c r="AJ158" s="4">
        <v>0.1285</v>
      </c>
      <c r="AK158" s="4">
        <v>7.8899999999999998E-2</v>
      </c>
      <c r="AL158" s="4">
        <v>0.53090000000000004</v>
      </c>
      <c r="AM158" s="4"/>
      <c r="AN158" s="4">
        <v>0.97670000000000001</v>
      </c>
      <c r="AO158" s="4">
        <v>1.0024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0.67860000000000009</v>
      </c>
      <c r="FG158" s="4">
        <f t="shared" si="33"/>
        <v>0.79736000000000007</v>
      </c>
      <c r="FH158" s="4">
        <f t="shared" si="34"/>
        <v>0.24370000000000003</v>
      </c>
      <c r="FI158" s="4">
        <f t="shared" si="35"/>
        <v>2.58E-2</v>
      </c>
      <c r="FJ158" s="4">
        <f t="shared" si="36"/>
        <v>0.77250000000000008</v>
      </c>
      <c r="FK158" s="4" t="e">
        <f t="shared" si="37"/>
        <v>#DIV/0!</v>
      </c>
      <c r="FL158" s="4">
        <f t="shared" si="38"/>
        <v>0.99534</v>
      </c>
      <c r="FM158" s="4">
        <f t="shared" si="39"/>
        <v>4.7576600000000004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r=0.1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r=0.1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r=0.1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r=0.1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r=0.1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148</v>
      </c>
      <c r="B159" s="4">
        <v>0.61470000000000002</v>
      </c>
      <c r="C159" s="4">
        <v>0.65539999999999998</v>
      </c>
      <c r="D159" s="4">
        <v>0.29659999999999997</v>
      </c>
      <c r="E159" s="4">
        <v>1.6000000000000001E-3</v>
      </c>
      <c r="F159" s="4">
        <v>0.88729999999999998</v>
      </c>
      <c r="G159" s="4"/>
      <c r="H159" s="4">
        <v>1</v>
      </c>
      <c r="I159" s="4">
        <v>8.4421999999999997</v>
      </c>
      <c r="J159" s="5">
        <v>0.62660000000000005</v>
      </c>
      <c r="K159" s="5">
        <v>0.68289999999999995</v>
      </c>
      <c r="L159" s="5">
        <v>0.28799999999999998</v>
      </c>
      <c r="M159" s="5">
        <v>4.8999999999999998E-3</v>
      </c>
      <c r="N159" s="5">
        <v>0.87680000000000002</v>
      </c>
      <c r="O159" s="5"/>
      <c r="P159" s="5">
        <v>1</v>
      </c>
      <c r="Q159" s="5">
        <v>6.1275000000000004</v>
      </c>
      <c r="R159" s="4">
        <v>0.63759999999999994</v>
      </c>
      <c r="S159" s="4">
        <v>0.70340000000000003</v>
      </c>
      <c r="T159" s="4">
        <v>0.2792</v>
      </c>
      <c r="U159" s="4">
        <v>9.2999999999999992E-3</v>
      </c>
      <c r="V159" s="4">
        <v>0.86180000000000001</v>
      </c>
      <c r="W159" s="4"/>
      <c r="X159" s="4">
        <v>1</v>
      </c>
      <c r="Y159" s="4">
        <v>4.7877000000000001</v>
      </c>
      <c r="Z159" s="5">
        <v>0.66059999999999997</v>
      </c>
      <c r="AA159" s="5">
        <v>0.75609999999999999</v>
      </c>
      <c r="AB159" s="5">
        <v>0.2384</v>
      </c>
      <c r="AC159" s="5">
        <v>1.6799999999999999E-2</v>
      </c>
      <c r="AD159" s="5">
        <v>0.82909999999999995</v>
      </c>
      <c r="AE159" s="5"/>
      <c r="AF159" s="5">
        <v>1</v>
      </c>
      <c r="AG159" s="5">
        <v>3.3134999999999999</v>
      </c>
      <c r="AH159" s="4">
        <v>0.72560000000000002</v>
      </c>
      <c r="AI159" s="4">
        <v>0.91690000000000005</v>
      </c>
      <c r="AJ159" s="4">
        <v>0.1598</v>
      </c>
      <c r="AK159" s="4">
        <v>5.5100000000000003E-2</v>
      </c>
      <c r="AL159" s="4">
        <v>0.60580000000000001</v>
      </c>
      <c r="AM159" s="4"/>
      <c r="AN159" s="4">
        <v>0.97599999999999998</v>
      </c>
      <c r="AO159" s="4">
        <v>0.92569999999999997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0.65301999999999993</v>
      </c>
      <c r="FG159" s="4">
        <f t="shared" si="33"/>
        <v>0.74293999999999993</v>
      </c>
      <c r="FH159" s="4">
        <f t="shared" si="34"/>
        <v>0.25240000000000001</v>
      </c>
      <c r="FI159" s="4">
        <f t="shared" si="35"/>
        <v>1.754E-2</v>
      </c>
      <c r="FJ159" s="4">
        <f t="shared" si="36"/>
        <v>0.8121600000000001</v>
      </c>
      <c r="FK159" s="4" t="e">
        <f t="shared" si="37"/>
        <v>#DIV/0!</v>
      </c>
      <c r="FL159" s="4">
        <f t="shared" si="38"/>
        <v>0.99519999999999997</v>
      </c>
      <c r="FM159" s="4">
        <f t="shared" si="39"/>
        <v>4.7193200000000006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r=0.1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r=0.1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r=0.1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r=0.1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r=0.1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149</v>
      </c>
      <c r="B160" s="4">
        <v>0.60919999999999996</v>
      </c>
      <c r="C160" s="4">
        <v>0.6411</v>
      </c>
      <c r="D160" s="4">
        <v>0.30590000000000001</v>
      </c>
      <c r="E160" s="4">
        <v>1.6999999999999999E-3</v>
      </c>
      <c r="F160" s="4">
        <v>0.88349999999999995</v>
      </c>
      <c r="G160" s="4"/>
      <c r="H160" s="4">
        <v>1</v>
      </c>
      <c r="I160" s="4">
        <v>7.9634</v>
      </c>
      <c r="J160" s="5">
        <v>0.62490000000000001</v>
      </c>
      <c r="K160" s="5">
        <v>0.67620000000000002</v>
      </c>
      <c r="L160" s="5">
        <v>0.29759999999999998</v>
      </c>
      <c r="M160" s="5">
        <v>5.3E-3</v>
      </c>
      <c r="N160" s="5">
        <v>0.87290000000000001</v>
      </c>
      <c r="O160" s="5"/>
      <c r="P160" s="5">
        <v>1</v>
      </c>
      <c r="Q160" s="5">
        <v>5.9227999999999996</v>
      </c>
      <c r="R160" s="4">
        <v>0.64080000000000004</v>
      </c>
      <c r="S160" s="4">
        <v>0.70779999999999998</v>
      </c>
      <c r="T160" s="4">
        <v>0.27260000000000001</v>
      </c>
      <c r="U160" s="4">
        <v>1.0200000000000001E-2</v>
      </c>
      <c r="V160" s="4">
        <v>0.85199999999999998</v>
      </c>
      <c r="W160" s="4"/>
      <c r="X160" s="4">
        <v>1</v>
      </c>
      <c r="Y160" s="4">
        <v>4.5952999999999999</v>
      </c>
      <c r="Z160" s="5">
        <v>0.67249999999999999</v>
      </c>
      <c r="AA160" s="5">
        <v>0.77929999999999999</v>
      </c>
      <c r="AB160" s="5">
        <v>0.21560000000000001</v>
      </c>
      <c r="AC160" s="5">
        <v>1.9E-2</v>
      </c>
      <c r="AD160" s="5">
        <v>0.81330000000000002</v>
      </c>
      <c r="AE160" s="5"/>
      <c r="AF160" s="5">
        <v>1</v>
      </c>
      <c r="AG160" s="5">
        <v>3.1846999999999999</v>
      </c>
      <c r="AH160" s="4">
        <v>0.74470000000000003</v>
      </c>
      <c r="AI160" s="4">
        <v>0.96379999999999999</v>
      </c>
      <c r="AJ160" s="4">
        <v>0.1229</v>
      </c>
      <c r="AK160" s="4">
        <v>6.4600000000000005E-2</v>
      </c>
      <c r="AL160" s="4">
        <v>0.54290000000000005</v>
      </c>
      <c r="AM160" s="4"/>
      <c r="AN160" s="4">
        <v>0.97409999999999997</v>
      </c>
      <c r="AO160" s="4">
        <v>0.90029999999999999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0.65842000000000001</v>
      </c>
      <c r="FG160" s="4">
        <f t="shared" si="33"/>
        <v>0.75364000000000009</v>
      </c>
      <c r="FH160" s="4">
        <f t="shared" si="34"/>
        <v>0.24291999999999997</v>
      </c>
      <c r="FI160" s="4">
        <f t="shared" si="35"/>
        <v>2.0160000000000001E-2</v>
      </c>
      <c r="FJ160" s="4">
        <f t="shared" si="36"/>
        <v>0.79291999999999996</v>
      </c>
      <c r="FK160" s="4" t="e">
        <f t="shared" si="37"/>
        <v>#DIV/0!</v>
      </c>
      <c r="FL160" s="4">
        <f t="shared" si="38"/>
        <v>0.99482000000000004</v>
      </c>
      <c r="FM160" s="4">
        <f t="shared" si="39"/>
        <v>4.5132999999999992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r=0.1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r=0.1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r=0.1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r=0.1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r=0.1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150</v>
      </c>
      <c r="B161" s="4">
        <v>0.62019999999999997</v>
      </c>
      <c r="C161" s="4">
        <v>0.66379999999999995</v>
      </c>
      <c r="D161" s="4">
        <v>0.29499999999999998</v>
      </c>
      <c r="E161" s="4">
        <v>1.6000000000000001E-3</v>
      </c>
      <c r="F161" s="4">
        <v>0.88390000000000002</v>
      </c>
      <c r="G161" s="4"/>
      <c r="H161" s="4">
        <v>1</v>
      </c>
      <c r="I161" s="4">
        <v>8.4324999999999992</v>
      </c>
      <c r="J161" s="5">
        <v>0.63049999999999995</v>
      </c>
      <c r="K161" s="5">
        <v>0.68930000000000002</v>
      </c>
      <c r="L161" s="5">
        <v>0.2908</v>
      </c>
      <c r="M161" s="5">
        <v>4.7999999999999996E-3</v>
      </c>
      <c r="N161" s="5">
        <v>0.87439999999999996</v>
      </c>
      <c r="O161" s="5"/>
      <c r="P161" s="5">
        <v>1</v>
      </c>
      <c r="Q161" s="5">
        <v>6.2530000000000001</v>
      </c>
      <c r="R161" s="4">
        <v>0.63980000000000004</v>
      </c>
      <c r="S161" s="4">
        <v>0.7077</v>
      </c>
      <c r="T161" s="4">
        <v>0.28139999999999998</v>
      </c>
      <c r="U161" s="4">
        <v>8.8999999999999999E-3</v>
      </c>
      <c r="V161" s="4">
        <v>0.86040000000000005</v>
      </c>
      <c r="W161" s="4"/>
      <c r="X161" s="4">
        <v>1</v>
      </c>
      <c r="Y161" s="4">
        <v>4.8453999999999997</v>
      </c>
      <c r="Z161" s="5">
        <v>0.66200000000000003</v>
      </c>
      <c r="AA161" s="5">
        <v>0.75970000000000004</v>
      </c>
      <c r="AB161" s="5">
        <v>0.2397</v>
      </c>
      <c r="AC161" s="5">
        <v>1.4800000000000001E-2</v>
      </c>
      <c r="AD161" s="5">
        <v>0.83089999999999997</v>
      </c>
      <c r="AE161" s="5"/>
      <c r="AF161" s="5">
        <v>1</v>
      </c>
      <c r="AG161" s="5">
        <v>3.3569</v>
      </c>
      <c r="AH161" s="4">
        <v>0.74550000000000005</v>
      </c>
      <c r="AI161" s="4">
        <v>0.97230000000000005</v>
      </c>
      <c r="AJ161" s="4">
        <v>0.14119999999999999</v>
      </c>
      <c r="AK161" s="4">
        <v>2.87E-2</v>
      </c>
      <c r="AL161" s="4">
        <v>0.70569999999999999</v>
      </c>
      <c r="AM161" s="4"/>
      <c r="AN161" s="4">
        <v>0.9839</v>
      </c>
      <c r="AO161" s="4">
        <v>0.97360000000000002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0.65959999999999996</v>
      </c>
      <c r="FG161" s="4">
        <f t="shared" si="33"/>
        <v>0.75856000000000001</v>
      </c>
      <c r="FH161" s="4">
        <f t="shared" si="34"/>
        <v>0.24962000000000001</v>
      </c>
      <c r="FI161" s="4">
        <f t="shared" si="35"/>
        <v>1.1760000000000001E-2</v>
      </c>
      <c r="FJ161" s="4">
        <f t="shared" si="36"/>
        <v>0.83106000000000013</v>
      </c>
      <c r="FK161" s="4" t="e">
        <f t="shared" si="37"/>
        <v>#DIV/0!</v>
      </c>
      <c r="FL161" s="4">
        <f t="shared" si="38"/>
        <v>0.99678</v>
      </c>
      <c r="FM161" s="4">
        <f t="shared" si="39"/>
        <v>4.7722800000000003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r=0.1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r=0.1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r=0.1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r=0.1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r=0.1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151</v>
      </c>
      <c r="B162" s="4">
        <v>0.61229999999999996</v>
      </c>
      <c r="C162" s="4">
        <v>0.65110000000000001</v>
      </c>
      <c r="D162" s="4">
        <v>0.30199999999999999</v>
      </c>
      <c r="E162" s="4">
        <v>1.6000000000000001E-3</v>
      </c>
      <c r="F162" s="4">
        <v>0.88990000000000002</v>
      </c>
      <c r="G162" s="4"/>
      <c r="H162" s="4">
        <v>1</v>
      </c>
      <c r="I162" s="4">
        <v>7.7355</v>
      </c>
      <c r="J162" s="5">
        <v>0.62519999999999998</v>
      </c>
      <c r="K162" s="5">
        <v>0.68010000000000004</v>
      </c>
      <c r="L162" s="5">
        <v>0.29570000000000002</v>
      </c>
      <c r="M162" s="5">
        <v>4.8999999999999998E-3</v>
      </c>
      <c r="N162" s="5">
        <v>0.88009999999999999</v>
      </c>
      <c r="O162" s="5"/>
      <c r="P162" s="5">
        <v>1</v>
      </c>
      <c r="Q162" s="5">
        <v>6.4627999999999997</v>
      </c>
      <c r="R162" s="4">
        <v>0.63639999999999997</v>
      </c>
      <c r="S162" s="4">
        <v>0.70169999999999999</v>
      </c>
      <c r="T162" s="4">
        <v>0.28399999999999997</v>
      </c>
      <c r="U162" s="4">
        <v>9.2999999999999992E-3</v>
      </c>
      <c r="V162" s="4">
        <v>0.86450000000000005</v>
      </c>
      <c r="W162" s="4"/>
      <c r="X162" s="4">
        <v>1</v>
      </c>
      <c r="Y162" s="4">
        <v>4.6642000000000001</v>
      </c>
      <c r="Z162" s="5">
        <v>0.66</v>
      </c>
      <c r="AA162" s="5">
        <v>0.75549999999999995</v>
      </c>
      <c r="AB162" s="5">
        <v>0.23769999999999999</v>
      </c>
      <c r="AC162" s="5">
        <v>1.6799999999999999E-2</v>
      </c>
      <c r="AD162" s="5">
        <v>0.83130000000000004</v>
      </c>
      <c r="AE162" s="5"/>
      <c r="AF162" s="5">
        <v>1</v>
      </c>
      <c r="AG162" s="5">
        <v>3.2166999999999999</v>
      </c>
      <c r="AH162" s="4">
        <v>0.72750000000000004</v>
      </c>
      <c r="AI162" s="4">
        <v>0.92230000000000001</v>
      </c>
      <c r="AJ162" s="4">
        <v>0.15890000000000001</v>
      </c>
      <c r="AK162" s="4">
        <v>5.5E-2</v>
      </c>
      <c r="AL162" s="4">
        <v>0.60640000000000005</v>
      </c>
      <c r="AM162" s="4"/>
      <c r="AN162" s="4">
        <v>0.97599999999999998</v>
      </c>
      <c r="AO162" s="4">
        <v>0.97970000000000002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0.65227999999999997</v>
      </c>
      <c r="FG162" s="4">
        <f t="shared" si="33"/>
        <v>0.74213999999999991</v>
      </c>
      <c r="FH162" s="4">
        <f t="shared" si="34"/>
        <v>0.25566</v>
      </c>
      <c r="FI162" s="4">
        <f t="shared" si="35"/>
        <v>1.7520000000000001E-2</v>
      </c>
      <c r="FJ162" s="4">
        <f t="shared" si="36"/>
        <v>0.81444000000000005</v>
      </c>
      <c r="FK162" s="4" t="e">
        <f t="shared" si="37"/>
        <v>#DIV/0!</v>
      </c>
      <c r="FL162" s="4">
        <f t="shared" si="38"/>
        <v>0.99519999999999997</v>
      </c>
      <c r="FM162" s="4">
        <f t="shared" si="39"/>
        <v>4.6117800000000004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r=0.1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r=0.1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r=0.1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r=0.1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r=0.1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152</v>
      </c>
      <c r="B163" s="4"/>
      <c r="C163" s="4"/>
      <c r="D163" s="4"/>
      <c r="E163" s="4"/>
      <c r="F163" s="4"/>
      <c r="G163" s="4"/>
      <c r="H163" s="4"/>
      <c r="I163" s="4"/>
      <c r="J163" s="5">
        <v>0.61519999999999997</v>
      </c>
      <c r="K163" s="5">
        <v>0.66259999999999997</v>
      </c>
      <c r="L163" s="5">
        <v>0.30270000000000002</v>
      </c>
      <c r="M163" s="5">
        <v>4.7999999999999996E-3</v>
      </c>
      <c r="N163" s="5">
        <v>0.87919999999999998</v>
      </c>
      <c r="O163" s="5"/>
      <c r="P163" s="5">
        <v>1</v>
      </c>
      <c r="Q163" s="5">
        <v>6.3544999999999998</v>
      </c>
      <c r="R163" s="4">
        <v>0.62949999999999995</v>
      </c>
      <c r="S163" s="4">
        <v>0.69230000000000003</v>
      </c>
      <c r="T163" s="4">
        <v>0.28100000000000003</v>
      </c>
      <c r="U163" s="4">
        <v>8.8999999999999999E-3</v>
      </c>
      <c r="V163" s="4">
        <v>0.86029999999999995</v>
      </c>
      <c r="W163" s="4"/>
      <c r="X163" s="4">
        <v>1</v>
      </c>
      <c r="Y163" s="4">
        <v>4.7272999999999996</v>
      </c>
      <c r="Z163" s="5">
        <v>0.66259999999999997</v>
      </c>
      <c r="AA163" s="5">
        <v>0.76980000000000004</v>
      </c>
      <c r="AB163" s="5">
        <v>0.21820000000000001</v>
      </c>
      <c r="AC163" s="5">
        <v>1.4800000000000001E-2</v>
      </c>
      <c r="AD163" s="5">
        <v>0.82369999999999999</v>
      </c>
      <c r="AE163" s="5"/>
      <c r="AF163" s="5">
        <v>1</v>
      </c>
      <c r="AG163" s="5">
        <v>3.2856000000000001</v>
      </c>
      <c r="AH163" s="4">
        <v>0.75619999999999998</v>
      </c>
      <c r="AI163" s="4">
        <v>1.0027999999999999</v>
      </c>
      <c r="AJ163" s="4">
        <v>0.13550000000000001</v>
      </c>
      <c r="AK163" s="4">
        <v>2.8400000000000002E-2</v>
      </c>
      <c r="AL163" s="4">
        <v>0.69610000000000005</v>
      </c>
      <c r="AM163" s="4"/>
      <c r="AN163" s="4">
        <v>0.9839</v>
      </c>
      <c r="AO163" s="4">
        <v>1.0803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0.66587499999999999</v>
      </c>
      <c r="FG163" s="4">
        <f t="shared" si="33"/>
        <v>0.78187499999999988</v>
      </c>
      <c r="FH163" s="4">
        <f t="shared" si="34"/>
        <v>0.23435</v>
      </c>
      <c r="FI163" s="4">
        <f t="shared" si="35"/>
        <v>1.4225000000000002E-2</v>
      </c>
      <c r="FJ163" s="4">
        <f t="shared" si="36"/>
        <v>0.81482500000000002</v>
      </c>
      <c r="FK163" s="4" t="e">
        <f t="shared" si="37"/>
        <v>#DIV/0!</v>
      </c>
      <c r="FL163" s="4">
        <f t="shared" si="38"/>
        <v>0.99597500000000005</v>
      </c>
      <c r="FM163" s="4">
        <f t="shared" si="39"/>
        <v>3.8619249999999998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r=0.3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r=0.3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r=0.3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r=0.3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r=0.3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153</v>
      </c>
      <c r="B164" s="4"/>
      <c r="C164" s="4"/>
      <c r="D164" s="4"/>
      <c r="E164" s="4"/>
      <c r="F164" s="4"/>
      <c r="G164" s="4"/>
      <c r="H164" s="4"/>
      <c r="I164" s="4"/>
      <c r="J164" s="5">
        <v>0.61709999999999998</v>
      </c>
      <c r="K164" s="5">
        <v>0.66639999999999999</v>
      </c>
      <c r="L164" s="5">
        <v>0.30109999999999998</v>
      </c>
      <c r="M164" s="5">
        <v>4.7999999999999996E-3</v>
      </c>
      <c r="N164" s="5">
        <v>0.87880000000000003</v>
      </c>
      <c r="O164" s="5"/>
      <c r="P164" s="5">
        <v>1</v>
      </c>
      <c r="Q164" s="5">
        <v>6.2831000000000001</v>
      </c>
      <c r="R164" s="4">
        <v>0.63149999999999995</v>
      </c>
      <c r="S164" s="4">
        <v>0.69620000000000004</v>
      </c>
      <c r="T164" s="4">
        <v>0.28089999999999998</v>
      </c>
      <c r="U164" s="4">
        <v>8.8999999999999999E-3</v>
      </c>
      <c r="V164" s="4">
        <v>0.86060000000000003</v>
      </c>
      <c r="W164" s="4"/>
      <c r="X164" s="4">
        <v>1</v>
      </c>
      <c r="Y164" s="4">
        <v>4.8155999999999999</v>
      </c>
      <c r="Z164" s="5">
        <v>0.66390000000000005</v>
      </c>
      <c r="AA164" s="5">
        <v>0.77200000000000002</v>
      </c>
      <c r="AB164" s="5">
        <v>0.21879999999999999</v>
      </c>
      <c r="AC164" s="5">
        <v>1.4800000000000001E-2</v>
      </c>
      <c r="AD164" s="5">
        <v>0.82410000000000005</v>
      </c>
      <c r="AE164" s="5"/>
      <c r="AF164" s="5">
        <v>1</v>
      </c>
      <c r="AG164" s="5">
        <v>3.2887</v>
      </c>
      <c r="AH164" s="4">
        <v>0.75649999999999995</v>
      </c>
      <c r="AI164" s="4">
        <v>1.0028999999999999</v>
      </c>
      <c r="AJ164" s="4">
        <v>0.13550000000000001</v>
      </c>
      <c r="AK164" s="4">
        <v>2.8400000000000002E-2</v>
      </c>
      <c r="AL164" s="4">
        <v>0.69679999999999997</v>
      </c>
      <c r="AM164" s="4"/>
      <c r="AN164" s="4">
        <v>0.9839</v>
      </c>
      <c r="AO164" s="4">
        <v>0.96689999999999998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0.66725000000000001</v>
      </c>
      <c r="FG164" s="4">
        <f t="shared" si="33"/>
        <v>0.78437499999999993</v>
      </c>
      <c r="FH164" s="4">
        <f t="shared" si="34"/>
        <v>0.23407499999999998</v>
      </c>
      <c r="FI164" s="4">
        <f t="shared" si="35"/>
        <v>1.4225000000000002E-2</v>
      </c>
      <c r="FJ164" s="4">
        <f t="shared" si="36"/>
        <v>0.8150750000000001</v>
      </c>
      <c r="FK164" s="4" t="e">
        <f t="shared" si="37"/>
        <v>#DIV/0!</v>
      </c>
      <c r="FL164" s="4">
        <f t="shared" si="38"/>
        <v>0.99597500000000005</v>
      </c>
      <c r="FM164" s="4">
        <f t="shared" si="39"/>
        <v>3.8385750000000005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r=0.3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r=0.3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r=0.3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r=0.3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r=0.3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154</v>
      </c>
      <c r="B165" s="4"/>
      <c r="C165" s="4"/>
      <c r="D165" s="4"/>
      <c r="E165" s="4"/>
      <c r="F165" s="4"/>
      <c r="G165" s="4"/>
      <c r="H165" s="4"/>
      <c r="I165" s="4"/>
      <c r="J165" s="5">
        <v>0.628</v>
      </c>
      <c r="K165" s="5">
        <v>0.68530000000000002</v>
      </c>
      <c r="L165" s="5">
        <v>0.28799999999999998</v>
      </c>
      <c r="M165" s="5">
        <v>4.7999999999999996E-3</v>
      </c>
      <c r="N165" s="5">
        <v>0.87590000000000001</v>
      </c>
      <c r="O165" s="5"/>
      <c r="P165" s="5">
        <v>1</v>
      </c>
      <c r="Q165" s="5">
        <v>6.1872999999999996</v>
      </c>
      <c r="R165" s="4">
        <v>0.63749999999999996</v>
      </c>
      <c r="S165" s="4">
        <v>0.70399999999999996</v>
      </c>
      <c r="T165" s="4">
        <v>0.28139999999999998</v>
      </c>
      <c r="U165" s="4">
        <v>8.8999999999999999E-3</v>
      </c>
      <c r="V165" s="4">
        <v>0.86160000000000003</v>
      </c>
      <c r="W165" s="4"/>
      <c r="X165" s="4">
        <v>1</v>
      </c>
      <c r="Y165" s="4">
        <v>4.8821000000000003</v>
      </c>
      <c r="Z165" s="5">
        <v>0.65969999999999995</v>
      </c>
      <c r="AA165" s="5">
        <v>0.75609999999999999</v>
      </c>
      <c r="AB165" s="5">
        <v>0.23649999999999999</v>
      </c>
      <c r="AC165" s="5">
        <v>1.4800000000000001E-2</v>
      </c>
      <c r="AD165" s="5">
        <v>0.83189999999999997</v>
      </c>
      <c r="AE165" s="5"/>
      <c r="AF165" s="5">
        <v>1</v>
      </c>
      <c r="AG165" s="5">
        <v>3.3235999999999999</v>
      </c>
      <c r="AH165" s="4">
        <v>0.74419999999999997</v>
      </c>
      <c r="AI165" s="4">
        <v>0.97160000000000002</v>
      </c>
      <c r="AJ165" s="4">
        <v>0.1419</v>
      </c>
      <c r="AK165" s="4">
        <v>2.87E-2</v>
      </c>
      <c r="AL165" s="4">
        <v>0.70620000000000005</v>
      </c>
      <c r="AM165" s="4"/>
      <c r="AN165" s="4">
        <v>0.9839</v>
      </c>
      <c r="AO165" s="4">
        <v>0.95979999999999999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0.66734999999999989</v>
      </c>
      <c r="FG165" s="4">
        <f t="shared" si="33"/>
        <v>0.77925</v>
      </c>
      <c r="FH165" s="4">
        <f t="shared" si="34"/>
        <v>0.23694999999999997</v>
      </c>
      <c r="FI165" s="4">
        <f t="shared" si="35"/>
        <v>1.43E-2</v>
      </c>
      <c r="FJ165" s="4">
        <f t="shared" si="36"/>
        <v>0.81889999999999996</v>
      </c>
      <c r="FK165" s="4" t="e">
        <f t="shared" si="37"/>
        <v>#DIV/0!</v>
      </c>
      <c r="FL165" s="4">
        <f t="shared" si="38"/>
        <v>0.99597500000000005</v>
      </c>
      <c r="FM165" s="4">
        <f t="shared" si="39"/>
        <v>3.8382000000000001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r=0.3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r=0.3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r=0.3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r=0.3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r=0.3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155</v>
      </c>
      <c r="B166" s="4"/>
      <c r="C166" s="4"/>
      <c r="D166" s="4"/>
      <c r="E166" s="4"/>
      <c r="F166" s="4"/>
      <c r="G166" s="4"/>
      <c r="H166" s="4"/>
      <c r="I166" s="4"/>
      <c r="J166" s="5">
        <v>0.62970000000000004</v>
      </c>
      <c r="K166" s="5">
        <v>0.68859999999999999</v>
      </c>
      <c r="L166" s="5">
        <v>0.28849999999999998</v>
      </c>
      <c r="M166" s="5">
        <v>4.7999999999999996E-3</v>
      </c>
      <c r="N166" s="5">
        <v>0.87519999999999998</v>
      </c>
      <c r="O166" s="5"/>
      <c r="P166" s="5">
        <v>1</v>
      </c>
      <c r="Q166" s="5">
        <v>6.4638999999999998</v>
      </c>
      <c r="R166" s="4">
        <v>0.6391</v>
      </c>
      <c r="S166" s="4">
        <v>0.70720000000000005</v>
      </c>
      <c r="T166" s="4">
        <v>0.28010000000000002</v>
      </c>
      <c r="U166" s="4">
        <v>8.8999999999999999E-3</v>
      </c>
      <c r="V166" s="4">
        <v>0.86109999999999998</v>
      </c>
      <c r="W166" s="4"/>
      <c r="X166" s="4">
        <v>1</v>
      </c>
      <c r="Y166" s="4">
        <v>4.8192000000000004</v>
      </c>
      <c r="Z166" s="5">
        <v>0.66090000000000004</v>
      </c>
      <c r="AA166" s="5">
        <v>0.75819999999999999</v>
      </c>
      <c r="AB166" s="5">
        <v>0.23749999999999999</v>
      </c>
      <c r="AC166" s="5">
        <v>1.4800000000000001E-2</v>
      </c>
      <c r="AD166" s="5">
        <v>0.83160000000000001</v>
      </c>
      <c r="AE166" s="5"/>
      <c r="AF166" s="5">
        <v>1</v>
      </c>
      <c r="AG166" s="5">
        <v>3.7410999999999999</v>
      </c>
      <c r="AH166" s="4">
        <v>0.74439999999999995</v>
      </c>
      <c r="AI166" s="4">
        <v>0.97150000000000003</v>
      </c>
      <c r="AJ166" s="4">
        <v>0.14199999999999999</v>
      </c>
      <c r="AK166" s="4">
        <v>2.87E-2</v>
      </c>
      <c r="AL166" s="4">
        <v>0.70640000000000003</v>
      </c>
      <c r="AM166" s="4"/>
      <c r="AN166" s="4">
        <v>0.9839</v>
      </c>
      <c r="AO166" s="4">
        <v>0.95979999999999999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0.66852500000000004</v>
      </c>
      <c r="FG166" s="4">
        <f t="shared" si="33"/>
        <v>0.78137499999999993</v>
      </c>
      <c r="FH166" s="4">
        <f t="shared" si="34"/>
        <v>0.23702500000000001</v>
      </c>
      <c r="FI166" s="4">
        <f t="shared" si="35"/>
        <v>1.43E-2</v>
      </c>
      <c r="FJ166" s="4">
        <f t="shared" si="36"/>
        <v>0.81857499999999994</v>
      </c>
      <c r="FK166" s="4" t="e">
        <f t="shared" si="37"/>
        <v>#DIV/0!</v>
      </c>
      <c r="FL166" s="4">
        <f t="shared" si="38"/>
        <v>0.99597500000000005</v>
      </c>
      <c r="FM166" s="4">
        <f t="shared" si="39"/>
        <v>3.996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r=0.3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r=0.3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r=0.3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r=0.3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r=0.3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156</v>
      </c>
      <c r="B167" s="4"/>
      <c r="C167" s="4"/>
      <c r="D167" s="4"/>
      <c r="E167" s="4"/>
      <c r="F167" s="4"/>
      <c r="G167" s="4"/>
      <c r="H167" s="4"/>
      <c r="I167" s="4"/>
      <c r="J167" s="5">
        <v>0.62270000000000003</v>
      </c>
      <c r="K167" s="5">
        <v>0.6744</v>
      </c>
      <c r="L167" s="5">
        <v>0.29799999999999999</v>
      </c>
      <c r="M167" s="5">
        <v>4.7999999999999996E-3</v>
      </c>
      <c r="N167" s="5">
        <v>0.87649999999999995</v>
      </c>
      <c r="O167" s="5"/>
      <c r="P167" s="5">
        <v>1</v>
      </c>
      <c r="Q167" s="5">
        <v>6.0930999999999997</v>
      </c>
      <c r="R167" s="4">
        <v>0.63360000000000005</v>
      </c>
      <c r="S167" s="4">
        <v>0.69669999999999999</v>
      </c>
      <c r="T167" s="4">
        <v>0.28910000000000002</v>
      </c>
      <c r="U167" s="4">
        <v>8.8999999999999999E-3</v>
      </c>
      <c r="V167" s="4">
        <v>0.86080000000000001</v>
      </c>
      <c r="W167" s="4"/>
      <c r="X167" s="4">
        <v>1</v>
      </c>
      <c r="Y167" s="4">
        <v>4.7</v>
      </c>
      <c r="Z167" s="5">
        <v>0.65859999999999996</v>
      </c>
      <c r="AA167" s="5">
        <v>0.75549999999999995</v>
      </c>
      <c r="AB167" s="5">
        <v>0.2351</v>
      </c>
      <c r="AC167" s="5">
        <v>1.4800000000000001E-2</v>
      </c>
      <c r="AD167" s="5">
        <v>0.82879999999999998</v>
      </c>
      <c r="AE167" s="5"/>
      <c r="AF167" s="5">
        <v>1</v>
      </c>
      <c r="AG167" s="5">
        <v>3.6983000000000001</v>
      </c>
      <c r="AH167" s="4">
        <v>0.74750000000000005</v>
      </c>
      <c r="AI167" s="4">
        <v>0.98009999999999997</v>
      </c>
      <c r="AJ167" s="4">
        <v>0.1391</v>
      </c>
      <c r="AK167" s="4">
        <v>2.86E-2</v>
      </c>
      <c r="AL167" s="4">
        <v>0.70199999999999996</v>
      </c>
      <c r="AM167" s="4"/>
      <c r="AN167" s="4">
        <v>0.9839</v>
      </c>
      <c r="AO167" s="4">
        <v>0.96709999999999996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0.66559999999999997</v>
      </c>
      <c r="FG167" s="4">
        <f t="shared" si="33"/>
        <v>0.776675</v>
      </c>
      <c r="FH167" s="4">
        <f t="shared" si="34"/>
        <v>0.24032499999999998</v>
      </c>
      <c r="FI167" s="4">
        <f t="shared" si="35"/>
        <v>1.4274999999999999E-2</v>
      </c>
      <c r="FJ167" s="4">
        <f t="shared" si="36"/>
        <v>0.81702499999999989</v>
      </c>
      <c r="FK167" s="4" t="e">
        <f t="shared" si="37"/>
        <v>#DIV/0!</v>
      </c>
      <c r="FL167" s="4">
        <f t="shared" si="38"/>
        <v>0.99597500000000005</v>
      </c>
      <c r="FM167" s="4">
        <f t="shared" si="39"/>
        <v>3.8646249999999998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r=0.3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r=0.3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r=0.3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r=0.3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r=0.3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157</v>
      </c>
      <c r="B168" s="4"/>
      <c r="C168" s="4"/>
      <c r="D168" s="4"/>
      <c r="E168" s="4"/>
      <c r="F168" s="4"/>
      <c r="G168" s="4"/>
      <c r="H168" s="4"/>
      <c r="I168" s="4"/>
      <c r="J168" s="5">
        <v>0.62450000000000006</v>
      </c>
      <c r="K168" s="5">
        <v>0.67779999999999996</v>
      </c>
      <c r="L168" s="5">
        <v>0.30009999999999998</v>
      </c>
      <c r="M168" s="5">
        <v>4.7999999999999996E-3</v>
      </c>
      <c r="N168" s="5">
        <v>0.87560000000000004</v>
      </c>
      <c r="O168" s="5"/>
      <c r="P168" s="5">
        <v>1</v>
      </c>
      <c r="Q168" s="5">
        <v>6.1153000000000004</v>
      </c>
      <c r="R168" s="4">
        <v>0.6351</v>
      </c>
      <c r="S168" s="4">
        <v>0.69979999999999998</v>
      </c>
      <c r="T168" s="4">
        <v>0.28720000000000001</v>
      </c>
      <c r="U168" s="4">
        <v>8.8999999999999999E-3</v>
      </c>
      <c r="V168" s="4">
        <v>0.86060000000000003</v>
      </c>
      <c r="W168" s="4"/>
      <c r="X168" s="4">
        <v>1</v>
      </c>
      <c r="Y168" s="4">
        <v>4.7765000000000004</v>
      </c>
      <c r="Z168" s="5">
        <v>0.65990000000000004</v>
      </c>
      <c r="AA168" s="5">
        <v>0.75800000000000001</v>
      </c>
      <c r="AB168" s="5">
        <v>0.23280000000000001</v>
      </c>
      <c r="AC168" s="5">
        <v>1.4800000000000001E-2</v>
      </c>
      <c r="AD168" s="5">
        <v>0.82850000000000001</v>
      </c>
      <c r="AE168" s="5"/>
      <c r="AF168" s="5">
        <v>1</v>
      </c>
      <c r="AG168" s="5">
        <v>3.4878999999999998</v>
      </c>
      <c r="AH168" s="4">
        <v>0.74760000000000004</v>
      </c>
      <c r="AI168" s="4">
        <v>0.97960000000000003</v>
      </c>
      <c r="AJ168" s="4">
        <v>0.13930000000000001</v>
      </c>
      <c r="AK168" s="4">
        <v>2.86E-2</v>
      </c>
      <c r="AL168" s="4">
        <v>0.70230000000000004</v>
      </c>
      <c r="AM168" s="4"/>
      <c r="AN168" s="4">
        <v>0.9839</v>
      </c>
      <c r="AO168" s="4">
        <v>0.96699999999999997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0.66677500000000012</v>
      </c>
      <c r="FG168" s="4">
        <f t="shared" si="33"/>
        <v>0.77880000000000005</v>
      </c>
      <c r="FH168" s="4">
        <f t="shared" si="34"/>
        <v>0.23984999999999998</v>
      </c>
      <c r="FI168" s="4">
        <f t="shared" si="35"/>
        <v>1.4274999999999999E-2</v>
      </c>
      <c r="FJ168" s="4">
        <f t="shared" si="36"/>
        <v>0.81675000000000009</v>
      </c>
      <c r="FK168" s="4" t="e">
        <f t="shared" si="37"/>
        <v>#DIV/0!</v>
      </c>
      <c r="FL168" s="4">
        <f t="shared" si="38"/>
        <v>0.99597500000000005</v>
      </c>
      <c r="FM168" s="4">
        <f t="shared" si="39"/>
        <v>3.8366750000000001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r=0.3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r=0.3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r=0.3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r=0.3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r=0.3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158</v>
      </c>
      <c r="B169" s="4"/>
      <c r="C169" s="4"/>
      <c r="D169" s="4"/>
      <c r="E169" s="4"/>
      <c r="F169" s="4"/>
      <c r="G169" s="4"/>
      <c r="H169" s="4"/>
      <c r="I169" s="4"/>
      <c r="J169" s="5">
        <v>0.629</v>
      </c>
      <c r="K169" s="5">
        <v>0.68410000000000004</v>
      </c>
      <c r="L169" s="5">
        <v>0.30399999999999999</v>
      </c>
      <c r="M169" s="5">
        <v>7.6E-3</v>
      </c>
      <c r="N169" s="5">
        <v>0.8548</v>
      </c>
      <c r="O169" s="5"/>
      <c r="P169" s="5">
        <v>1</v>
      </c>
      <c r="Q169" s="5">
        <v>5.8692000000000002</v>
      </c>
      <c r="R169" s="4">
        <v>0.6512</v>
      </c>
      <c r="S169" s="4">
        <v>0.73009999999999997</v>
      </c>
      <c r="T169" s="4">
        <v>0.2722</v>
      </c>
      <c r="U169" s="4">
        <v>1.4500000000000001E-2</v>
      </c>
      <c r="V169" s="4">
        <v>0.8296</v>
      </c>
      <c r="W169" s="4"/>
      <c r="X169" s="4">
        <v>1</v>
      </c>
      <c r="Y169" s="4">
        <v>4.7241</v>
      </c>
      <c r="Z169" s="5">
        <v>0.6956</v>
      </c>
      <c r="AA169" s="5">
        <v>0.83009999999999995</v>
      </c>
      <c r="AB169" s="5">
        <v>0.21829999999999999</v>
      </c>
      <c r="AC169" s="5">
        <v>2.5499999999999998E-2</v>
      </c>
      <c r="AD169" s="5">
        <v>0.78359999999999996</v>
      </c>
      <c r="AE169" s="5"/>
      <c r="AF169" s="5">
        <v>1</v>
      </c>
      <c r="AG169" s="5">
        <v>3.4007999999999998</v>
      </c>
      <c r="AH169" s="4">
        <v>0.77380000000000004</v>
      </c>
      <c r="AI169" s="4">
        <v>1.032</v>
      </c>
      <c r="AJ169" s="4">
        <v>0.1278</v>
      </c>
      <c r="AK169" s="4">
        <v>7.8899999999999998E-2</v>
      </c>
      <c r="AL169" s="4">
        <v>0.53059999999999996</v>
      </c>
      <c r="AM169" s="4"/>
      <c r="AN169" s="4">
        <v>0.97670000000000001</v>
      </c>
      <c r="AO169" s="4">
        <v>0.92910000000000004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si="32"/>
        <v>0.68740000000000001</v>
      </c>
      <c r="FG169" s="4">
        <f t="shared" si="33"/>
        <v>0.819075</v>
      </c>
      <c r="FH169" s="4">
        <f t="shared" si="34"/>
        <v>0.230575</v>
      </c>
      <c r="FI169" s="4">
        <f t="shared" si="35"/>
        <v>3.1625E-2</v>
      </c>
      <c r="FJ169" s="4">
        <f t="shared" si="36"/>
        <v>0.74964999999999993</v>
      </c>
      <c r="FK169" s="4" t="e">
        <f t="shared" si="37"/>
        <v>#DIV/0!</v>
      </c>
      <c r="FL169" s="4">
        <f t="shared" si="38"/>
        <v>0.99417500000000003</v>
      </c>
      <c r="FM169" s="4">
        <f t="shared" si="39"/>
        <v>3.7307999999999999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r=0.3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r=0.3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r=0.3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r=0.3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r=0.3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159</v>
      </c>
      <c r="B170" s="4"/>
      <c r="C170" s="4"/>
      <c r="D170" s="4"/>
      <c r="E170" s="4"/>
      <c r="F170" s="4"/>
      <c r="G170" s="4"/>
      <c r="H170" s="4"/>
      <c r="I170" s="4"/>
      <c r="J170" s="5">
        <v>0.627</v>
      </c>
      <c r="K170" s="5">
        <v>0.68140000000000001</v>
      </c>
      <c r="L170" s="5">
        <v>0.2964</v>
      </c>
      <c r="M170" s="5">
        <v>5.3E-3</v>
      </c>
      <c r="N170" s="5">
        <v>0.87129999999999996</v>
      </c>
      <c r="O170" s="5"/>
      <c r="P170" s="5">
        <v>1</v>
      </c>
      <c r="Q170" s="5">
        <v>5.8464999999999998</v>
      </c>
      <c r="R170" s="4">
        <v>0.64500000000000002</v>
      </c>
      <c r="S170" s="4">
        <v>0.71730000000000005</v>
      </c>
      <c r="T170" s="4">
        <v>0.2722</v>
      </c>
      <c r="U170" s="4">
        <v>1.0200000000000001E-2</v>
      </c>
      <c r="V170" s="4">
        <v>0.85009999999999997</v>
      </c>
      <c r="W170" s="4"/>
      <c r="X170" s="4">
        <v>1</v>
      </c>
      <c r="Y170" s="4">
        <v>5.0441000000000003</v>
      </c>
      <c r="Z170" s="5">
        <v>0.68120000000000003</v>
      </c>
      <c r="AA170" s="5">
        <v>0.79890000000000005</v>
      </c>
      <c r="AB170" s="5">
        <v>0.21110000000000001</v>
      </c>
      <c r="AC170" s="5">
        <v>1.9E-2</v>
      </c>
      <c r="AD170" s="5">
        <v>0.81189999999999996</v>
      </c>
      <c r="AE170" s="5"/>
      <c r="AF170" s="5">
        <v>1</v>
      </c>
      <c r="AG170" s="5">
        <v>3.3653</v>
      </c>
      <c r="AH170" s="4">
        <v>0.75149999999999995</v>
      </c>
      <c r="AI170" s="4">
        <v>0.97850000000000004</v>
      </c>
      <c r="AJ170" s="4">
        <v>0.1231</v>
      </c>
      <c r="AK170" s="4">
        <v>6.4600000000000005E-2</v>
      </c>
      <c r="AL170" s="4">
        <v>0.54220000000000002</v>
      </c>
      <c r="AM170" s="4"/>
      <c r="AN170" s="4">
        <v>0.97409999999999997</v>
      </c>
      <c r="AO170" s="4">
        <v>0.91549999999999998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32"/>
        <v>0.67617499999999997</v>
      </c>
      <c r="FG170" s="4">
        <f t="shared" si="33"/>
        <v>0.79402499999999998</v>
      </c>
      <c r="FH170" s="4">
        <f t="shared" si="34"/>
        <v>0.22570000000000001</v>
      </c>
      <c r="FI170" s="4">
        <f t="shared" si="35"/>
        <v>2.4775000000000002E-2</v>
      </c>
      <c r="FJ170" s="4">
        <f t="shared" si="36"/>
        <v>0.76887499999999998</v>
      </c>
      <c r="FK170" s="4" t="e">
        <f t="shared" si="37"/>
        <v>#DIV/0!</v>
      </c>
      <c r="FL170" s="4">
        <f t="shared" si="38"/>
        <v>0.99352499999999999</v>
      </c>
      <c r="FM170" s="4">
        <f t="shared" si="39"/>
        <v>3.7928499999999996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r=0.3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r=0.3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r=0.3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r=0.3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r=0.3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160</v>
      </c>
      <c r="B171" s="4"/>
      <c r="C171" s="4"/>
      <c r="D171" s="4"/>
      <c r="E171" s="4"/>
      <c r="F171" s="4"/>
      <c r="G171" s="4"/>
      <c r="H171" s="4"/>
      <c r="I171" s="4"/>
      <c r="J171" s="5">
        <v>0.63260000000000005</v>
      </c>
      <c r="K171" s="5">
        <v>0.69399999999999995</v>
      </c>
      <c r="L171" s="5">
        <v>0.28839999999999999</v>
      </c>
      <c r="M171" s="5">
        <v>4.7000000000000002E-3</v>
      </c>
      <c r="N171" s="5">
        <v>0.87390000000000001</v>
      </c>
      <c r="O171" s="5"/>
      <c r="P171" s="5">
        <v>1</v>
      </c>
      <c r="Q171" s="5">
        <v>6.5010000000000003</v>
      </c>
      <c r="R171" s="4">
        <v>0.64200000000000002</v>
      </c>
      <c r="S171" s="4">
        <v>0.71230000000000004</v>
      </c>
      <c r="T171" s="4">
        <v>0.27629999999999999</v>
      </c>
      <c r="U171" s="4">
        <v>8.8999999999999999E-3</v>
      </c>
      <c r="V171" s="4">
        <v>0.85950000000000004</v>
      </c>
      <c r="W171" s="4"/>
      <c r="X171" s="4">
        <v>1</v>
      </c>
      <c r="Y171" s="4">
        <v>4.7724000000000002</v>
      </c>
      <c r="Z171" s="5">
        <v>0.66379999999999995</v>
      </c>
      <c r="AA171" s="5">
        <v>0.76359999999999995</v>
      </c>
      <c r="AB171" s="5">
        <v>0.23810000000000001</v>
      </c>
      <c r="AC171" s="5">
        <v>1.4800000000000001E-2</v>
      </c>
      <c r="AD171" s="5">
        <v>0.83040000000000003</v>
      </c>
      <c r="AE171" s="5"/>
      <c r="AF171" s="5">
        <v>1</v>
      </c>
      <c r="AG171" s="5">
        <v>3.5455999999999999</v>
      </c>
      <c r="AH171" s="4">
        <v>0.746</v>
      </c>
      <c r="AI171" s="4">
        <v>0.97340000000000004</v>
      </c>
      <c r="AJ171" s="4">
        <v>0.14169999999999999</v>
      </c>
      <c r="AK171" s="4">
        <v>2.87E-2</v>
      </c>
      <c r="AL171" s="4">
        <v>0.70569999999999999</v>
      </c>
      <c r="AM171" s="4"/>
      <c r="AN171" s="4">
        <v>0.9839</v>
      </c>
      <c r="AO171" s="4">
        <v>0.98429999999999995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32"/>
        <v>0.67110000000000003</v>
      </c>
      <c r="FG171" s="4">
        <f t="shared" si="33"/>
        <v>0.785825</v>
      </c>
      <c r="FH171" s="4">
        <f t="shared" si="34"/>
        <v>0.23612499999999997</v>
      </c>
      <c r="FI171" s="4">
        <f t="shared" si="35"/>
        <v>1.4274999999999999E-2</v>
      </c>
      <c r="FJ171" s="4">
        <f t="shared" si="36"/>
        <v>0.81737499999999996</v>
      </c>
      <c r="FK171" s="4" t="e">
        <f t="shared" si="37"/>
        <v>#DIV/0!</v>
      </c>
      <c r="FL171" s="4">
        <f t="shared" si="38"/>
        <v>0.99597500000000005</v>
      </c>
      <c r="FM171" s="4">
        <f t="shared" si="39"/>
        <v>3.950825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r=0.3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r=0.3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r=0.3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r=0.3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r=0.3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161</v>
      </c>
      <c r="B172" s="4"/>
      <c r="C172" s="4"/>
      <c r="D172" s="4"/>
      <c r="E172" s="4"/>
      <c r="F172" s="4"/>
      <c r="G172" s="4"/>
      <c r="H172" s="4"/>
      <c r="I172" s="4"/>
      <c r="J172" s="5">
        <v>0.62749999999999995</v>
      </c>
      <c r="K172" s="5">
        <v>0.6855</v>
      </c>
      <c r="L172" s="5">
        <v>0.29139999999999999</v>
      </c>
      <c r="M172" s="5">
        <v>4.8999999999999998E-3</v>
      </c>
      <c r="N172" s="5">
        <v>0.878</v>
      </c>
      <c r="O172" s="5"/>
      <c r="P172" s="5">
        <v>1</v>
      </c>
      <c r="Q172" s="5">
        <v>6.2880000000000003</v>
      </c>
      <c r="R172" s="4">
        <v>0.63849999999999996</v>
      </c>
      <c r="S172" s="4">
        <v>0.70630000000000004</v>
      </c>
      <c r="T172" s="4">
        <v>0.28050000000000003</v>
      </c>
      <c r="U172" s="4">
        <v>9.2999999999999992E-3</v>
      </c>
      <c r="V172" s="4">
        <v>0.8629</v>
      </c>
      <c r="W172" s="4"/>
      <c r="X172" s="4">
        <v>1</v>
      </c>
      <c r="Y172" s="4">
        <v>4.5164999999999997</v>
      </c>
      <c r="Z172" s="5">
        <v>0.66180000000000005</v>
      </c>
      <c r="AA172" s="5">
        <v>0.7601</v>
      </c>
      <c r="AB172" s="5">
        <v>0.23880000000000001</v>
      </c>
      <c r="AC172" s="5">
        <v>1.6799999999999999E-2</v>
      </c>
      <c r="AD172" s="5">
        <v>0.83020000000000005</v>
      </c>
      <c r="AE172" s="5"/>
      <c r="AF172" s="5">
        <v>1</v>
      </c>
      <c r="AG172" s="5">
        <v>3.4268000000000001</v>
      </c>
      <c r="AH172" s="4">
        <v>0.72829999999999995</v>
      </c>
      <c r="AI172" s="4">
        <v>0.92410000000000003</v>
      </c>
      <c r="AJ172" s="4">
        <v>0.1603</v>
      </c>
      <c r="AK172" s="4">
        <v>5.5100000000000003E-2</v>
      </c>
      <c r="AL172" s="4">
        <v>0.60650000000000004</v>
      </c>
      <c r="AM172" s="4"/>
      <c r="AN172" s="4">
        <v>0.97599999999999998</v>
      </c>
      <c r="AO172" s="4">
        <v>0.92530000000000001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32"/>
        <v>0.66402499999999998</v>
      </c>
      <c r="FG172" s="4">
        <f t="shared" si="33"/>
        <v>0.76900000000000002</v>
      </c>
      <c r="FH172" s="4">
        <f t="shared" si="34"/>
        <v>0.24275000000000002</v>
      </c>
      <c r="FI172" s="4">
        <f t="shared" si="35"/>
        <v>2.1525000000000002E-2</v>
      </c>
      <c r="FJ172" s="4">
        <f t="shared" si="36"/>
        <v>0.7944</v>
      </c>
      <c r="FK172" s="4" t="e">
        <f t="shared" si="37"/>
        <v>#DIV/0!</v>
      </c>
      <c r="FL172" s="4">
        <f t="shared" si="38"/>
        <v>0.99399999999999999</v>
      </c>
      <c r="FM172" s="4">
        <f t="shared" si="39"/>
        <v>3.7891500000000002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r=0.3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r=0.3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r=0.3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r=0.3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r=0.3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162</v>
      </c>
      <c r="B173" s="4"/>
      <c r="C173" s="4"/>
      <c r="D173" s="4"/>
      <c r="E173" s="4"/>
      <c r="F173" s="4"/>
      <c r="G173" s="4"/>
      <c r="H173" s="4"/>
      <c r="I173" s="4"/>
      <c r="J173" s="5">
        <v>0.6169</v>
      </c>
      <c r="K173" s="5">
        <v>0.66620000000000001</v>
      </c>
      <c r="L173" s="5">
        <v>0.29930000000000001</v>
      </c>
      <c r="M173" s="5">
        <v>4.7999999999999996E-3</v>
      </c>
      <c r="N173" s="5">
        <v>0.878</v>
      </c>
      <c r="O173" s="5"/>
      <c r="P173" s="5">
        <v>1</v>
      </c>
      <c r="Q173" s="5">
        <v>6.4932999999999996</v>
      </c>
      <c r="R173" s="4">
        <v>0.63100000000000001</v>
      </c>
      <c r="S173" s="4">
        <v>0.6956</v>
      </c>
      <c r="T173" s="4">
        <v>0.28079999999999999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4.5293000000000001</v>
      </c>
      <c r="Z173" s="5">
        <v>0.66349999999999998</v>
      </c>
      <c r="AA173" s="5">
        <v>0.77210000000000001</v>
      </c>
      <c r="AB173" s="5">
        <v>0.21690000000000001</v>
      </c>
      <c r="AC173" s="5">
        <v>1.4800000000000001E-2</v>
      </c>
      <c r="AD173" s="5">
        <v>0.82320000000000004</v>
      </c>
      <c r="AE173" s="5"/>
      <c r="AF173" s="5">
        <v>1</v>
      </c>
      <c r="AG173" s="5">
        <v>3.4485999999999999</v>
      </c>
      <c r="AH173" s="4">
        <v>0.75629999999999997</v>
      </c>
      <c r="AI173" s="4">
        <v>1.0033000000000001</v>
      </c>
      <c r="AJ173" s="4">
        <v>0.13569999999999999</v>
      </c>
      <c r="AK173" s="4">
        <v>2.8400000000000002E-2</v>
      </c>
      <c r="AL173" s="4">
        <v>0.69669999999999999</v>
      </c>
      <c r="AM173" s="4"/>
      <c r="AN173" s="4">
        <v>0.9839</v>
      </c>
      <c r="AO173" s="4">
        <v>0.96840000000000004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ref="FF173:FF204" si="40">AVERAGEIFS(B173:FE173,metrics.rec,"MAE")</f>
        <v>0.66692499999999999</v>
      </c>
      <c r="FG173" s="4">
        <f t="shared" ref="FG173:FG205" si="41">AVERAGEIFS(B173:FE173,metrics.rec,"MSE")</f>
        <v>0.7843</v>
      </c>
      <c r="FH173" s="4">
        <f t="shared" ref="FH173:FH205" si="42">AVERAGEIFS(B173:FE173,metrics.rec,"R")</f>
        <v>0.23317500000000002</v>
      </c>
      <c r="FI173" s="4">
        <f t="shared" ref="FI173:FI205" si="43">AVERAGEIFS(B173:FE173,metrics.rec,"Precision")</f>
        <v>1.4225000000000002E-2</v>
      </c>
      <c r="FJ173" s="4">
        <f t="shared" ref="FJ173:FJ205" si="44">AVERAGEIFS(B173:FE173,metrics.rec,"Recall")</f>
        <v>0.81435000000000002</v>
      </c>
      <c r="FK173" s="4" t="e">
        <f t="shared" ref="FK173:FK205" si="45">AVERAGEIFS(B173:FE173,metrics.rec,"Coverage")</f>
        <v>#DIV/0!</v>
      </c>
      <c r="FL173" s="4">
        <f t="shared" ref="FL173:FL205" si="46">AVERAGEIFS(B173:FE173,metrics.rec,"Recatio")</f>
        <v>0.99597500000000005</v>
      </c>
      <c r="FM173" s="4">
        <f t="shared" ref="FM173:FM205" si="47">AVERAGEIFS(B173:FE173,metrics.rec,"Time")</f>
        <v>3.8599000000000001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r=0.3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r=0.3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r=0.3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r=0.3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r=0.3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163</v>
      </c>
      <c r="B174" s="4"/>
      <c r="C174" s="4"/>
      <c r="D174" s="4"/>
      <c r="E174" s="4"/>
      <c r="F174" s="4"/>
      <c r="G174" s="4"/>
      <c r="H174" s="4"/>
      <c r="I174" s="4"/>
      <c r="J174" s="5">
        <v>0.61909999999999998</v>
      </c>
      <c r="K174" s="5">
        <v>0.67049999999999998</v>
      </c>
      <c r="L174" s="5">
        <v>0.29780000000000001</v>
      </c>
      <c r="M174" s="5">
        <v>4.7999999999999996E-3</v>
      </c>
      <c r="N174" s="5">
        <v>0.87770000000000004</v>
      </c>
      <c r="O174" s="5"/>
      <c r="P174" s="5">
        <v>1</v>
      </c>
      <c r="Q174" s="5">
        <v>6.5228000000000002</v>
      </c>
      <c r="R174" s="4">
        <v>0.6331</v>
      </c>
      <c r="S174" s="4">
        <v>0.69950000000000001</v>
      </c>
      <c r="T174" s="4">
        <v>0.2782</v>
      </c>
      <c r="U174" s="4">
        <v>8.8999999999999999E-3</v>
      </c>
      <c r="V174" s="4">
        <v>0.85960000000000003</v>
      </c>
      <c r="W174" s="4"/>
      <c r="X174" s="4">
        <v>1</v>
      </c>
      <c r="Y174" s="4">
        <v>4.5799000000000003</v>
      </c>
      <c r="Z174" s="5">
        <v>0.66500000000000004</v>
      </c>
      <c r="AA174" s="5">
        <v>0.77480000000000004</v>
      </c>
      <c r="AB174" s="5">
        <v>0.21970000000000001</v>
      </c>
      <c r="AC174" s="5">
        <v>1.4800000000000001E-2</v>
      </c>
      <c r="AD174" s="5">
        <v>0.82330000000000003</v>
      </c>
      <c r="AE174" s="5"/>
      <c r="AF174" s="5">
        <v>1</v>
      </c>
      <c r="AG174" s="5">
        <v>3.4822000000000002</v>
      </c>
      <c r="AH174" s="4">
        <v>0.75660000000000005</v>
      </c>
      <c r="AI174" s="4">
        <v>1.0032000000000001</v>
      </c>
      <c r="AJ174" s="4">
        <v>0.13589999999999999</v>
      </c>
      <c r="AK174" s="4">
        <v>2.8400000000000002E-2</v>
      </c>
      <c r="AL174" s="4">
        <v>0.69720000000000004</v>
      </c>
      <c r="AM174" s="4"/>
      <c r="AN174" s="4">
        <v>0.9839</v>
      </c>
      <c r="AO174" s="4">
        <v>0.95950000000000002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0.66844999999999999</v>
      </c>
      <c r="FG174" s="4">
        <f t="shared" si="41"/>
        <v>0.78700000000000003</v>
      </c>
      <c r="FH174" s="4">
        <f t="shared" si="42"/>
        <v>0.23290000000000002</v>
      </c>
      <c r="FI174" s="4">
        <f t="shared" si="43"/>
        <v>1.4225000000000002E-2</v>
      </c>
      <c r="FJ174" s="4">
        <f t="shared" si="44"/>
        <v>0.81445000000000001</v>
      </c>
      <c r="FK174" s="4" t="e">
        <f t="shared" si="45"/>
        <v>#DIV/0!</v>
      </c>
      <c r="FL174" s="4">
        <f t="shared" si="46"/>
        <v>0.99597500000000005</v>
      </c>
      <c r="FM174" s="4">
        <f t="shared" si="47"/>
        <v>3.8861000000000003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r=0.3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r=0.3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r=0.3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r=0.3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r=0.3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164</v>
      </c>
      <c r="B175" s="4"/>
      <c r="C175" s="4"/>
      <c r="D175" s="4"/>
      <c r="E175" s="4"/>
      <c r="F175" s="4"/>
      <c r="G175" s="4"/>
      <c r="H175" s="4"/>
      <c r="I175" s="4"/>
      <c r="J175" s="5">
        <v>0.62949999999999995</v>
      </c>
      <c r="K175" s="5">
        <v>0.68879999999999997</v>
      </c>
      <c r="L175" s="5">
        <v>0.28839999999999999</v>
      </c>
      <c r="M175" s="5">
        <v>4.7999999999999996E-3</v>
      </c>
      <c r="N175" s="5">
        <v>0.87450000000000006</v>
      </c>
      <c r="O175" s="5"/>
      <c r="P175" s="5">
        <v>1</v>
      </c>
      <c r="Q175" s="5">
        <v>6.4710000000000001</v>
      </c>
      <c r="R175" s="4">
        <v>0.63949999999999996</v>
      </c>
      <c r="S175" s="4">
        <v>0.70830000000000004</v>
      </c>
      <c r="T175" s="4">
        <v>0.2772</v>
      </c>
      <c r="U175" s="4">
        <v>8.8999999999999999E-3</v>
      </c>
      <c r="V175" s="4">
        <v>0.86060000000000003</v>
      </c>
      <c r="W175" s="4"/>
      <c r="X175" s="4">
        <v>1</v>
      </c>
      <c r="Y175" s="4">
        <v>4.5217000000000001</v>
      </c>
      <c r="Z175" s="5">
        <v>0.66100000000000003</v>
      </c>
      <c r="AA175" s="5">
        <v>0.75900000000000001</v>
      </c>
      <c r="AB175" s="5">
        <v>0.23780000000000001</v>
      </c>
      <c r="AC175" s="5">
        <v>1.4800000000000001E-2</v>
      </c>
      <c r="AD175" s="5">
        <v>0.83109999999999995</v>
      </c>
      <c r="AE175" s="5"/>
      <c r="AF175" s="5">
        <v>1</v>
      </c>
      <c r="AG175" s="5">
        <v>3.4813000000000001</v>
      </c>
      <c r="AH175" s="4">
        <v>0.74429999999999996</v>
      </c>
      <c r="AI175" s="4">
        <v>0.97199999999999998</v>
      </c>
      <c r="AJ175" s="4">
        <v>0.1424</v>
      </c>
      <c r="AK175" s="4">
        <v>2.87E-2</v>
      </c>
      <c r="AL175" s="4">
        <v>0.70630000000000004</v>
      </c>
      <c r="AM175" s="4"/>
      <c r="AN175" s="4">
        <v>0.9839</v>
      </c>
      <c r="AO175" s="4">
        <v>0.96140000000000003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0.66857499999999992</v>
      </c>
      <c r="FG175" s="4">
        <f t="shared" si="41"/>
        <v>0.78202499999999997</v>
      </c>
      <c r="FH175" s="4">
        <f t="shared" si="42"/>
        <v>0.23644999999999999</v>
      </c>
      <c r="FI175" s="4">
        <f t="shared" si="43"/>
        <v>1.43E-2</v>
      </c>
      <c r="FJ175" s="4">
        <f t="shared" si="44"/>
        <v>0.8181250000000001</v>
      </c>
      <c r="FK175" s="4" t="e">
        <f t="shared" si="45"/>
        <v>#DIV/0!</v>
      </c>
      <c r="FL175" s="4">
        <f t="shared" si="46"/>
        <v>0.99597500000000005</v>
      </c>
      <c r="FM175" s="4">
        <f t="shared" si="47"/>
        <v>3.8588499999999999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r=0.3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r=0.3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r=0.3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r=0.3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r=0.3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165</v>
      </c>
      <c r="B176" s="4"/>
      <c r="C176" s="4"/>
      <c r="D176" s="4"/>
      <c r="E176" s="4"/>
      <c r="F176" s="4"/>
      <c r="G176" s="4"/>
      <c r="H176" s="4"/>
      <c r="I176" s="4"/>
      <c r="J176" s="5">
        <v>0.63160000000000005</v>
      </c>
      <c r="K176" s="5">
        <v>0.69269999999999998</v>
      </c>
      <c r="L176" s="5">
        <v>0.28620000000000001</v>
      </c>
      <c r="M176" s="5">
        <v>4.7999999999999996E-3</v>
      </c>
      <c r="N176" s="5">
        <v>0.87370000000000003</v>
      </c>
      <c r="O176" s="5"/>
      <c r="P176" s="5">
        <v>1</v>
      </c>
      <c r="Q176" s="5">
        <v>6.6273</v>
      </c>
      <c r="R176" s="4">
        <v>0.64119999999999999</v>
      </c>
      <c r="S176" s="4">
        <v>0.71140000000000003</v>
      </c>
      <c r="T176" s="4">
        <v>0.27739999999999998</v>
      </c>
      <c r="U176" s="4">
        <v>8.8999999999999999E-3</v>
      </c>
      <c r="V176" s="4">
        <v>0.86009999999999998</v>
      </c>
      <c r="W176" s="4"/>
      <c r="X176" s="4">
        <v>1</v>
      </c>
      <c r="Y176" s="4">
        <v>4.5738000000000003</v>
      </c>
      <c r="Z176" s="5">
        <v>0.66249999999999998</v>
      </c>
      <c r="AA176" s="5">
        <v>0.76180000000000003</v>
      </c>
      <c r="AB176" s="5">
        <v>0.2379</v>
      </c>
      <c r="AC176" s="5">
        <v>1.4800000000000001E-2</v>
      </c>
      <c r="AD176" s="5">
        <v>0.83079999999999998</v>
      </c>
      <c r="AE176" s="5"/>
      <c r="AF176" s="5">
        <v>1</v>
      </c>
      <c r="AG176" s="5">
        <v>3.4944999999999999</v>
      </c>
      <c r="AH176" s="4">
        <v>0.74480000000000002</v>
      </c>
      <c r="AI176" s="4">
        <v>0.97230000000000005</v>
      </c>
      <c r="AJ176" s="4">
        <v>0.14219999999999999</v>
      </c>
      <c r="AK176" s="4">
        <v>2.8799999999999999E-2</v>
      </c>
      <c r="AL176" s="4">
        <v>0.70650000000000002</v>
      </c>
      <c r="AM176" s="4"/>
      <c r="AN176" s="4">
        <v>0.9839</v>
      </c>
      <c r="AO176" s="4">
        <v>0.96689999999999998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0.67002500000000009</v>
      </c>
      <c r="FG176" s="4">
        <f t="shared" si="41"/>
        <v>0.78455000000000008</v>
      </c>
      <c r="FH176" s="4">
        <f t="shared" si="42"/>
        <v>0.235925</v>
      </c>
      <c r="FI176" s="4">
        <f t="shared" si="43"/>
        <v>1.4325000000000001E-2</v>
      </c>
      <c r="FJ176" s="4">
        <f t="shared" si="44"/>
        <v>0.81777500000000003</v>
      </c>
      <c r="FK176" s="4" t="e">
        <f t="shared" si="45"/>
        <v>#DIV/0!</v>
      </c>
      <c r="FL176" s="4">
        <f t="shared" si="46"/>
        <v>0.99597500000000005</v>
      </c>
      <c r="FM176" s="4">
        <f t="shared" si="47"/>
        <v>3.9156250000000004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r=0.3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r=0.3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r=0.3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r=0.3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r=0.3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166</v>
      </c>
      <c r="B177" s="4"/>
      <c r="C177" s="4"/>
      <c r="D177" s="4"/>
      <c r="E177" s="4"/>
      <c r="F177" s="4"/>
      <c r="G177" s="4"/>
      <c r="H177" s="4"/>
      <c r="I177" s="4"/>
      <c r="J177" s="5">
        <v>0.624</v>
      </c>
      <c r="K177" s="5">
        <v>0.67759999999999998</v>
      </c>
      <c r="L177" s="5">
        <v>0.29559999999999997</v>
      </c>
      <c r="M177" s="5">
        <v>4.7999999999999996E-3</v>
      </c>
      <c r="N177" s="5">
        <v>0.87490000000000001</v>
      </c>
      <c r="O177" s="5"/>
      <c r="P177" s="5">
        <v>1</v>
      </c>
      <c r="Q177" s="5">
        <v>6.4421999999999997</v>
      </c>
      <c r="R177" s="4">
        <v>0.63490000000000002</v>
      </c>
      <c r="S177" s="4">
        <v>0.69950000000000001</v>
      </c>
      <c r="T177" s="4">
        <v>0.28699999999999998</v>
      </c>
      <c r="U177" s="4">
        <v>8.8999999999999999E-3</v>
      </c>
      <c r="V177" s="4">
        <v>0.85980000000000001</v>
      </c>
      <c r="W177" s="4"/>
      <c r="X177" s="4">
        <v>1</v>
      </c>
      <c r="Y177" s="4">
        <v>4.5281000000000002</v>
      </c>
      <c r="Z177" s="5">
        <v>0.65980000000000005</v>
      </c>
      <c r="AA177" s="5">
        <v>0.75849999999999995</v>
      </c>
      <c r="AB177" s="5">
        <v>0.2334</v>
      </c>
      <c r="AC177" s="5">
        <v>1.4800000000000001E-2</v>
      </c>
      <c r="AD177" s="5">
        <v>0.82789999999999997</v>
      </c>
      <c r="AE177" s="5"/>
      <c r="AF177" s="5">
        <v>1</v>
      </c>
      <c r="AG177" s="5">
        <v>3.4527000000000001</v>
      </c>
      <c r="AH177" s="4">
        <v>0.74729999999999996</v>
      </c>
      <c r="AI177" s="4">
        <v>0.97989999999999999</v>
      </c>
      <c r="AJ177" s="4">
        <v>0.1401</v>
      </c>
      <c r="AK177" s="4">
        <v>2.86E-2</v>
      </c>
      <c r="AL177" s="4">
        <v>0.70250000000000001</v>
      </c>
      <c r="AM177" s="4"/>
      <c r="AN177" s="4">
        <v>0.9839</v>
      </c>
      <c r="AO177" s="4">
        <v>0.95740000000000003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0.66650000000000009</v>
      </c>
      <c r="FG177" s="4">
        <f t="shared" si="41"/>
        <v>0.77887499999999998</v>
      </c>
      <c r="FH177" s="4">
        <f t="shared" si="42"/>
        <v>0.23902500000000002</v>
      </c>
      <c r="FI177" s="4">
        <f t="shared" si="43"/>
        <v>1.4274999999999999E-2</v>
      </c>
      <c r="FJ177" s="4">
        <f t="shared" si="44"/>
        <v>0.81627500000000008</v>
      </c>
      <c r="FK177" s="4" t="e">
        <f t="shared" si="45"/>
        <v>#DIV/0!</v>
      </c>
      <c r="FL177" s="4">
        <f t="shared" si="46"/>
        <v>0.99597500000000005</v>
      </c>
      <c r="FM177" s="4">
        <f t="shared" si="47"/>
        <v>3.8451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r=0.3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r=0.3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r=0.3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r=0.3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r=0.3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167</v>
      </c>
      <c r="B178" s="4"/>
      <c r="C178" s="4"/>
      <c r="D178" s="4"/>
      <c r="E178" s="4"/>
      <c r="F178" s="4"/>
      <c r="G178" s="4"/>
      <c r="H178" s="4"/>
      <c r="I178" s="4"/>
      <c r="J178" s="5">
        <v>0.626</v>
      </c>
      <c r="K178" s="5">
        <v>0.68130000000000002</v>
      </c>
      <c r="L178" s="5">
        <v>0.2959</v>
      </c>
      <c r="M178" s="5">
        <v>4.7999999999999996E-3</v>
      </c>
      <c r="N178" s="5">
        <v>0.87460000000000004</v>
      </c>
      <c r="O178" s="5"/>
      <c r="P178" s="5">
        <v>1</v>
      </c>
      <c r="Q178" s="5">
        <v>6.5391000000000004</v>
      </c>
      <c r="R178" s="4">
        <v>0.63670000000000004</v>
      </c>
      <c r="S178" s="4">
        <v>0.70330000000000004</v>
      </c>
      <c r="T178" s="4">
        <v>0.2848</v>
      </c>
      <c r="U178" s="4">
        <v>8.8999999999999999E-3</v>
      </c>
      <c r="V178" s="4">
        <v>0.85940000000000005</v>
      </c>
      <c r="W178" s="4"/>
      <c r="X178" s="4">
        <v>1</v>
      </c>
      <c r="Y178" s="4">
        <v>4.5664999999999996</v>
      </c>
      <c r="Z178" s="5">
        <v>0.66139999999999999</v>
      </c>
      <c r="AA178" s="5">
        <v>0.76139999999999997</v>
      </c>
      <c r="AB178" s="5">
        <v>0.23219999999999999</v>
      </c>
      <c r="AC178" s="5">
        <v>1.4800000000000001E-2</v>
      </c>
      <c r="AD178" s="5">
        <v>0.82769999999999999</v>
      </c>
      <c r="AE178" s="5"/>
      <c r="AF178" s="5">
        <v>1</v>
      </c>
      <c r="AG178" s="5">
        <v>3.4506000000000001</v>
      </c>
      <c r="AH178" s="4">
        <v>0.74780000000000002</v>
      </c>
      <c r="AI178" s="4">
        <v>0.98009999999999997</v>
      </c>
      <c r="AJ178" s="4">
        <v>0.1401</v>
      </c>
      <c r="AK178" s="4">
        <v>2.86E-2</v>
      </c>
      <c r="AL178" s="4">
        <v>0.70269999999999999</v>
      </c>
      <c r="AM178" s="4"/>
      <c r="AN178" s="4">
        <v>0.9839</v>
      </c>
      <c r="AO178" s="4">
        <v>0.96409999999999996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0.66797499999999999</v>
      </c>
      <c r="FG178" s="4">
        <f t="shared" si="41"/>
        <v>0.78152500000000003</v>
      </c>
      <c r="FH178" s="4">
        <f t="shared" si="42"/>
        <v>0.23824999999999999</v>
      </c>
      <c r="FI178" s="4">
        <f t="shared" si="43"/>
        <v>1.4274999999999999E-2</v>
      </c>
      <c r="FJ178" s="4">
        <f t="shared" si="44"/>
        <v>0.81610000000000005</v>
      </c>
      <c r="FK178" s="4" t="e">
        <f t="shared" si="45"/>
        <v>#DIV/0!</v>
      </c>
      <c r="FL178" s="4">
        <f t="shared" si="46"/>
        <v>0.99597500000000005</v>
      </c>
      <c r="FM178" s="4">
        <f t="shared" si="47"/>
        <v>3.8800749999999997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r=0.3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r=0.3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r=0.3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r=0.3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r=0.3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168</v>
      </c>
      <c r="B179" s="4"/>
      <c r="C179" s="4"/>
      <c r="D179" s="4"/>
      <c r="E179" s="4"/>
      <c r="F179" s="4"/>
      <c r="G179" s="4"/>
      <c r="H179" s="4"/>
      <c r="I179" s="4"/>
      <c r="J179" s="5">
        <v>0.63239999999999996</v>
      </c>
      <c r="K179" s="5">
        <v>0.69130000000000003</v>
      </c>
      <c r="L179" s="5">
        <v>0.3009</v>
      </c>
      <c r="M179" s="5">
        <v>7.6E-3</v>
      </c>
      <c r="N179" s="5">
        <v>0.85360000000000003</v>
      </c>
      <c r="O179" s="5"/>
      <c r="P179" s="5">
        <v>1</v>
      </c>
      <c r="Q179" s="5">
        <v>6.2674000000000003</v>
      </c>
      <c r="R179" s="4">
        <v>0.65639999999999998</v>
      </c>
      <c r="S179" s="4">
        <v>0.74099999999999999</v>
      </c>
      <c r="T179" s="4">
        <v>0.27139999999999997</v>
      </c>
      <c r="U179" s="4">
        <v>1.4500000000000001E-2</v>
      </c>
      <c r="V179" s="4">
        <v>0.82789999999999997</v>
      </c>
      <c r="W179" s="4"/>
      <c r="X179" s="4">
        <v>1</v>
      </c>
      <c r="Y179" s="4">
        <v>4.4508000000000001</v>
      </c>
      <c r="Z179" s="5">
        <v>0.70489999999999997</v>
      </c>
      <c r="AA179" s="5">
        <v>0.85040000000000004</v>
      </c>
      <c r="AB179" s="5">
        <v>0.216</v>
      </c>
      <c r="AC179" s="5">
        <v>2.5499999999999998E-2</v>
      </c>
      <c r="AD179" s="5">
        <v>0.78269999999999995</v>
      </c>
      <c r="AE179" s="5"/>
      <c r="AF179" s="5">
        <v>1</v>
      </c>
      <c r="AG179" s="5">
        <v>3.3917000000000002</v>
      </c>
      <c r="AH179" s="4">
        <v>0.77859999999999996</v>
      </c>
      <c r="AI179" s="4">
        <v>1.0424</v>
      </c>
      <c r="AJ179" s="4">
        <v>0.12770000000000001</v>
      </c>
      <c r="AK179" s="4">
        <v>7.8899999999999998E-2</v>
      </c>
      <c r="AL179" s="4">
        <v>0.53010000000000002</v>
      </c>
      <c r="AM179" s="4"/>
      <c r="AN179" s="4">
        <v>0.97670000000000001</v>
      </c>
      <c r="AO179" s="4">
        <v>0.9274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0.693075</v>
      </c>
      <c r="FG179" s="4">
        <f t="shared" si="41"/>
        <v>0.83127499999999999</v>
      </c>
      <c r="FH179" s="4">
        <f t="shared" si="42"/>
        <v>0.22900000000000001</v>
      </c>
      <c r="FI179" s="4">
        <f t="shared" si="43"/>
        <v>3.1625E-2</v>
      </c>
      <c r="FJ179" s="4">
        <f t="shared" si="44"/>
        <v>0.74857499999999999</v>
      </c>
      <c r="FK179" s="4" t="e">
        <f t="shared" si="45"/>
        <v>#DIV/0!</v>
      </c>
      <c r="FL179" s="4">
        <f t="shared" si="46"/>
        <v>0.99417500000000003</v>
      </c>
      <c r="FM179" s="4">
        <f t="shared" si="47"/>
        <v>3.759325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r=0.3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r=0.3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r=0.3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r=0.3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r=0.3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169</v>
      </c>
      <c r="B180" s="4"/>
      <c r="C180" s="4"/>
      <c r="D180" s="4"/>
      <c r="E180" s="4"/>
      <c r="F180" s="4"/>
      <c r="G180" s="4"/>
      <c r="H180" s="4"/>
      <c r="I180" s="4"/>
      <c r="J180" s="5">
        <v>0.6502</v>
      </c>
      <c r="K180" s="5">
        <v>0.73650000000000004</v>
      </c>
      <c r="L180" s="5">
        <v>0.2301</v>
      </c>
      <c r="M180" s="5">
        <v>1.1900000000000001E-2</v>
      </c>
      <c r="N180" s="5">
        <v>0.84740000000000004</v>
      </c>
      <c r="O180" s="5"/>
      <c r="P180" s="5">
        <v>1</v>
      </c>
      <c r="Q180" s="5">
        <v>2.3700999999999999</v>
      </c>
      <c r="R180" s="4">
        <v>0.65959999999999996</v>
      </c>
      <c r="S180" s="4">
        <v>0.75680000000000003</v>
      </c>
      <c r="T180" s="4">
        <v>0.21440000000000001</v>
      </c>
      <c r="U180" s="4">
        <v>2.1600000000000001E-2</v>
      </c>
      <c r="V180" s="4">
        <v>0.82279999999999998</v>
      </c>
      <c r="W180" s="4"/>
      <c r="X180" s="4">
        <v>1</v>
      </c>
      <c r="Y180" s="4">
        <v>2.0142000000000002</v>
      </c>
      <c r="Z180" s="5">
        <v>0.68279999999999996</v>
      </c>
      <c r="AA180" s="5">
        <v>0.80800000000000005</v>
      </c>
      <c r="AB180" s="5">
        <v>0.15920000000000001</v>
      </c>
      <c r="AC180" s="5">
        <v>3.2500000000000001E-2</v>
      </c>
      <c r="AD180" s="5">
        <v>0.77029999999999998</v>
      </c>
      <c r="AE180" s="5"/>
      <c r="AF180" s="5">
        <v>1</v>
      </c>
      <c r="AG180" s="5">
        <v>1.6966000000000001</v>
      </c>
      <c r="AH180" s="4">
        <v>0.74650000000000005</v>
      </c>
      <c r="AI180" s="4">
        <v>0.96319999999999995</v>
      </c>
      <c r="AJ180" s="4">
        <v>0.1004</v>
      </c>
      <c r="AK180" s="4">
        <v>4.4200000000000003E-2</v>
      </c>
      <c r="AL180" s="4">
        <v>0.56510000000000005</v>
      </c>
      <c r="AM180" s="4"/>
      <c r="AN180" s="4">
        <v>0.98</v>
      </c>
      <c r="AO180" s="4">
        <v>0.86339999999999995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0.68477500000000002</v>
      </c>
      <c r="FG180" s="4">
        <f t="shared" si="41"/>
        <v>0.8161250000000001</v>
      </c>
      <c r="FH180" s="4">
        <f t="shared" si="42"/>
        <v>0.17602500000000001</v>
      </c>
      <c r="FI180" s="4">
        <f t="shared" si="43"/>
        <v>2.7550000000000002E-2</v>
      </c>
      <c r="FJ180" s="4">
        <f t="shared" si="44"/>
        <v>0.75140000000000007</v>
      </c>
      <c r="FK180" s="4" t="e">
        <f t="shared" si="45"/>
        <v>#DIV/0!</v>
      </c>
      <c r="FL180" s="4">
        <f t="shared" si="46"/>
        <v>0.995</v>
      </c>
      <c r="FM180" s="4">
        <f t="shared" si="47"/>
        <v>1.736075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r=0.3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r=0.3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r=0.3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r=0.3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r=0.3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170</v>
      </c>
      <c r="B181" s="4"/>
      <c r="C181" s="4"/>
      <c r="D181" s="4"/>
      <c r="E181" s="4"/>
      <c r="F181" s="4"/>
      <c r="G181" s="4"/>
      <c r="H181" s="4"/>
      <c r="I181" s="4"/>
      <c r="J181" s="5">
        <v>0.64959999999999996</v>
      </c>
      <c r="K181" s="5">
        <v>0.73609999999999998</v>
      </c>
      <c r="L181" s="5">
        <v>0.24349999999999999</v>
      </c>
      <c r="M181" s="5">
        <v>1.03E-2</v>
      </c>
      <c r="N181" s="5">
        <v>0.85340000000000005</v>
      </c>
      <c r="O181" s="5"/>
      <c r="P181" s="5">
        <v>1</v>
      </c>
      <c r="Q181" s="5">
        <v>2.3073999999999999</v>
      </c>
      <c r="R181" s="4">
        <v>0.65859999999999996</v>
      </c>
      <c r="S181" s="4">
        <v>0.75560000000000005</v>
      </c>
      <c r="T181" s="4">
        <v>0.22120000000000001</v>
      </c>
      <c r="U181" s="4">
        <v>1.9199999999999998E-2</v>
      </c>
      <c r="V181" s="4">
        <v>0.83069999999999999</v>
      </c>
      <c r="W181" s="4"/>
      <c r="X181" s="4">
        <v>1</v>
      </c>
      <c r="Y181" s="4">
        <v>1.8189</v>
      </c>
      <c r="Z181" s="5">
        <v>0.68079999999999996</v>
      </c>
      <c r="AA181" s="5">
        <v>0.8044</v>
      </c>
      <c r="AB181" s="5">
        <v>0.16830000000000001</v>
      </c>
      <c r="AC181" s="5">
        <v>3.0499999999999999E-2</v>
      </c>
      <c r="AD181" s="5">
        <v>0.78</v>
      </c>
      <c r="AE181" s="5"/>
      <c r="AF181" s="5">
        <v>1</v>
      </c>
      <c r="AG181" s="5">
        <v>1.3791</v>
      </c>
      <c r="AH181" s="4">
        <v>0.74099999999999999</v>
      </c>
      <c r="AI181" s="4">
        <v>0.95079999999999998</v>
      </c>
      <c r="AJ181" s="4">
        <v>0.1089</v>
      </c>
      <c r="AK181" s="4">
        <v>5.3699999999999998E-2</v>
      </c>
      <c r="AL181" s="4">
        <v>0.53939999999999999</v>
      </c>
      <c r="AM181" s="4"/>
      <c r="AN181" s="4">
        <v>0.97640000000000005</v>
      </c>
      <c r="AO181" s="4">
        <v>0.60260000000000002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0.6825</v>
      </c>
      <c r="FG181" s="4">
        <f t="shared" si="41"/>
        <v>0.81172500000000003</v>
      </c>
      <c r="FH181" s="4">
        <f t="shared" si="42"/>
        <v>0.185475</v>
      </c>
      <c r="FI181" s="4">
        <f t="shared" si="43"/>
        <v>2.8424999999999999E-2</v>
      </c>
      <c r="FJ181" s="4">
        <f t="shared" si="44"/>
        <v>0.75087500000000007</v>
      </c>
      <c r="FK181" s="4" t="e">
        <f t="shared" si="45"/>
        <v>#DIV/0!</v>
      </c>
      <c r="FL181" s="4">
        <f t="shared" si="46"/>
        <v>0.99409999999999998</v>
      </c>
      <c r="FM181" s="4">
        <f t="shared" si="47"/>
        <v>1.5269999999999999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r=0.3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r=0.3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r=0.3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r=0.3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r=0.3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171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0.65969999999999995</v>
      </c>
      <c r="S182" s="4">
        <v>0.7671</v>
      </c>
      <c r="T182" s="4">
        <v>0.2636</v>
      </c>
      <c r="U182" s="4">
        <v>1.15E-2</v>
      </c>
      <c r="V182" s="4">
        <v>0.84919999999999995</v>
      </c>
      <c r="W182" s="4"/>
      <c r="X182" s="4">
        <v>1</v>
      </c>
      <c r="Y182" s="4">
        <v>1.8936999999999999</v>
      </c>
      <c r="Z182" s="5">
        <v>0.68049999999999999</v>
      </c>
      <c r="AA182" s="5">
        <v>0.81169999999999998</v>
      </c>
      <c r="AB182" s="5">
        <v>0.20349999999999999</v>
      </c>
      <c r="AC182" s="5">
        <v>2.07E-2</v>
      </c>
      <c r="AD182" s="5">
        <v>0.80589999999999995</v>
      </c>
      <c r="AE182" s="5"/>
      <c r="AF182" s="5">
        <v>1</v>
      </c>
      <c r="AG182" s="5">
        <v>1.4588000000000001</v>
      </c>
      <c r="AH182" s="4">
        <v>0.74080000000000001</v>
      </c>
      <c r="AI182" s="4">
        <v>0.95269999999999999</v>
      </c>
      <c r="AJ182" s="4">
        <v>0.11260000000000001</v>
      </c>
      <c r="AK182" s="4">
        <v>5.1700000000000003E-2</v>
      </c>
      <c r="AL182" s="4">
        <v>0.56940000000000002</v>
      </c>
      <c r="AM182" s="4"/>
      <c r="AN182" s="4">
        <v>0.97640000000000005</v>
      </c>
      <c r="AO182" s="4">
        <v>0.59330000000000005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0.69366666666666665</v>
      </c>
      <c r="FG182" s="4">
        <f t="shared" si="41"/>
        <v>0.84383333333333332</v>
      </c>
      <c r="FH182" s="4">
        <f t="shared" si="42"/>
        <v>0.19323333333333334</v>
      </c>
      <c r="FI182" s="4">
        <f t="shared" si="43"/>
        <v>2.7966666666666667E-2</v>
      </c>
      <c r="FJ182" s="4">
        <f t="shared" si="44"/>
        <v>0.74149999999999994</v>
      </c>
      <c r="FK182" s="4" t="e">
        <f t="shared" si="45"/>
        <v>#DIV/0!</v>
      </c>
      <c r="FL182" s="4">
        <f t="shared" si="46"/>
        <v>0.99213333333333331</v>
      </c>
      <c r="FM182" s="4">
        <f t="shared" si="47"/>
        <v>1.3152666666666668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r=0.5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r=0.5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r=0.5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r=0.5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r=0.5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0.66100000000000003</v>
      </c>
      <c r="S183" s="4">
        <v>0.76290000000000002</v>
      </c>
      <c r="T183" s="4">
        <v>0.21129999999999999</v>
      </c>
      <c r="U183" s="4">
        <v>1.9400000000000001E-2</v>
      </c>
      <c r="V183" s="4">
        <v>0.78280000000000005</v>
      </c>
      <c r="W183" s="4"/>
      <c r="X183" s="4">
        <v>0.998</v>
      </c>
      <c r="Y183" s="4">
        <v>1.8168</v>
      </c>
      <c r="Z183" s="5">
        <v>0.68959999999999999</v>
      </c>
      <c r="AA183" s="5">
        <v>0.82530000000000003</v>
      </c>
      <c r="AB183" s="5">
        <v>0.15260000000000001</v>
      </c>
      <c r="AC183" s="5">
        <v>2.6100000000000002E-2</v>
      </c>
      <c r="AD183" s="5">
        <v>0.72130000000000005</v>
      </c>
      <c r="AE183" s="5"/>
      <c r="AF183" s="5">
        <v>0.99150000000000005</v>
      </c>
      <c r="AG183" s="5">
        <v>1.4454</v>
      </c>
      <c r="AH183" s="4">
        <v>0.76339999999999997</v>
      </c>
      <c r="AI183" s="4">
        <v>0.99790000000000001</v>
      </c>
      <c r="AJ183" s="4">
        <v>2.9399999999999999E-2</v>
      </c>
      <c r="AK183" s="4">
        <v>4.9299999999999997E-2</v>
      </c>
      <c r="AL183" s="4">
        <v>0.53459999999999996</v>
      </c>
      <c r="AM183" s="4"/>
      <c r="AN183" s="4">
        <v>0.88080000000000003</v>
      </c>
      <c r="AO183" s="4">
        <v>0.63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0.70466666666666666</v>
      </c>
      <c r="FG183" s="4">
        <f t="shared" si="41"/>
        <v>0.86203333333333332</v>
      </c>
      <c r="FH183" s="4">
        <f t="shared" si="42"/>
        <v>0.13109999999999999</v>
      </c>
      <c r="FI183" s="4">
        <f t="shared" si="43"/>
        <v>3.1599999999999996E-2</v>
      </c>
      <c r="FJ183" s="4">
        <f t="shared" si="44"/>
        <v>0.67956666666666676</v>
      </c>
      <c r="FK183" s="4" t="e">
        <f t="shared" si="45"/>
        <v>#DIV/0!</v>
      </c>
      <c r="FL183" s="4">
        <f t="shared" si="46"/>
        <v>0.95676666666666677</v>
      </c>
      <c r="FM183" s="4">
        <f t="shared" si="47"/>
        <v>1.2973999999999999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r=0.5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r=0.5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r=0.5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r=0.5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r=0.5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173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0.6573</v>
      </c>
      <c r="S184" s="4">
        <v>0.75339999999999996</v>
      </c>
      <c r="T184" s="4">
        <v>0.22770000000000001</v>
      </c>
      <c r="U184" s="4">
        <v>1.8499999999999999E-2</v>
      </c>
      <c r="V184" s="4">
        <v>0.83150000000000002</v>
      </c>
      <c r="W184" s="4"/>
      <c r="X184" s="4">
        <v>1</v>
      </c>
      <c r="Y184" s="4">
        <v>1.8211999999999999</v>
      </c>
      <c r="Z184" s="5">
        <v>0.6794</v>
      </c>
      <c r="AA184" s="5">
        <v>0.80110000000000003</v>
      </c>
      <c r="AB184" s="5">
        <v>0.1792</v>
      </c>
      <c r="AC184" s="5">
        <v>2.93E-2</v>
      </c>
      <c r="AD184" s="5">
        <v>0.78169999999999995</v>
      </c>
      <c r="AE184" s="5"/>
      <c r="AF184" s="5">
        <v>1</v>
      </c>
      <c r="AG184" s="5">
        <v>1.4589000000000001</v>
      </c>
      <c r="AH184" s="4">
        <v>0.73919999999999997</v>
      </c>
      <c r="AI184" s="4">
        <v>0.94630000000000003</v>
      </c>
      <c r="AJ184" s="4">
        <v>0.1106</v>
      </c>
      <c r="AK184" s="4">
        <v>5.2999999999999999E-2</v>
      </c>
      <c r="AL184" s="4">
        <v>0.54820000000000002</v>
      </c>
      <c r="AM184" s="4"/>
      <c r="AN184" s="4">
        <v>0.97640000000000005</v>
      </c>
      <c r="AO184" s="4">
        <v>0.60950000000000004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0.69196666666666662</v>
      </c>
      <c r="FG184" s="4">
        <f t="shared" si="41"/>
        <v>0.83360000000000001</v>
      </c>
      <c r="FH184" s="4">
        <f t="shared" si="42"/>
        <v>0.17250000000000001</v>
      </c>
      <c r="FI184" s="4">
        <f t="shared" si="43"/>
        <v>3.3599999999999998E-2</v>
      </c>
      <c r="FJ184" s="4">
        <f t="shared" si="44"/>
        <v>0.7204666666666667</v>
      </c>
      <c r="FK184" s="4" t="e">
        <f t="shared" si="45"/>
        <v>#DIV/0!</v>
      </c>
      <c r="FL184" s="4">
        <f t="shared" si="46"/>
        <v>0.99213333333333331</v>
      </c>
      <c r="FM184" s="4">
        <f t="shared" si="47"/>
        <v>1.2965333333333333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r=0.5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r=0.5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r=0.5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r=0.5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r=0.5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174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0.65639999999999998</v>
      </c>
      <c r="S185" s="4">
        <v>0.74570000000000003</v>
      </c>
      <c r="T185" s="4">
        <v>0.2097</v>
      </c>
      <c r="U185" s="4">
        <v>2.1700000000000001E-2</v>
      </c>
      <c r="V185" s="4">
        <v>0.8054</v>
      </c>
      <c r="W185" s="4"/>
      <c r="X185" s="4">
        <v>1</v>
      </c>
      <c r="Y185" s="4">
        <v>1.7678</v>
      </c>
      <c r="Z185" s="5">
        <v>0.68320000000000003</v>
      </c>
      <c r="AA185" s="5">
        <v>0.8054</v>
      </c>
      <c r="AB185" s="5">
        <v>0.15</v>
      </c>
      <c r="AC185" s="5">
        <v>3.0099999999999998E-2</v>
      </c>
      <c r="AD185" s="5">
        <v>0.7429</v>
      </c>
      <c r="AE185" s="5"/>
      <c r="AF185" s="5">
        <v>0.998</v>
      </c>
      <c r="AG185" s="5">
        <v>1.3277000000000001</v>
      </c>
      <c r="AH185" s="4">
        <v>0.74929999999999997</v>
      </c>
      <c r="AI185" s="4">
        <v>0.96970000000000001</v>
      </c>
      <c r="AJ185" s="4">
        <v>7.9200000000000007E-2</v>
      </c>
      <c r="AK185" s="4">
        <v>5.57E-2</v>
      </c>
      <c r="AL185" s="4">
        <v>0.50519999999999998</v>
      </c>
      <c r="AM185" s="4"/>
      <c r="AN185" s="4">
        <v>0.94610000000000005</v>
      </c>
      <c r="AO185" s="4">
        <v>0.6028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0.69629999999999992</v>
      </c>
      <c r="FG185" s="4">
        <f t="shared" si="41"/>
        <v>0.84026666666666661</v>
      </c>
      <c r="FH185" s="4">
        <f t="shared" si="42"/>
        <v>0.14630000000000001</v>
      </c>
      <c r="FI185" s="4">
        <f t="shared" si="43"/>
        <v>3.5833333333333335E-2</v>
      </c>
      <c r="FJ185" s="4">
        <f t="shared" si="44"/>
        <v>0.6845</v>
      </c>
      <c r="FK185" s="4" t="e">
        <f t="shared" si="45"/>
        <v>#DIV/0!</v>
      </c>
      <c r="FL185" s="4">
        <f t="shared" si="46"/>
        <v>0.98136666666666672</v>
      </c>
      <c r="FM185" s="4">
        <f t="shared" si="47"/>
        <v>1.2327666666666668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r=0.5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r=0.5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r=0.5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r=0.5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r=0.5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175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0.65920000000000001</v>
      </c>
      <c r="S186" s="4">
        <v>0.76359999999999995</v>
      </c>
      <c r="T186" s="4">
        <v>0.25719999999999998</v>
      </c>
      <c r="U186" s="4">
        <v>1.21E-2</v>
      </c>
      <c r="V186" s="4">
        <v>0.84860000000000002</v>
      </c>
      <c r="W186" s="4"/>
      <c r="X186" s="4">
        <v>1</v>
      </c>
      <c r="Y186" s="4">
        <v>2.0419</v>
      </c>
      <c r="Z186" s="5">
        <v>0.6794</v>
      </c>
      <c r="AA186" s="5">
        <v>0.80769999999999997</v>
      </c>
      <c r="AB186" s="5">
        <v>0.20300000000000001</v>
      </c>
      <c r="AC186" s="5">
        <v>2.1100000000000001E-2</v>
      </c>
      <c r="AD186" s="5">
        <v>0.80779999999999996</v>
      </c>
      <c r="AE186" s="5"/>
      <c r="AF186" s="5">
        <v>1</v>
      </c>
      <c r="AG186" s="5">
        <v>1.6879999999999999</v>
      </c>
      <c r="AH186" s="4">
        <v>0.73729999999999996</v>
      </c>
      <c r="AI186" s="4">
        <v>0.94510000000000005</v>
      </c>
      <c r="AJ186" s="4">
        <v>0.1143</v>
      </c>
      <c r="AK186" s="4">
        <v>4.3400000000000001E-2</v>
      </c>
      <c r="AL186" s="4">
        <v>0.61619999999999997</v>
      </c>
      <c r="AM186" s="4"/>
      <c r="AN186" s="4">
        <v>0.98</v>
      </c>
      <c r="AO186" s="4">
        <v>0.88280000000000003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0.69196666666666662</v>
      </c>
      <c r="FG186" s="4">
        <f t="shared" si="41"/>
        <v>0.83879999999999999</v>
      </c>
      <c r="FH186" s="4">
        <f t="shared" si="42"/>
        <v>0.1915</v>
      </c>
      <c r="FI186" s="4">
        <f t="shared" si="43"/>
        <v>2.5533333333333335E-2</v>
      </c>
      <c r="FJ186" s="4">
        <f t="shared" si="44"/>
        <v>0.75753333333333339</v>
      </c>
      <c r="FK186" s="4" t="e">
        <f t="shared" si="45"/>
        <v>#DIV/0!</v>
      </c>
      <c r="FL186" s="4">
        <f t="shared" si="46"/>
        <v>0.99333333333333329</v>
      </c>
      <c r="FM186" s="4">
        <f t="shared" si="47"/>
        <v>1.5375666666666667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r=0.5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r=0.5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r=0.5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r=0.5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r=0.5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176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0.65859999999999996</v>
      </c>
      <c r="S187" s="4">
        <v>0.75290000000000001</v>
      </c>
      <c r="T187" s="4">
        <v>0.21560000000000001</v>
      </c>
      <c r="U187" s="4">
        <v>2.3E-2</v>
      </c>
      <c r="V187" s="4">
        <v>0.81799999999999995</v>
      </c>
      <c r="W187" s="4"/>
      <c r="X187" s="4">
        <v>1</v>
      </c>
      <c r="Y187" s="4">
        <v>1.8090999999999999</v>
      </c>
      <c r="Z187" s="5">
        <v>0.68069999999999997</v>
      </c>
      <c r="AA187" s="5">
        <v>0.80159999999999998</v>
      </c>
      <c r="AB187" s="5">
        <v>0.16339999999999999</v>
      </c>
      <c r="AC187" s="5">
        <v>3.4299999999999997E-2</v>
      </c>
      <c r="AD187" s="5">
        <v>0.76390000000000002</v>
      </c>
      <c r="AE187" s="5"/>
      <c r="AF187" s="5">
        <v>1</v>
      </c>
      <c r="AG187" s="5">
        <v>1.3862000000000001</v>
      </c>
      <c r="AH187" s="4">
        <v>0.74160000000000004</v>
      </c>
      <c r="AI187" s="4">
        <v>0.95050000000000001</v>
      </c>
      <c r="AJ187" s="4">
        <v>0.10390000000000001</v>
      </c>
      <c r="AK187" s="4">
        <v>5.3900000000000003E-2</v>
      </c>
      <c r="AL187" s="4">
        <v>0.53569999999999995</v>
      </c>
      <c r="AM187" s="4"/>
      <c r="AN187" s="4">
        <v>0.97640000000000005</v>
      </c>
      <c r="AO187" s="4">
        <v>0.6149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0.69363333333333321</v>
      </c>
      <c r="FG187" s="4">
        <f t="shared" si="41"/>
        <v>0.83499999999999996</v>
      </c>
      <c r="FH187" s="4">
        <f t="shared" si="42"/>
        <v>0.16096666666666667</v>
      </c>
      <c r="FI187" s="4">
        <f t="shared" si="43"/>
        <v>3.7066666666666664E-2</v>
      </c>
      <c r="FJ187" s="4">
        <f t="shared" si="44"/>
        <v>0.70586666666666664</v>
      </c>
      <c r="FK187" s="4" t="e">
        <f t="shared" si="45"/>
        <v>#DIV/0!</v>
      </c>
      <c r="FL187" s="4">
        <f t="shared" si="46"/>
        <v>0.99213333333333331</v>
      </c>
      <c r="FM187" s="4">
        <f t="shared" si="47"/>
        <v>1.2700666666666667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r=0.5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r=0.5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r=0.5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r=0.5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r=0.5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177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0.66600000000000004</v>
      </c>
      <c r="S188" s="4">
        <v>0.76929999999999998</v>
      </c>
      <c r="T188" s="4">
        <v>0.1928</v>
      </c>
      <c r="U188" s="4">
        <v>2.3599999999999999E-2</v>
      </c>
      <c r="V188" s="4">
        <v>0.81140000000000001</v>
      </c>
      <c r="W188" s="4"/>
      <c r="X188" s="4">
        <v>1</v>
      </c>
      <c r="Y188" s="4">
        <v>1.9802999999999999</v>
      </c>
      <c r="Z188" s="5">
        <v>0.69169999999999998</v>
      </c>
      <c r="AA188" s="5">
        <v>0.8276</v>
      </c>
      <c r="AB188" s="5">
        <v>0.14449999999999999</v>
      </c>
      <c r="AC188" s="5">
        <v>3.4299999999999997E-2</v>
      </c>
      <c r="AD188" s="5">
        <v>0.75690000000000002</v>
      </c>
      <c r="AE188" s="5"/>
      <c r="AF188" s="5">
        <v>1</v>
      </c>
      <c r="AG188" s="5">
        <v>1.6162000000000001</v>
      </c>
      <c r="AH188" s="4">
        <v>0.75270000000000004</v>
      </c>
      <c r="AI188" s="4">
        <v>0.97799999999999998</v>
      </c>
      <c r="AJ188" s="4">
        <v>9.8799999999999999E-2</v>
      </c>
      <c r="AK188" s="4">
        <v>4.4200000000000003E-2</v>
      </c>
      <c r="AL188" s="4">
        <v>0.56430000000000002</v>
      </c>
      <c r="AM188" s="4"/>
      <c r="AN188" s="4">
        <v>0.98</v>
      </c>
      <c r="AO188" s="4">
        <v>0.86760000000000004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0.70346666666666657</v>
      </c>
      <c r="FG188" s="4">
        <f t="shared" si="41"/>
        <v>0.85829999999999995</v>
      </c>
      <c r="FH188" s="4">
        <f t="shared" si="42"/>
        <v>0.14536666666666667</v>
      </c>
      <c r="FI188" s="4">
        <f t="shared" si="43"/>
        <v>3.4033333333333332E-2</v>
      </c>
      <c r="FJ188" s="4">
        <f t="shared" si="44"/>
        <v>0.71086666666666665</v>
      </c>
      <c r="FK188" s="4" t="e">
        <f t="shared" si="45"/>
        <v>#DIV/0!</v>
      </c>
      <c r="FL188" s="4">
        <f t="shared" si="46"/>
        <v>0.99333333333333329</v>
      </c>
      <c r="FM188" s="4">
        <f t="shared" si="47"/>
        <v>1.4880333333333333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r=0.5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r=0.5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r=0.5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r=0.5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r=0.5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178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0.66500000000000004</v>
      </c>
      <c r="S189" s="4">
        <v>0.76849999999999996</v>
      </c>
      <c r="T189" s="4">
        <v>0.1971</v>
      </c>
      <c r="U189" s="4">
        <v>2.35E-2</v>
      </c>
      <c r="V189" s="4">
        <v>0.81299999999999994</v>
      </c>
      <c r="W189" s="4"/>
      <c r="X189" s="4">
        <v>1</v>
      </c>
      <c r="Y189" s="4">
        <v>2.0124</v>
      </c>
      <c r="Z189" s="5">
        <v>0.69040000000000001</v>
      </c>
      <c r="AA189" s="5">
        <v>0.82569999999999999</v>
      </c>
      <c r="AB189" s="5">
        <v>0.1431</v>
      </c>
      <c r="AC189" s="5">
        <v>3.4000000000000002E-2</v>
      </c>
      <c r="AD189" s="5">
        <v>0.75900000000000001</v>
      </c>
      <c r="AE189" s="5"/>
      <c r="AF189" s="5">
        <v>1</v>
      </c>
      <c r="AG189" s="5">
        <v>1.6778</v>
      </c>
      <c r="AH189" s="4">
        <v>0.75229999999999997</v>
      </c>
      <c r="AI189" s="4">
        <v>0.97740000000000005</v>
      </c>
      <c r="AJ189" s="4">
        <v>9.9099999999999994E-2</v>
      </c>
      <c r="AK189" s="4">
        <v>4.4200000000000003E-2</v>
      </c>
      <c r="AL189" s="4">
        <v>0.56569999999999998</v>
      </c>
      <c r="AM189" s="4"/>
      <c r="AN189" s="4">
        <v>0.98</v>
      </c>
      <c r="AO189" s="4">
        <v>0.87819999999999998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0.70256666666666667</v>
      </c>
      <c r="FG189" s="4">
        <f t="shared" si="41"/>
        <v>0.85720000000000007</v>
      </c>
      <c r="FH189" s="4">
        <f t="shared" si="42"/>
        <v>0.14643333333333333</v>
      </c>
      <c r="FI189" s="4">
        <f t="shared" si="43"/>
        <v>3.3900000000000007E-2</v>
      </c>
      <c r="FJ189" s="4">
        <f t="shared" si="44"/>
        <v>0.71256666666666668</v>
      </c>
      <c r="FK189" s="4" t="e">
        <f t="shared" si="45"/>
        <v>#DIV/0!</v>
      </c>
      <c r="FL189" s="4">
        <f t="shared" si="46"/>
        <v>0.99333333333333329</v>
      </c>
      <c r="FM189" s="4">
        <f t="shared" si="47"/>
        <v>1.5227999999999999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r=0.5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r=0.5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r=0.5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r=0.5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r=0.5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179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0.65890000000000004</v>
      </c>
      <c r="S190" s="4">
        <v>0.76160000000000005</v>
      </c>
      <c r="T190" s="4">
        <v>0.25669999999999998</v>
      </c>
      <c r="U190" s="4">
        <v>1.26E-2</v>
      </c>
      <c r="V190" s="4">
        <v>0.8468</v>
      </c>
      <c r="W190" s="4"/>
      <c r="X190" s="4">
        <v>1</v>
      </c>
      <c r="Y190" s="4">
        <v>2.0815000000000001</v>
      </c>
      <c r="Z190" s="5">
        <v>0.67900000000000005</v>
      </c>
      <c r="AA190" s="5">
        <v>0.80589999999999995</v>
      </c>
      <c r="AB190" s="5">
        <v>0.20569999999999999</v>
      </c>
      <c r="AC190" s="5">
        <v>2.1600000000000001E-2</v>
      </c>
      <c r="AD190" s="5">
        <v>0.8054</v>
      </c>
      <c r="AE190" s="5"/>
      <c r="AF190" s="5">
        <v>1</v>
      </c>
      <c r="AG190" s="5">
        <v>1.6737</v>
      </c>
      <c r="AH190" s="4">
        <v>0.73729999999999996</v>
      </c>
      <c r="AI190" s="4">
        <v>0.94399999999999995</v>
      </c>
      <c r="AJ190" s="4">
        <v>0.114</v>
      </c>
      <c r="AK190" s="4">
        <v>4.3400000000000001E-2</v>
      </c>
      <c r="AL190" s="4">
        <v>0.61519999999999997</v>
      </c>
      <c r="AM190" s="4"/>
      <c r="AN190" s="4">
        <v>0.98</v>
      </c>
      <c r="AO190" s="4">
        <v>0.87829999999999997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0.69173333333333342</v>
      </c>
      <c r="FG190" s="4">
        <f t="shared" si="41"/>
        <v>0.83716666666666661</v>
      </c>
      <c r="FH190" s="4">
        <f t="shared" si="42"/>
        <v>0.19213333333333335</v>
      </c>
      <c r="FI190" s="4">
        <f t="shared" si="43"/>
        <v>2.5866666666666666E-2</v>
      </c>
      <c r="FJ190" s="4">
        <f t="shared" si="44"/>
        <v>0.75580000000000014</v>
      </c>
      <c r="FK190" s="4" t="e">
        <f t="shared" si="45"/>
        <v>#DIV/0!</v>
      </c>
      <c r="FL190" s="4">
        <f t="shared" si="46"/>
        <v>0.99333333333333329</v>
      </c>
      <c r="FM190" s="4">
        <f t="shared" si="47"/>
        <v>1.5445000000000002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r=0.5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r=0.5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r=0.5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r=0.5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r=0.5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0.66239999999999999</v>
      </c>
      <c r="S191" s="4">
        <v>0.77049999999999996</v>
      </c>
      <c r="T191" s="4">
        <v>0.26090000000000002</v>
      </c>
      <c r="U191" s="4">
        <v>1.2200000000000001E-2</v>
      </c>
      <c r="V191" s="4">
        <v>0.8468</v>
      </c>
      <c r="W191" s="4"/>
      <c r="X191" s="4">
        <v>1</v>
      </c>
      <c r="Y191" s="4">
        <v>2.0539000000000001</v>
      </c>
      <c r="Z191" s="5">
        <v>0.67810000000000004</v>
      </c>
      <c r="AA191" s="5">
        <v>0.80640000000000001</v>
      </c>
      <c r="AB191" s="5">
        <v>0.2064</v>
      </c>
      <c r="AC191" s="5">
        <v>2.1000000000000001E-2</v>
      </c>
      <c r="AD191" s="5">
        <v>0.80820000000000003</v>
      </c>
      <c r="AE191" s="5"/>
      <c r="AF191" s="5">
        <v>1</v>
      </c>
      <c r="AG191" s="5">
        <v>1.7107000000000001</v>
      </c>
      <c r="AH191" s="4">
        <v>0.73629999999999995</v>
      </c>
      <c r="AI191" s="4">
        <v>0.94320000000000004</v>
      </c>
      <c r="AJ191" s="4">
        <v>0.1152</v>
      </c>
      <c r="AK191" s="4">
        <v>4.3200000000000002E-2</v>
      </c>
      <c r="AL191" s="4">
        <v>0.61709999999999998</v>
      </c>
      <c r="AM191" s="4"/>
      <c r="AN191" s="4">
        <v>0.98</v>
      </c>
      <c r="AO191" s="4">
        <v>0.89759999999999995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0.6922666666666667</v>
      </c>
      <c r="FG191" s="4">
        <f t="shared" si="41"/>
        <v>0.84003333333333341</v>
      </c>
      <c r="FH191" s="4">
        <f t="shared" si="42"/>
        <v>0.19416666666666668</v>
      </c>
      <c r="FI191" s="4">
        <f t="shared" si="43"/>
        <v>2.5466666666666665E-2</v>
      </c>
      <c r="FJ191" s="4">
        <f t="shared" si="44"/>
        <v>0.75736666666666663</v>
      </c>
      <c r="FK191" s="4" t="e">
        <f t="shared" si="45"/>
        <v>#DIV/0!</v>
      </c>
      <c r="FL191" s="4">
        <f t="shared" si="46"/>
        <v>0.99333333333333329</v>
      </c>
      <c r="FM191" s="4">
        <f t="shared" si="47"/>
        <v>1.5540666666666667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r=0.5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r=0.5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r=0.5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r=0.5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r=0.5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0.66049999999999998</v>
      </c>
      <c r="S192" s="4">
        <v>0.76529999999999998</v>
      </c>
      <c r="T192" s="4">
        <v>0.24310000000000001</v>
      </c>
      <c r="U192" s="4">
        <v>1.4200000000000001E-2</v>
      </c>
      <c r="V192" s="4">
        <v>0.84409999999999996</v>
      </c>
      <c r="W192" s="4"/>
      <c r="X192" s="4">
        <v>1</v>
      </c>
      <c r="Y192" s="4">
        <v>2.0371000000000001</v>
      </c>
      <c r="Z192" s="5">
        <v>0.68279999999999996</v>
      </c>
      <c r="AA192" s="5">
        <v>0.81289999999999996</v>
      </c>
      <c r="AB192" s="5">
        <v>0.18779999999999999</v>
      </c>
      <c r="AC192" s="5">
        <v>2.41E-2</v>
      </c>
      <c r="AD192" s="5">
        <v>0.79679999999999995</v>
      </c>
      <c r="AE192" s="5"/>
      <c r="AF192" s="5">
        <v>1</v>
      </c>
      <c r="AG192" s="5">
        <v>1.6736</v>
      </c>
      <c r="AH192" s="4">
        <v>0.74570000000000003</v>
      </c>
      <c r="AI192" s="4">
        <v>0.96260000000000001</v>
      </c>
      <c r="AJ192" s="4">
        <v>0.1066</v>
      </c>
      <c r="AK192" s="4">
        <v>4.3799999999999999E-2</v>
      </c>
      <c r="AL192" s="4">
        <v>0.58860000000000001</v>
      </c>
      <c r="AM192" s="4"/>
      <c r="AN192" s="4">
        <v>0.98</v>
      </c>
      <c r="AO192" s="4">
        <v>0.879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0.69633333333333336</v>
      </c>
      <c r="FG192" s="4">
        <f t="shared" si="41"/>
        <v>0.84693333333333332</v>
      </c>
      <c r="FH192" s="4">
        <f t="shared" si="42"/>
        <v>0.17916666666666667</v>
      </c>
      <c r="FI192" s="4">
        <f t="shared" si="43"/>
        <v>2.7366666666666668E-2</v>
      </c>
      <c r="FJ192" s="4">
        <f t="shared" si="44"/>
        <v>0.74316666666666664</v>
      </c>
      <c r="FK192" s="4" t="e">
        <f t="shared" si="45"/>
        <v>#DIV/0!</v>
      </c>
      <c r="FL192" s="4">
        <f t="shared" si="46"/>
        <v>0.99333333333333329</v>
      </c>
      <c r="FM192" s="4">
        <f t="shared" si="47"/>
        <v>1.5299000000000003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r=0.5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r=0.5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r=0.5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r=0.5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r=0.5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182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0.65949999999999998</v>
      </c>
      <c r="S193" s="4">
        <v>0.76380000000000003</v>
      </c>
      <c r="T193" s="4">
        <v>0.247</v>
      </c>
      <c r="U193" s="4">
        <v>1.38E-2</v>
      </c>
      <c r="V193" s="4">
        <v>0.84570000000000001</v>
      </c>
      <c r="W193" s="4"/>
      <c r="X193" s="4">
        <v>1</v>
      </c>
      <c r="Y193" s="4">
        <v>2.0133999999999999</v>
      </c>
      <c r="Z193" s="5">
        <v>0.68210000000000004</v>
      </c>
      <c r="AA193" s="5">
        <v>0.81310000000000004</v>
      </c>
      <c r="AB193" s="5">
        <v>0.18779999999999999</v>
      </c>
      <c r="AC193" s="5">
        <v>2.3599999999999999E-2</v>
      </c>
      <c r="AD193" s="5">
        <v>0.79910000000000003</v>
      </c>
      <c r="AE193" s="5"/>
      <c r="AF193" s="5">
        <v>1</v>
      </c>
      <c r="AG193" s="5">
        <v>1.6727000000000001</v>
      </c>
      <c r="AH193" s="4">
        <v>0.74470000000000003</v>
      </c>
      <c r="AI193" s="4">
        <v>0.96150000000000002</v>
      </c>
      <c r="AJ193" s="4">
        <v>0.1079</v>
      </c>
      <c r="AK193" s="4">
        <v>4.3700000000000003E-2</v>
      </c>
      <c r="AL193" s="4">
        <v>0.59060000000000001</v>
      </c>
      <c r="AM193" s="4"/>
      <c r="AN193" s="4">
        <v>0.98</v>
      </c>
      <c r="AO193" s="4">
        <v>0.86609999999999998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0.69543333333333335</v>
      </c>
      <c r="FG193" s="4">
        <f t="shared" si="41"/>
        <v>0.8461333333333334</v>
      </c>
      <c r="FH193" s="4">
        <f t="shared" si="42"/>
        <v>0.18089999999999998</v>
      </c>
      <c r="FI193" s="4">
        <f t="shared" si="43"/>
        <v>2.7033333333333336E-2</v>
      </c>
      <c r="FJ193" s="4">
        <f t="shared" si="44"/>
        <v>0.74513333333333343</v>
      </c>
      <c r="FK193" s="4" t="e">
        <f t="shared" si="45"/>
        <v>#DIV/0!</v>
      </c>
      <c r="FL193" s="4">
        <f t="shared" si="46"/>
        <v>0.99333333333333329</v>
      </c>
      <c r="FM193" s="4">
        <f t="shared" si="47"/>
        <v>1.5174000000000001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r=0.5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r=0.5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r=0.5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r=0.5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r=0.5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183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0.6583</v>
      </c>
      <c r="S194" s="4">
        <v>0.75549999999999995</v>
      </c>
      <c r="T194" s="4">
        <v>0.20669999999999999</v>
      </c>
      <c r="U194" s="4">
        <v>2.12E-2</v>
      </c>
      <c r="V194" s="4">
        <v>0.78979999999999995</v>
      </c>
      <c r="W194" s="4"/>
      <c r="X194" s="4">
        <v>0.998</v>
      </c>
      <c r="Y194" s="4">
        <v>1.8073999999999999</v>
      </c>
      <c r="Z194" s="5">
        <v>0.68679999999999997</v>
      </c>
      <c r="AA194" s="5">
        <v>0.81769999999999998</v>
      </c>
      <c r="AB194" s="5">
        <v>0.14680000000000001</v>
      </c>
      <c r="AC194" s="5">
        <v>2.76E-2</v>
      </c>
      <c r="AD194" s="5">
        <v>0.7278</v>
      </c>
      <c r="AE194" s="5"/>
      <c r="AF194" s="5">
        <v>0.99150000000000005</v>
      </c>
      <c r="AG194" s="5">
        <v>1.6263000000000001</v>
      </c>
      <c r="AH194" s="4">
        <v>0.76349999999999996</v>
      </c>
      <c r="AI194" s="4">
        <v>0.99880000000000002</v>
      </c>
      <c r="AJ194" s="4">
        <v>3.1399999999999997E-2</v>
      </c>
      <c r="AK194" s="4">
        <v>4.9500000000000002E-2</v>
      </c>
      <c r="AL194" s="4">
        <v>0.53669999999999995</v>
      </c>
      <c r="AM194" s="4"/>
      <c r="AN194" s="4">
        <v>0.88080000000000003</v>
      </c>
      <c r="AO194" s="4">
        <v>0.60850000000000004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0.70286666666666664</v>
      </c>
      <c r="FG194" s="4">
        <f t="shared" si="41"/>
        <v>0.85733333333333339</v>
      </c>
      <c r="FH194" s="4">
        <f t="shared" si="42"/>
        <v>0.1283</v>
      </c>
      <c r="FI194" s="4">
        <f t="shared" si="43"/>
        <v>3.2766666666666666E-2</v>
      </c>
      <c r="FJ194" s="4">
        <f t="shared" si="44"/>
        <v>0.68476666666666652</v>
      </c>
      <c r="FK194" s="4" t="e">
        <f t="shared" si="45"/>
        <v>#DIV/0!</v>
      </c>
      <c r="FL194" s="4">
        <f t="shared" si="46"/>
        <v>0.95676666666666677</v>
      </c>
      <c r="FM194" s="4">
        <f t="shared" si="47"/>
        <v>1.3474000000000002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r=0.5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r=0.5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r=0.5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r=0.5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r=0.5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184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0.64500000000000002</v>
      </c>
      <c r="S195" s="4">
        <v>0.71730000000000005</v>
      </c>
      <c r="T195" s="4">
        <v>0.2722</v>
      </c>
      <c r="U195" s="4">
        <v>1.0200000000000001E-2</v>
      </c>
      <c r="V195" s="4">
        <v>0.85009999999999997</v>
      </c>
      <c r="W195" s="4"/>
      <c r="X195" s="4">
        <v>1</v>
      </c>
      <c r="Y195" s="4">
        <v>4.5412999999999997</v>
      </c>
      <c r="Z195" s="5">
        <v>0.68120000000000003</v>
      </c>
      <c r="AA195" s="5">
        <v>0.79890000000000005</v>
      </c>
      <c r="AB195" s="5">
        <v>0.21110000000000001</v>
      </c>
      <c r="AC195" s="5">
        <v>1.9E-2</v>
      </c>
      <c r="AD195" s="5">
        <v>0.81189999999999996</v>
      </c>
      <c r="AE195" s="5"/>
      <c r="AF195" s="5">
        <v>1</v>
      </c>
      <c r="AG195" s="5">
        <v>3.548</v>
      </c>
      <c r="AH195" s="4">
        <v>0.75149999999999995</v>
      </c>
      <c r="AI195" s="4">
        <v>0.97850000000000004</v>
      </c>
      <c r="AJ195" s="4">
        <v>0.1231</v>
      </c>
      <c r="AK195" s="4">
        <v>6.4600000000000005E-2</v>
      </c>
      <c r="AL195" s="4">
        <v>0.54220000000000002</v>
      </c>
      <c r="AM195" s="4"/>
      <c r="AN195" s="4">
        <v>0.97409999999999997</v>
      </c>
      <c r="AO195" s="4">
        <v>0.98019999999999996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0.69256666666666666</v>
      </c>
      <c r="FG195" s="4">
        <f t="shared" si="41"/>
        <v>0.83156666666666668</v>
      </c>
      <c r="FH195" s="4">
        <f t="shared" si="42"/>
        <v>0.20213333333333336</v>
      </c>
      <c r="FI195" s="4">
        <f t="shared" si="43"/>
        <v>3.1266666666666672E-2</v>
      </c>
      <c r="FJ195" s="4">
        <f t="shared" si="44"/>
        <v>0.73473333333333335</v>
      </c>
      <c r="FK195" s="4" t="e">
        <f t="shared" si="45"/>
        <v>#DIV/0!</v>
      </c>
      <c r="FL195" s="4">
        <f t="shared" si="46"/>
        <v>0.99136666666666662</v>
      </c>
      <c r="FM195" s="4">
        <f t="shared" si="47"/>
        <v>3.0231666666666666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r=0.5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r=0.5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r=0.5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r=0.5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r=0.5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185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0.66</v>
      </c>
      <c r="S196" s="4">
        <v>0.76570000000000005</v>
      </c>
      <c r="T196" s="4">
        <v>0.25519999999999998</v>
      </c>
      <c r="U196" s="4">
        <v>1.2E-2</v>
      </c>
      <c r="V196" s="4">
        <v>0.84840000000000004</v>
      </c>
      <c r="W196" s="4"/>
      <c r="X196" s="4">
        <v>1</v>
      </c>
      <c r="Y196" s="4">
        <v>2.0131999999999999</v>
      </c>
      <c r="Z196" s="5">
        <v>0.6804</v>
      </c>
      <c r="AA196" s="5">
        <v>0.8105</v>
      </c>
      <c r="AB196" s="5">
        <v>0.2009</v>
      </c>
      <c r="AC196" s="5">
        <v>2.1000000000000001E-2</v>
      </c>
      <c r="AD196" s="5">
        <v>0.80769999999999997</v>
      </c>
      <c r="AE196" s="5"/>
      <c r="AF196" s="5">
        <v>1</v>
      </c>
      <c r="AG196" s="5">
        <v>1.7021999999999999</v>
      </c>
      <c r="AH196" s="4">
        <v>0.73699999999999999</v>
      </c>
      <c r="AI196" s="4">
        <v>0.94399999999999995</v>
      </c>
      <c r="AJ196" s="4">
        <v>0.1154</v>
      </c>
      <c r="AK196" s="4">
        <v>4.3700000000000003E-2</v>
      </c>
      <c r="AL196" s="4">
        <v>0.61880000000000002</v>
      </c>
      <c r="AM196" s="4"/>
      <c r="AN196" s="4">
        <v>0.98</v>
      </c>
      <c r="AO196" s="4">
        <v>0.91549999999999998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0.69246666666666667</v>
      </c>
      <c r="FG196" s="4">
        <f t="shared" si="41"/>
        <v>0.84006666666666663</v>
      </c>
      <c r="FH196" s="4">
        <f t="shared" si="42"/>
        <v>0.19049999999999997</v>
      </c>
      <c r="FI196" s="4">
        <f t="shared" si="43"/>
        <v>2.5566666666666668E-2</v>
      </c>
      <c r="FJ196" s="4">
        <f t="shared" si="44"/>
        <v>0.75829999999999986</v>
      </c>
      <c r="FK196" s="4" t="e">
        <f t="shared" si="45"/>
        <v>#DIV/0!</v>
      </c>
      <c r="FL196" s="4">
        <f t="shared" si="46"/>
        <v>0.99333333333333329</v>
      </c>
      <c r="FM196" s="4">
        <f t="shared" si="47"/>
        <v>1.5436333333333332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r=0.5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r=0.5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r=0.5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r=0.5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r=0.5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186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0.63849999999999996</v>
      </c>
      <c r="S197" s="4">
        <v>0.70630000000000004</v>
      </c>
      <c r="T197" s="4">
        <v>0.28050000000000003</v>
      </c>
      <c r="U197" s="4">
        <v>9.2999999999999992E-3</v>
      </c>
      <c r="V197" s="4">
        <v>0.8629</v>
      </c>
      <c r="W197" s="4"/>
      <c r="X197" s="4">
        <v>1</v>
      </c>
      <c r="Y197" s="4">
        <v>4.5949</v>
      </c>
      <c r="Z197" s="5">
        <v>0.66180000000000005</v>
      </c>
      <c r="AA197" s="5">
        <v>0.7601</v>
      </c>
      <c r="AB197" s="5">
        <v>0.23880000000000001</v>
      </c>
      <c r="AC197" s="5">
        <v>1.6799999999999999E-2</v>
      </c>
      <c r="AD197" s="5">
        <v>0.83020000000000005</v>
      </c>
      <c r="AE197" s="5"/>
      <c r="AF197" s="5">
        <v>1</v>
      </c>
      <c r="AG197" s="5">
        <v>3.4439000000000002</v>
      </c>
      <c r="AH197" s="4">
        <v>0.72829999999999995</v>
      </c>
      <c r="AI197" s="4">
        <v>0.92410000000000003</v>
      </c>
      <c r="AJ197" s="4">
        <v>0.1603</v>
      </c>
      <c r="AK197" s="4">
        <v>5.5100000000000003E-2</v>
      </c>
      <c r="AL197" s="4">
        <v>0.60650000000000004</v>
      </c>
      <c r="AM197" s="4"/>
      <c r="AN197" s="4">
        <v>0.97599999999999998</v>
      </c>
      <c r="AO197" s="4">
        <v>1.0137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0.67620000000000002</v>
      </c>
      <c r="FG197" s="4">
        <f t="shared" si="41"/>
        <v>0.79683333333333339</v>
      </c>
      <c r="FH197" s="4">
        <f t="shared" si="42"/>
        <v>0.22653333333333336</v>
      </c>
      <c r="FI197" s="4">
        <f t="shared" si="43"/>
        <v>2.7066666666666666E-2</v>
      </c>
      <c r="FJ197" s="4">
        <f t="shared" si="44"/>
        <v>0.76653333333333329</v>
      </c>
      <c r="FK197" s="4" t="e">
        <f t="shared" si="45"/>
        <v>#DIV/0!</v>
      </c>
      <c r="FL197" s="4">
        <f t="shared" si="46"/>
        <v>0.99199999999999999</v>
      </c>
      <c r="FM197" s="4">
        <f t="shared" si="47"/>
        <v>3.0175000000000001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r=0.5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r=0.5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r=0.5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r=0.5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r=0.5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187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0.63100000000000001</v>
      </c>
      <c r="S198" s="4">
        <v>0.6956</v>
      </c>
      <c r="T198" s="4">
        <v>0.28079999999999999</v>
      </c>
      <c r="U198" s="4">
        <v>8.8999999999999999E-3</v>
      </c>
      <c r="V198" s="4">
        <v>0.85950000000000004</v>
      </c>
      <c r="W198" s="4"/>
      <c r="X198" s="4">
        <v>1</v>
      </c>
      <c r="Y198" s="4">
        <v>4.7264999999999997</v>
      </c>
      <c r="Z198" s="5">
        <v>0.66349999999999998</v>
      </c>
      <c r="AA198" s="5">
        <v>0.77210000000000001</v>
      </c>
      <c r="AB198" s="5">
        <v>0.21690000000000001</v>
      </c>
      <c r="AC198" s="5">
        <v>1.4800000000000001E-2</v>
      </c>
      <c r="AD198" s="5">
        <v>0.82320000000000004</v>
      </c>
      <c r="AE198" s="5"/>
      <c r="AF198" s="5">
        <v>1</v>
      </c>
      <c r="AG198" s="5">
        <v>3.4615</v>
      </c>
      <c r="AH198" s="4">
        <v>0.75629999999999997</v>
      </c>
      <c r="AI198" s="4">
        <v>1.0033000000000001</v>
      </c>
      <c r="AJ198" s="4">
        <v>0.13569999999999999</v>
      </c>
      <c r="AK198" s="4">
        <v>2.8400000000000002E-2</v>
      </c>
      <c r="AL198" s="4">
        <v>0.69669999999999999</v>
      </c>
      <c r="AM198" s="4"/>
      <c r="AN198" s="4">
        <v>0.9839</v>
      </c>
      <c r="AO198" s="4">
        <v>1.0456000000000001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0.68359999999999987</v>
      </c>
      <c r="FG198" s="4">
        <f t="shared" si="41"/>
        <v>0.82366666666666666</v>
      </c>
      <c r="FH198" s="4">
        <f t="shared" si="42"/>
        <v>0.21113333333333331</v>
      </c>
      <c r="FI198" s="4">
        <f t="shared" si="43"/>
        <v>1.7366666666666666E-2</v>
      </c>
      <c r="FJ198" s="4">
        <f t="shared" si="44"/>
        <v>0.79313333333333336</v>
      </c>
      <c r="FK198" s="4" t="e">
        <f t="shared" si="45"/>
        <v>#DIV/0!</v>
      </c>
      <c r="FL198" s="4">
        <f t="shared" si="46"/>
        <v>0.99463333333333337</v>
      </c>
      <c r="FM198" s="4">
        <f t="shared" si="47"/>
        <v>3.0778666666666665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r=0.5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r=0.5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r=0.5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r=0.5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r=0.5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188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0.6331</v>
      </c>
      <c r="S199" s="4">
        <v>0.69950000000000001</v>
      </c>
      <c r="T199" s="4">
        <v>0.2782</v>
      </c>
      <c r="U199" s="4">
        <v>8.8999999999999999E-3</v>
      </c>
      <c r="V199" s="4">
        <v>0.85960000000000003</v>
      </c>
      <c r="W199" s="4"/>
      <c r="X199" s="4">
        <v>1</v>
      </c>
      <c r="Y199" s="4">
        <v>5.1577000000000002</v>
      </c>
      <c r="Z199" s="5">
        <v>0.66500000000000004</v>
      </c>
      <c r="AA199" s="5">
        <v>0.77480000000000004</v>
      </c>
      <c r="AB199" s="5">
        <v>0.21970000000000001</v>
      </c>
      <c r="AC199" s="5">
        <v>1.4800000000000001E-2</v>
      </c>
      <c r="AD199" s="5">
        <v>0.82330000000000003</v>
      </c>
      <c r="AE199" s="5"/>
      <c r="AF199" s="5">
        <v>1</v>
      </c>
      <c r="AG199" s="5">
        <v>3.4487000000000001</v>
      </c>
      <c r="AH199" s="4">
        <v>0.75660000000000005</v>
      </c>
      <c r="AI199" s="4">
        <v>1.0032000000000001</v>
      </c>
      <c r="AJ199" s="4">
        <v>0.13589999999999999</v>
      </c>
      <c r="AK199" s="4">
        <v>2.8400000000000002E-2</v>
      </c>
      <c r="AL199" s="4">
        <v>0.69720000000000004</v>
      </c>
      <c r="AM199" s="4"/>
      <c r="AN199" s="4">
        <v>0.9839</v>
      </c>
      <c r="AO199" s="4">
        <v>1.0447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0.68489999999999995</v>
      </c>
      <c r="FG199" s="4">
        <f t="shared" si="41"/>
        <v>0.82583333333333331</v>
      </c>
      <c r="FH199" s="4">
        <f t="shared" si="42"/>
        <v>0.21126666666666669</v>
      </c>
      <c r="FI199" s="4">
        <f t="shared" si="43"/>
        <v>1.7366666666666666E-2</v>
      </c>
      <c r="FJ199" s="4">
        <f t="shared" si="44"/>
        <v>0.79336666666666666</v>
      </c>
      <c r="FK199" s="4" t="e">
        <f t="shared" si="45"/>
        <v>#DIV/0!</v>
      </c>
      <c r="FL199" s="4">
        <f t="shared" si="46"/>
        <v>0.99463333333333337</v>
      </c>
      <c r="FM199" s="4">
        <f t="shared" si="47"/>
        <v>3.2170333333333336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r=0.5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r=0.5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r=0.5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r=0.5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r=0.5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189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0.63949999999999996</v>
      </c>
      <c r="S200" s="4">
        <v>0.70830000000000004</v>
      </c>
      <c r="T200" s="4">
        <v>0.2772</v>
      </c>
      <c r="U200" s="4">
        <v>8.8999999999999999E-3</v>
      </c>
      <c r="V200" s="4">
        <v>0.86060000000000003</v>
      </c>
      <c r="W200" s="4"/>
      <c r="X200" s="4">
        <v>1</v>
      </c>
      <c r="Y200" s="4">
        <v>4.7836999999999996</v>
      </c>
      <c r="Z200" s="5">
        <v>0.66100000000000003</v>
      </c>
      <c r="AA200" s="5">
        <v>0.75900000000000001</v>
      </c>
      <c r="AB200" s="5">
        <v>0.23780000000000001</v>
      </c>
      <c r="AC200" s="5">
        <v>1.4800000000000001E-2</v>
      </c>
      <c r="AD200" s="5">
        <v>0.83109999999999995</v>
      </c>
      <c r="AE200" s="5"/>
      <c r="AF200" s="5">
        <v>1</v>
      </c>
      <c r="AG200" s="5">
        <v>3.4367999999999999</v>
      </c>
      <c r="AH200" s="4">
        <v>0.74429999999999996</v>
      </c>
      <c r="AI200" s="4">
        <v>0.97199999999999998</v>
      </c>
      <c r="AJ200" s="4">
        <v>0.1424</v>
      </c>
      <c r="AK200" s="4">
        <v>2.87E-2</v>
      </c>
      <c r="AL200" s="4">
        <v>0.70630000000000004</v>
      </c>
      <c r="AM200" s="4"/>
      <c r="AN200" s="4">
        <v>0.9839</v>
      </c>
      <c r="AO200" s="4">
        <v>1.0475000000000001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0.68159999999999998</v>
      </c>
      <c r="FG200" s="4">
        <f t="shared" si="41"/>
        <v>0.81310000000000004</v>
      </c>
      <c r="FH200" s="4">
        <f t="shared" si="42"/>
        <v>0.21913333333333332</v>
      </c>
      <c r="FI200" s="4">
        <f t="shared" si="43"/>
        <v>1.7466666666666669E-2</v>
      </c>
      <c r="FJ200" s="4">
        <f t="shared" si="44"/>
        <v>0.79933333333333334</v>
      </c>
      <c r="FK200" s="4" t="e">
        <f t="shared" si="45"/>
        <v>#DIV/0!</v>
      </c>
      <c r="FL200" s="4">
        <f t="shared" si="46"/>
        <v>0.99463333333333337</v>
      </c>
      <c r="FM200" s="4">
        <f t="shared" si="47"/>
        <v>3.0893333333333328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r=0.5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r=0.5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r=0.5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r=0.5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r=0.5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x14ac:dyDescent="0.2">
      <c r="A201" s="1" t="s">
        <v>190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>
        <v>0.64119999999999999</v>
      </c>
      <c r="S201" s="4">
        <v>0.71140000000000003</v>
      </c>
      <c r="T201" s="4">
        <v>0.27739999999999998</v>
      </c>
      <c r="U201" s="4">
        <v>8.8999999999999999E-3</v>
      </c>
      <c r="V201" s="4">
        <v>0.86009999999999998</v>
      </c>
      <c r="W201" s="4"/>
      <c r="X201" s="4">
        <v>1</v>
      </c>
      <c r="Y201" s="4">
        <v>4.6939000000000002</v>
      </c>
      <c r="Z201" s="5">
        <v>0.66249999999999998</v>
      </c>
      <c r="AA201" s="5">
        <v>0.76180000000000003</v>
      </c>
      <c r="AB201" s="5">
        <v>0.2379</v>
      </c>
      <c r="AC201" s="5">
        <v>1.4800000000000001E-2</v>
      </c>
      <c r="AD201" s="5">
        <v>0.83079999999999998</v>
      </c>
      <c r="AE201" s="5"/>
      <c r="AF201" s="5">
        <v>1</v>
      </c>
      <c r="AG201" s="5">
        <v>3.4649999999999999</v>
      </c>
      <c r="AH201" s="4">
        <v>0.74480000000000002</v>
      </c>
      <c r="AI201" s="4">
        <v>0.97230000000000005</v>
      </c>
      <c r="AJ201" s="4">
        <v>0.14219999999999999</v>
      </c>
      <c r="AK201" s="4">
        <v>2.8799999999999999E-2</v>
      </c>
      <c r="AL201" s="4">
        <v>0.70650000000000002</v>
      </c>
      <c r="AM201" s="4"/>
      <c r="AN201" s="4">
        <v>0.9839</v>
      </c>
      <c r="AO201" s="4">
        <v>1.0475000000000001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>
        <f t="shared" si="40"/>
        <v>0.6828333333333334</v>
      </c>
      <c r="FG201" s="4">
        <f t="shared" si="41"/>
        <v>0.81516666666666671</v>
      </c>
      <c r="FH201" s="4">
        <f t="shared" si="42"/>
        <v>0.21916666666666665</v>
      </c>
      <c r="FI201" s="4">
        <f t="shared" si="43"/>
        <v>1.7499999999999998E-2</v>
      </c>
      <c r="FJ201" s="4">
        <f t="shared" si="44"/>
        <v>0.79913333333333336</v>
      </c>
      <c r="FK201" s="4" t="e">
        <f t="shared" si="45"/>
        <v>#DIV/0!</v>
      </c>
      <c r="FL201" s="4">
        <f t="shared" si="46"/>
        <v>0.99463333333333337</v>
      </c>
      <c r="FM201" s="4">
        <f t="shared" si="47"/>
        <v>3.0687999999999995</v>
      </c>
      <c r="FN201" s="1" t="str" cm="1">
        <f t="array" aca="1" ref="FN201" ca="1">CONCATENATE(INDIRECT(ADDRESS(1,MATCH(_xlfn.MINIFS(B201:FE201,metrics.rec,"MAE"),B201:FE201,0)+1)), ", ", INDIRECT(ADDRESS(2,MATCH(_xlfn.MINIFS(B201:FE201,metrics.rec,"MAE"),B201:FE201,0)+1)))</f>
        <v>k=5, r=0.5</v>
      </c>
      <c r="FO201" s="1" t="str" cm="1">
        <f t="array" aca="1" ref="FO201" ca="1">CONCATENATE(INDIRECT(ADDRESS(1,MATCH(_xlfn.MINIFS(B201:FE201,metrics.rec,"MSE"),B201:FE201,0)+1)), ", ", INDIRECT(ADDRESS(2,MATCH(_xlfn.MINIFS(B201:FE201,metrics.rec,"MSE"),B201:FE201,0)+1)))</f>
        <v>k=5, r=0.5</v>
      </c>
      <c r="FP201" s="1" t="str" cm="1">
        <f t="array" aca="1" ref="FP201" ca="1">CONCATENATE(INDIRECT(ADDRESS(1,MATCH(_xlfn.MAXIFS(B201:FE201,metrics.rec,"R"),B201:FE201,0)+1)), ", ", INDIRECT(ADDRESS(2,MATCH(_xlfn.MAXIFS(B201:FE201,metrics.rec,"R"),B201:FE201,0)+1)))</f>
        <v>k=5, r=0.5</v>
      </c>
      <c r="FQ201" s="1" t="str" cm="1">
        <f t="array" aca="1" ref="FQ201" ca="1">CONCATENATE(INDIRECT(ADDRESS(1,MATCH(_xlfn.MAXIFS(B201:FE201,metrics.rec,"Precision"),B201:FE201,0)+1)), ", ", INDIRECT(ADDRESS(2,MATCH(_xlfn.MAXIFS(B201:FE201,metrics.rec,"Precision"),B201:FE201,0)+1)))</f>
        <v>k=5, r=0.9</v>
      </c>
      <c r="FR201" s="1" t="str" cm="1">
        <f t="array" aca="1" ref="FR201" ca="1">CONCATENATE(INDIRECT(ADDRESS(1,MATCH(_xlfn.MAXIFS(B201:FE201,metrics.rec,"Recall"),B201:FE201,0)+1)), ", ", INDIRECT(ADDRESS(2,MATCH(_xlfn.MAXIFS(B201:FE201,metrics.rec,"Recall"),B201:FE201,0)+1)))</f>
        <v>k=5, r=0.5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str" cm="1">
        <f t="array" aca="1" ref="FT201" ca="1">CONCATENATE(INDIRECT(ADDRESS(1,MATCH(_xlfn.MAXIFS(B201:FE201,metrics.rec,"Recatio"),B201:FE201,0)+1)), ", ", INDIRECT(ADDRESS(2,MATCH(_xlfn.MAXIFS(B201:FE201,metrics.rec,"Recatio"),B201:FE201,0)+1)))</f>
        <v>k=5, r=0.5</v>
      </c>
      <c r="FU201" s="1" t="str" cm="1">
        <f t="array" aca="1" ref="FU201" ca="1">CONCATENATE(INDIRECT(ADDRESS(1,MATCH(_xlfn.MINIFS(B201:FE201,metrics.rec,"Time"),B201:FE201,0)+1)), ", ", INDIRECT(ADDRESS(2,MATCH(_xlfn.MINIFS(B201:FE201,metrics.rec,"Time"),B201:FE201,0)+1)))</f>
        <v>k=5, r=0.9</v>
      </c>
    </row>
    <row r="202" spans="1:177" x14ac:dyDescent="0.2">
      <c r="A202" s="1" t="s">
        <v>191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>
        <v>0.63490000000000002</v>
      </c>
      <c r="S202" s="4">
        <v>0.69950000000000001</v>
      </c>
      <c r="T202" s="4">
        <v>0.28699999999999998</v>
      </c>
      <c r="U202" s="4">
        <v>8.8999999999999999E-3</v>
      </c>
      <c r="V202" s="4">
        <v>0.85980000000000001</v>
      </c>
      <c r="W202" s="4"/>
      <c r="X202" s="4">
        <v>1</v>
      </c>
      <c r="Y202" s="4">
        <v>4.6426999999999996</v>
      </c>
      <c r="Z202" s="5">
        <v>0.65980000000000005</v>
      </c>
      <c r="AA202" s="5">
        <v>0.75849999999999995</v>
      </c>
      <c r="AB202" s="5">
        <v>0.2334</v>
      </c>
      <c r="AC202" s="5">
        <v>1.4800000000000001E-2</v>
      </c>
      <c r="AD202" s="5">
        <v>0.82789999999999997</v>
      </c>
      <c r="AE202" s="5"/>
      <c r="AF202" s="5">
        <v>1</v>
      </c>
      <c r="AG202" s="5">
        <v>3.4577</v>
      </c>
      <c r="AH202" s="4">
        <v>0.74729999999999996</v>
      </c>
      <c r="AI202" s="4">
        <v>0.97989999999999999</v>
      </c>
      <c r="AJ202" s="4">
        <v>0.1401</v>
      </c>
      <c r="AK202" s="4">
        <v>2.86E-2</v>
      </c>
      <c r="AL202" s="4">
        <v>0.70250000000000001</v>
      </c>
      <c r="AM202" s="4"/>
      <c r="AN202" s="4">
        <v>0.9839</v>
      </c>
      <c r="AO202" s="4">
        <v>1.0532999999999999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>
        <f t="shared" si="40"/>
        <v>0.68066666666666675</v>
      </c>
      <c r="FG202" s="4">
        <f t="shared" si="41"/>
        <v>0.81263333333333332</v>
      </c>
      <c r="FH202" s="4">
        <f t="shared" si="42"/>
        <v>0.22016666666666665</v>
      </c>
      <c r="FI202" s="4">
        <f t="shared" si="43"/>
        <v>1.7433333333333332E-2</v>
      </c>
      <c r="FJ202" s="4">
        <f t="shared" si="44"/>
        <v>0.7967333333333334</v>
      </c>
      <c r="FK202" s="4" t="e">
        <f t="shared" si="45"/>
        <v>#DIV/0!</v>
      </c>
      <c r="FL202" s="4">
        <f t="shared" si="46"/>
        <v>0.99463333333333337</v>
      </c>
      <c r="FM202" s="4">
        <f t="shared" si="47"/>
        <v>3.0512333333333337</v>
      </c>
      <c r="FN202" s="1" t="str" cm="1">
        <f t="array" aca="1" ref="FN202" ca="1">CONCATENATE(INDIRECT(ADDRESS(1,MATCH(_xlfn.MINIFS(B202:FE202,metrics.rec,"MAE"),B202:FE202,0)+1)), ", ", INDIRECT(ADDRESS(2,MATCH(_xlfn.MINIFS(B202:FE202,metrics.rec,"MAE"),B202:FE202,0)+1)))</f>
        <v>k=5, r=0.5</v>
      </c>
      <c r="FO202" s="1" t="str" cm="1">
        <f t="array" aca="1" ref="FO202" ca="1">CONCATENATE(INDIRECT(ADDRESS(1,MATCH(_xlfn.MINIFS(B202:FE202,metrics.rec,"MSE"),B202:FE202,0)+1)), ", ", INDIRECT(ADDRESS(2,MATCH(_xlfn.MINIFS(B202:FE202,metrics.rec,"MSE"),B202:FE202,0)+1)))</f>
        <v>k=5, r=0.5</v>
      </c>
      <c r="FP202" s="1" t="str" cm="1">
        <f t="array" aca="1" ref="FP202" ca="1">CONCATENATE(INDIRECT(ADDRESS(1,MATCH(_xlfn.MAXIFS(B202:FE202,metrics.rec,"R"),B202:FE202,0)+1)), ", ", INDIRECT(ADDRESS(2,MATCH(_xlfn.MAXIFS(B202:FE202,metrics.rec,"R"),B202:FE202,0)+1)))</f>
        <v>k=5, r=0.5</v>
      </c>
      <c r="FQ202" s="1" t="str" cm="1">
        <f t="array" aca="1" ref="FQ202" ca="1">CONCATENATE(INDIRECT(ADDRESS(1,MATCH(_xlfn.MAXIFS(B202:FE202,metrics.rec,"Precision"),B202:FE202,0)+1)), ", ", INDIRECT(ADDRESS(2,MATCH(_xlfn.MAXIFS(B202:FE202,metrics.rec,"Precision"),B202:FE202,0)+1)))</f>
        <v>k=5, r=0.9</v>
      </c>
      <c r="FR202" s="1" t="str" cm="1">
        <f t="array" aca="1" ref="FR202" ca="1">CONCATENATE(INDIRECT(ADDRESS(1,MATCH(_xlfn.MAXIFS(B202:FE202,metrics.rec,"Recall"),B202:FE202,0)+1)), ", ", INDIRECT(ADDRESS(2,MATCH(_xlfn.MAXIFS(B202:FE202,metrics.rec,"Recall"),B202:FE202,0)+1)))</f>
        <v>k=5, r=0.5</v>
      </c>
      <c r="FS202" s="1" t="e" cm="1">
        <f t="array" aca="1" ref="FS202" ca="1">CONCATENATE(INDIRECT(ADDRESS(1,MATCH(_xlfn.MAXIFS(B202:FE202,metrics.rec,"Coverage"),B202:FE202,0)+1)), ", ", INDIRECT(ADDRESS(2,MATCH(_xlfn.MAXIFS(B202:FE202,metrics.rec,"Coverage"),B202:FE202,0)+1)))</f>
        <v>#N/A</v>
      </c>
      <c r="FT202" s="1" t="str" cm="1">
        <f t="array" aca="1" ref="FT202" ca="1">CONCATENATE(INDIRECT(ADDRESS(1,MATCH(_xlfn.MAXIFS(B202:FE202,metrics.rec,"Recatio"),B202:FE202,0)+1)), ", ", INDIRECT(ADDRESS(2,MATCH(_xlfn.MAXIFS(B202:FE202,metrics.rec,"Recatio"),B202:FE202,0)+1)))</f>
        <v>k=5, r=0.5</v>
      </c>
      <c r="FU202" s="1" t="str" cm="1">
        <f t="array" aca="1" ref="FU202" ca="1">CONCATENATE(INDIRECT(ADDRESS(1,MATCH(_xlfn.MINIFS(B202:FE202,metrics.rec,"Time"),B202:FE202,0)+1)), ", ", INDIRECT(ADDRESS(2,MATCH(_xlfn.MINIFS(B202:FE202,metrics.rec,"Time"),B202:FE202,0)+1)))</f>
        <v>k=5, r=0.9</v>
      </c>
    </row>
    <row r="203" spans="1:177" x14ac:dyDescent="0.2">
      <c r="A203" s="1" t="s">
        <v>192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>
        <v>0.63670000000000004</v>
      </c>
      <c r="S203" s="4">
        <v>0.70330000000000004</v>
      </c>
      <c r="T203" s="4">
        <v>0.2848</v>
      </c>
      <c r="U203" s="4">
        <v>8.8999999999999999E-3</v>
      </c>
      <c r="V203" s="4">
        <v>0.85940000000000005</v>
      </c>
      <c r="W203" s="4"/>
      <c r="X203" s="4">
        <v>1</v>
      </c>
      <c r="Y203" s="4">
        <v>4.79</v>
      </c>
      <c r="Z203" s="5">
        <v>0.66139999999999999</v>
      </c>
      <c r="AA203" s="5">
        <v>0.76139999999999997</v>
      </c>
      <c r="AB203" s="5">
        <v>0.23219999999999999</v>
      </c>
      <c r="AC203" s="5">
        <v>1.4800000000000001E-2</v>
      </c>
      <c r="AD203" s="5">
        <v>0.82769999999999999</v>
      </c>
      <c r="AE203" s="5"/>
      <c r="AF203" s="5">
        <v>1</v>
      </c>
      <c r="AG203" s="5">
        <v>3.4954999999999998</v>
      </c>
      <c r="AH203" s="4">
        <v>0.74780000000000002</v>
      </c>
      <c r="AI203" s="4">
        <v>0.98009999999999997</v>
      </c>
      <c r="AJ203" s="4">
        <v>0.1401</v>
      </c>
      <c r="AK203" s="4">
        <v>2.86E-2</v>
      </c>
      <c r="AL203" s="4">
        <v>0.70269999999999999</v>
      </c>
      <c r="AM203" s="4"/>
      <c r="AN203" s="4">
        <v>0.9839</v>
      </c>
      <c r="AO203" s="4">
        <v>1.0575000000000001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>
        <f t="shared" si="40"/>
        <v>0.68196666666666672</v>
      </c>
      <c r="FG203" s="4">
        <f t="shared" si="41"/>
        <v>0.81493333333333329</v>
      </c>
      <c r="FH203" s="4">
        <f t="shared" si="42"/>
        <v>0.21903333333333333</v>
      </c>
      <c r="FI203" s="4">
        <f t="shared" si="43"/>
        <v>1.7433333333333332E-2</v>
      </c>
      <c r="FJ203" s="4">
        <f t="shared" si="44"/>
        <v>0.79660000000000009</v>
      </c>
      <c r="FK203" s="4" t="e">
        <f t="shared" si="45"/>
        <v>#DIV/0!</v>
      </c>
      <c r="FL203" s="4">
        <f t="shared" si="46"/>
        <v>0.99463333333333337</v>
      </c>
      <c r="FM203" s="4">
        <f t="shared" si="47"/>
        <v>3.1143333333333332</v>
      </c>
      <c r="FN203" s="1" t="str" cm="1">
        <f t="array" aca="1" ref="FN203" ca="1">CONCATENATE(INDIRECT(ADDRESS(1,MATCH(_xlfn.MINIFS(B203:FE203,metrics.rec,"MAE"),B203:FE203,0)+1)), ", ", INDIRECT(ADDRESS(2,MATCH(_xlfn.MINIFS(B203:FE203,metrics.rec,"MAE"),B203:FE203,0)+1)))</f>
        <v>k=5, r=0.5</v>
      </c>
      <c r="FO203" s="1" t="str" cm="1">
        <f t="array" aca="1" ref="FO203" ca="1">CONCATENATE(INDIRECT(ADDRESS(1,MATCH(_xlfn.MINIFS(B203:FE203,metrics.rec,"MSE"),B203:FE203,0)+1)), ", ", INDIRECT(ADDRESS(2,MATCH(_xlfn.MINIFS(B203:FE203,metrics.rec,"MSE"),B203:FE203,0)+1)))</f>
        <v>k=5, r=0.5</v>
      </c>
      <c r="FP203" s="1" t="str" cm="1">
        <f t="array" aca="1" ref="FP203" ca="1">CONCATENATE(INDIRECT(ADDRESS(1,MATCH(_xlfn.MAXIFS(B203:FE203,metrics.rec,"R"),B203:FE203,0)+1)), ", ", INDIRECT(ADDRESS(2,MATCH(_xlfn.MAXIFS(B203:FE203,metrics.rec,"R"),B203:FE203,0)+1)))</f>
        <v>k=5, r=0.5</v>
      </c>
      <c r="FQ203" s="1" t="str" cm="1">
        <f t="array" aca="1" ref="FQ203" ca="1">CONCATENATE(INDIRECT(ADDRESS(1,MATCH(_xlfn.MAXIFS(B203:FE203,metrics.rec,"Precision"),B203:FE203,0)+1)), ", ", INDIRECT(ADDRESS(2,MATCH(_xlfn.MAXIFS(B203:FE203,metrics.rec,"Precision"),B203:FE203,0)+1)))</f>
        <v>k=5, r=0.9</v>
      </c>
      <c r="FR203" s="1" t="str" cm="1">
        <f t="array" aca="1" ref="FR203" ca="1">CONCATENATE(INDIRECT(ADDRESS(1,MATCH(_xlfn.MAXIFS(B203:FE203,metrics.rec,"Recall"),B203:FE203,0)+1)), ", ", INDIRECT(ADDRESS(2,MATCH(_xlfn.MAXIFS(B203:FE203,metrics.rec,"Recall"),B203:FE203,0)+1)))</f>
        <v>k=5, r=0.5</v>
      </c>
      <c r="FS203" s="1" t="e" cm="1">
        <f t="array" aca="1" ref="FS203" ca="1">CONCATENATE(INDIRECT(ADDRESS(1,MATCH(_xlfn.MAXIFS(B203:FE203,metrics.rec,"Coverage"),B203:FE203,0)+1)), ", ", INDIRECT(ADDRESS(2,MATCH(_xlfn.MAXIFS(B203:FE203,metrics.rec,"Coverage"),B203:FE203,0)+1)))</f>
        <v>#N/A</v>
      </c>
      <c r="FT203" s="1" t="str" cm="1">
        <f t="array" aca="1" ref="FT203" ca="1">CONCATENATE(INDIRECT(ADDRESS(1,MATCH(_xlfn.MAXIFS(B203:FE203,metrics.rec,"Recatio"),B203:FE203,0)+1)), ", ", INDIRECT(ADDRESS(2,MATCH(_xlfn.MAXIFS(B203:FE203,metrics.rec,"Recatio"),B203:FE203,0)+1)))</f>
        <v>k=5, r=0.5</v>
      </c>
      <c r="FU203" s="1" t="str" cm="1">
        <f t="array" aca="1" ref="FU203" ca="1">CONCATENATE(INDIRECT(ADDRESS(1,MATCH(_xlfn.MINIFS(B203:FE203,metrics.rec,"Time"),B203:FE203,0)+1)), ", ", INDIRECT(ADDRESS(2,MATCH(_xlfn.MINIFS(B203:FE203,metrics.rec,"Time"),B203:FE203,0)+1)))</f>
        <v>k=5, r=0.9</v>
      </c>
    </row>
    <row r="204" spans="1:177" x14ac:dyDescent="0.2">
      <c r="A204" s="1" t="s">
        <v>193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>
        <v>0.65639999999999998</v>
      </c>
      <c r="S204" s="4">
        <v>0.74099999999999999</v>
      </c>
      <c r="T204" s="4">
        <v>0.27139999999999997</v>
      </c>
      <c r="U204" s="4">
        <v>1.4500000000000001E-2</v>
      </c>
      <c r="V204" s="4">
        <v>0.82789999999999997</v>
      </c>
      <c r="W204" s="4"/>
      <c r="X204" s="4">
        <v>1</v>
      </c>
      <c r="Y204" s="4">
        <v>4.6966000000000001</v>
      </c>
      <c r="Z204" s="5">
        <v>0.70489999999999997</v>
      </c>
      <c r="AA204" s="5">
        <v>0.85040000000000004</v>
      </c>
      <c r="AB204" s="5">
        <v>0.216</v>
      </c>
      <c r="AC204" s="5">
        <v>2.5499999999999998E-2</v>
      </c>
      <c r="AD204" s="5">
        <v>0.78269999999999995</v>
      </c>
      <c r="AE204" s="5"/>
      <c r="AF204" s="5">
        <v>1</v>
      </c>
      <c r="AG204" s="5">
        <v>3.4005000000000001</v>
      </c>
      <c r="AH204" s="4">
        <v>0.77859999999999996</v>
      </c>
      <c r="AI204" s="4">
        <v>1.0424</v>
      </c>
      <c r="AJ204" s="4">
        <v>0.12770000000000001</v>
      </c>
      <c r="AK204" s="4">
        <v>7.8899999999999998E-2</v>
      </c>
      <c r="AL204" s="4">
        <v>0.53010000000000002</v>
      </c>
      <c r="AM204" s="4"/>
      <c r="AN204" s="4">
        <v>0.97670000000000001</v>
      </c>
      <c r="AO204" s="4">
        <v>1.0214000000000001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>
        <f t="shared" si="40"/>
        <v>0.71329999999999993</v>
      </c>
      <c r="FG204" s="4">
        <f t="shared" si="41"/>
        <v>0.87793333333333334</v>
      </c>
      <c r="FH204" s="4">
        <f t="shared" si="42"/>
        <v>0.20503333333333332</v>
      </c>
      <c r="FI204" s="4">
        <f t="shared" si="43"/>
        <v>3.9633333333333333E-2</v>
      </c>
      <c r="FJ204" s="4">
        <f t="shared" si="44"/>
        <v>0.71356666666666657</v>
      </c>
      <c r="FK204" s="4" t="e">
        <f t="shared" si="45"/>
        <v>#DIV/0!</v>
      </c>
      <c r="FL204" s="4">
        <f t="shared" si="46"/>
        <v>0.99223333333333341</v>
      </c>
      <c r="FM204" s="4">
        <f t="shared" si="47"/>
        <v>3.0395000000000003</v>
      </c>
      <c r="FN204" s="1" t="str" cm="1">
        <f t="array" aca="1" ref="FN204" ca="1">CONCATENATE(INDIRECT(ADDRESS(1,MATCH(_xlfn.MINIFS(B204:FE204,metrics.rec,"MAE"),B204:FE204,0)+1)), ", ", INDIRECT(ADDRESS(2,MATCH(_xlfn.MINIFS(B204:FE204,metrics.rec,"MAE"),B204:FE204,0)+1)))</f>
        <v>k=5, r=0.5</v>
      </c>
      <c r="FO204" s="1" t="str" cm="1">
        <f t="array" aca="1" ref="FO204" ca="1">CONCATENATE(INDIRECT(ADDRESS(1,MATCH(_xlfn.MINIFS(B204:FE204,metrics.rec,"MSE"),B204:FE204,0)+1)), ", ", INDIRECT(ADDRESS(2,MATCH(_xlfn.MINIFS(B204:FE204,metrics.rec,"MSE"),B204:FE204,0)+1)))</f>
        <v>k=5, r=0.5</v>
      </c>
      <c r="FP204" s="1" t="str" cm="1">
        <f t="array" aca="1" ref="FP204" ca="1">CONCATENATE(INDIRECT(ADDRESS(1,MATCH(_xlfn.MAXIFS(B204:FE204,metrics.rec,"R"),B204:FE204,0)+1)), ", ", INDIRECT(ADDRESS(2,MATCH(_xlfn.MAXIFS(B204:FE204,metrics.rec,"R"),B204:FE204,0)+1)))</f>
        <v>k=5, r=0.5</v>
      </c>
      <c r="FQ204" s="1" t="str" cm="1">
        <f t="array" aca="1" ref="FQ204" ca="1">CONCATENATE(INDIRECT(ADDRESS(1,MATCH(_xlfn.MAXIFS(B204:FE204,metrics.rec,"Precision"),B204:FE204,0)+1)), ", ", INDIRECT(ADDRESS(2,MATCH(_xlfn.MAXIFS(B204:FE204,metrics.rec,"Precision"),B204:FE204,0)+1)))</f>
        <v>k=5, r=0.9</v>
      </c>
      <c r="FR204" s="1" t="str" cm="1">
        <f t="array" aca="1" ref="FR204" ca="1">CONCATENATE(INDIRECT(ADDRESS(1,MATCH(_xlfn.MAXIFS(B204:FE204,metrics.rec,"Recall"),B204:FE204,0)+1)), ", ", INDIRECT(ADDRESS(2,MATCH(_xlfn.MAXIFS(B204:FE204,metrics.rec,"Recall"),B204:FE204,0)+1)))</f>
        <v>k=5, r=0.5</v>
      </c>
      <c r="FS204" s="1" t="e" cm="1">
        <f t="array" aca="1" ref="FS204" ca="1">CONCATENATE(INDIRECT(ADDRESS(1,MATCH(_xlfn.MAXIFS(B204:FE204,metrics.rec,"Coverage"),B204:FE204,0)+1)), ", ", INDIRECT(ADDRESS(2,MATCH(_xlfn.MAXIFS(B204:FE204,metrics.rec,"Coverage"),B204:FE204,0)+1)))</f>
        <v>#N/A</v>
      </c>
      <c r="FT204" s="1" t="str" cm="1">
        <f t="array" aca="1" ref="FT204" ca="1">CONCATENATE(INDIRECT(ADDRESS(1,MATCH(_xlfn.MAXIFS(B204:FE204,metrics.rec,"Recatio"),B204:FE204,0)+1)), ", ", INDIRECT(ADDRESS(2,MATCH(_xlfn.MAXIFS(B204:FE204,metrics.rec,"Recatio"),B204:FE204,0)+1)))</f>
        <v>k=5, r=0.5</v>
      </c>
      <c r="FU204" s="1" t="str" cm="1">
        <f t="array" aca="1" ref="FU204" ca="1">CONCATENATE(INDIRECT(ADDRESS(1,MATCH(_xlfn.MINIFS(B204:FE204,metrics.rec,"Time"),B204:FE204,0)+1)), ", ", INDIRECT(ADDRESS(2,MATCH(_xlfn.MINIFS(B204:FE204,metrics.rec,"Time"),B204:FE204,0)+1)))</f>
        <v>k=5, r=0.9</v>
      </c>
    </row>
    <row r="205" spans="1:177" s="5" customFormat="1" x14ac:dyDescent="0.2">
      <c r="A205" s="1" t="s">
        <v>204</v>
      </c>
      <c r="B205" s="4"/>
      <c r="C205" s="4"/>
      <c r="D205" s="4"/>
      <c r="E205" s="4"/>
      <c r="F205" s="4"/>
      <c r="G205" s="4"/>
      <c r="H205" s="4"/>
      <c r="I205" s="4"/>
      <c r="R205" s="4"/>
      <c r="S205" s="4"/>
      <c r="T205" s="4"/>
      <c r="U205" s="4"/>
      <c r="V205" s="4"/>
      <c r="W205" s="4"/>
      <c r="X205" s="4"/>
      <c r="Y205" s="4"/>
      <c r="AH205" s="4"/>
      <c r="AI205" s="4"/>
      <c r="AJ205" s="4"/>
      <c r="AK205" s="4"/>
      <c r="AL205" s="4"/>
      <c r="AM205" s="4"/>
      <c r="AN205" s="4"/>
      <c r="AO205" s="4"/>
      <c r="AX205" s="4"/>
      <c r="AY205" s="4"/>
      <c r="AZ205" s="4"/>
      <c r="BA205" s="4"/>
      <c r="BB205" s="4"/>
      <c r="BC205" s="4"/>
      <c r="BD205" s="4"/>
      <c r="BE205" s="4"/>
      <c r="BN205" s="4"/>
      <c r="BO205" s="4"/>
      <c r="BP205" s="4"/>
      <c r="BQ205" s="4"/>
      <c r="BR205" s="4"/>
      <c r="BS205" s="4"/>
      <c r="BT205" s="4"/>
      <c r="BU205" s="4"/>
      <c r="CD205" s="4"/>
      <c r="CE205" s="4"/>
      <c r="CF205" s="4"/>
      <c r="CG205" s="4"/>
      <c r="CH205" s="4"/>
      <c r="CI205" s="4"/>
      <c r="CJ205" s="4"/>
      <c r="CK205" s="4"/>
      <c r="CT205" s="4"/>
      <c r="CU205" s="4"/>
      <c r="CV205" s="4"/>
      <c r="CW205" s="4"/>
      <c r="CX205" s="4"/>
      <c r="CY205" s="4"/>
      <c r="CZ205" s="4"/>
      <c r="DA205" s="4"/>
      <c r="DJ205" s="4"/>
      <c r="DK205" s="4"/>
      <c r="DL205" s="4"/>
      <c r="DM205" s="4"/>
      <c r="DN205" s="4"/>
      <c r="DO205" s="4"/>
      <c r="DP205" s="4"/>
      <c r="DQ205" s="4"/>
      <c r="DZ205" s="4"/>
      <c r="EA205" s="4"/>
      <c r="EB205" s="4"/>
      <c r="EC205" s="4"/>
      <c r="ED205" s="4"/>
      <c r="EE205" s="4"/>
      <c r="EF205" s="4"/>
      <c r="EG205" s="4"/>
      <c r="EP205" s="4"/>
      <c r="EQ205" s="4"/>
      <c r="ER205" s="4"/>
      <c r="ES205" s="4"/>
      <c r="ET205" s="4"/>
      <c r="EU205" s="4"/>
      <c r="EV205" s="4"/>
      <c r="EW205" s="4"/>
      <c r="FF205" s="4" t="e">
        <f t="shared" ref="FF205" si="48">AVERAGEIFS(B205:FE205,metrics.rec,"MAE")</f>
        <v>#DIV/0!</v>
      </c>
      <c r="FG205" s="4" t="e">
        <f t="shared" si="41"/>
        <v>#DIV/0!</v>
      </c>
      <c r="FH205" s="4" t="e">
        <f t="shared" si="42"/>
        <v>#DIV/0!</v>
      </c>
      <c r="FI205" s="4" t="e">
        <f t="shared" si="43"/>
        <v>#DIV/0!</v>
      </c>
      <c r="FJ205" s="4" t="e">
        <f t="shared" si="44"/>
        <v>#DIV/0!</v>
      </c>
      <c r="FK205" s="4" t="e">
        <f t="shared" si="45"/>
        <v>#DIV/0!</v>
      </c>
      <c r="FL205" s="4" t="e">
        <f t="shared" si="46"/>
        <v>#DIV/0!</v>
      </c>
      <c r="FM205" s="4" t="e">
        <f t="shared" si="47"/>
        <v>#DIV/0!</v>
      </c>
      <c r="FN205" s="1" t="e" cm="1">
        <f t="array" aca="1" ref="FN205" ca="1">CONCATENATE(INDIRECT(ADDRESS(1,MATCH(_xlfn.MINIFS(B205:FE205,metrics.rec,"MAE"),B205:FE205,0)+1)), ", ", INDIRECT(ADDRESS(2,MATCH(_xlfn.MINIFS(B205:FE205,metrics.rec,"MAE"),B205:FE205,0)+1)))</f>
        <v>#N/A</v>
      </c>
      <c r="FO205" s="1" t="e" cm="1">
        <f t="array" aca="1" ref="FO205" ca="1">CONCATENATE(INDIRECT(ADDRESS(1,MATCH(_xlfn.MINIFS(B205:FE205,metrics.rec,"MSE"),B205:FE205,0)+1)), ", ", INDIRECT(ADDRESS(2,MATCH(_xlfn.MINIFS(B205:FE205,metrics.rec,"MSE"),B205:FE205,0)+1)))</f>
        <v>#N/A</v>
      </c>
      <c r="FP205" s="1" t="e" cm="1">
        <f t="array" aca="1" ref="FP205" ca="1">CONCATENATE(INDIRECT(ADDRESS(1,MATCH(_xlfn.MAXIFS(B205:FE205,metrics.rec,"R"),B205:FE205,0)+1)), ", ", INDIRECT(ADDRESS(2,MATCH(_xlfn.MAXIFS(B205:FE205,metrics.rec,"R"),B205:FE205,0)+1)))</f>
        <v>#N/A</v>
      </c>
      <c r="FQ205" s="1" t="e" cm="1">
        <f t="array" aca="1" ref="FQ205" ca="1">CONCATENATE(INDIRECT(ADDRESS(1,MATCH(_xlfn.MAXIFS(B205:FE205,metrics.rec,"Precision"),B205:FE205,0)+1)), ", ", INDIRECT(ADDRESS(2,MATCH(_xlfn.MAXIFS(B205:FE205,metrics.rec,"Precision"),B205:FE205,0)+1)))</f>
        <v>#N/A</v>
      </c>
      <c r="FR205" s="1" t="e" cm="1">
        <f t="array" aca="1" ref="FR205" ca="1">CONCATENATE(INDIRECT(ADDRESS(1,MATCH(_xlfn.MAXIFS(B205:FE205,metrics.rec,"Recall"),B205:FE205,0)+1)), ", ", INDIRECT(ADDRESS(2,MATCH(_xlfn.MAXIFS(B205:FE205,metrics.rec,"Recall"),B205:FE205,0)+1)))</f>
        <v>#N/A</v>
      </c>
      <c r="FS205" s="1" t="e" cm="1">
        <f t="array" aca="1" ref="FS205" ca="1">CONCATENATE(INDIRECT(ADDRESS(1,MATCH(_xlfn.MAXIFS(B205:FE205,metrics.rec,"Coverage"),B205:FE205,0)+1)), ", ", INDIRECT(ADDRESS(2,MATCH(_xlfn.MAXIFS(B205:FE205,metrics.rec,"Coverage"),B205:FE205,0)+1)))</f>
        <v>#N/A</v>
      </c>
      <c r="FT205" s="1" t="e" cm="1">
        <f t="array" aca="1" ref="FT205" ca="1">CONCATENATE(INDIRECT(ADDRESS(1,MATCH(_xlfn.MAXIFS(B205:FE205,metrics.rec,"Recatio"),B205:FE205,0)+1)), ", ", INDIRECT(ADDRESS(2,MATCH(_xlfn.MAXIFS(B205:FE205,metrics.rec,"Recatio"),B205:FE205,0)+1)))</f>
        <v>#N/A</v>
      </c>
      <c r="FU205" s="1" t="e" cm="1">
        <f t="array" aca="1" ref="FU205" ca="1">CONCATENATE(INDIRECT(ADDRESS(1,MATCH(_xlfn.MINIFS(B205:FE205,metrics.rec,"Time"),B205:FE205,0)+1)), ", ", INDIRECT(ADDRESS(2,MATCH(_xlfn.MINIFS(B205:FE205,metrics.rec,"Time"),B205:FE205,0)+1)))</f>
        <v>#N/A</v>
      </c>
    </row>
    <row r="206" spans="1:177" s="9" customFormat="1" x14ac:dyDescent="0.2">
      <c r="A206" s="7" t="s">
        <v>205</v>
      </c>
      <c r="B206" s="8" t="str" cm="1">
        <f t="array" aca="1" ref="B206" ca="1">INDIRECT(ADDRESS(MATCH(MIN(B7:B205),B7:B205,0)+6,1))</f>
        <v>BI22.ZSim</v>
      </c>
      <c r="C206" s="8" t="str" cm="1">
        <f t="array" aca="1" ref="C206" ca="1">INDIRECT(ADDRESS(MATCH(MIN(C7:C205),C7:C205,0)+6,1))</f>
        <v>BI22.ZSim</v>
      </c>
      <c r="D206" s="8" t="str" cm="1">
        <f t="array" aca="1" ref="D206" ca="1">INDIRECT(ADDRESS(MATCH(MAX(D7:D205),D7:D205,0)+6,1))</f>
        <v>BI22.ZSim</v>
      </c>
      <c r="E206" s="8" t="str" cm="1">
        <f t="array" aca="1" ref="E206" ca="1">INDIRECT(ADDRESS(MATCH(MAX(E7:E205),E7:E205,0)+6,1))</f>
        <v>BU19.KLAdvanced</v>
      </c>
      <c r="F206" s="8" t="str" cm="1">
        <f t="array" aca="1" ref="F206" ca="1">INDIRECT(ADDRESS(MATCH(MAX(F7:F205),F7:F205,0)+6,1))</f>
        <v>BI01.JaccardMulti</v>
      </c>
      <c r="G206" s="8" t="e" cm="1">
        <f t="array" aca="1" ref="G206" ca="1">INDIRECT(ADDRESS(MATCH(MAX(G7:G205),G7:G205,0)+6,1))</f>
        <v>#N/A</v>
      </c>
      <c r="H206" s="8" t="str" cm="1">
        <f t="array" aca="1" ref="H206" ca="1">INDIRECT(ADDRESS(MATCH(MAX(H7:H205),H7:H205,0)+6,1))</f>
        <v>AI01.Jaccard</v>
      </c>
      <c r="I206" s="8" t="str" cm="1">
        <f t="array" aca="1" ref="I206" ca="1">INDIRECT(ADDRESS(MATCH(MIN(I7:I205),I7:I205,0)+6,1))</f>
        <v>BU03.CPC</v>
      </c>
      <c r="J206" s="12" t="str" cm="1">
        <f t="array" aca="1" ref="J206" ca="1">INDIRECT(ADDRESS(MATCH(MIN(J7:J205),J7:J205,0)+6,1))</f>
        <v>BI22.ZSim</v>
      </c>
      <c r="K206" s="12" t="str" cm="1">
        <f t="array" aca="1" ref="K206" ca="1">INDIRECT(ADDRESS(MATCH(MIN(K7:K205),K7:K205,0)+6,1))</f>
        <v>BI22.ZSim</v>
      </c>
      <c r="L206" s="12" t="str" cm="1">
        <f t="array" aca="1" ref="L206" ca="1">INDIRECT(ADDRESS(MATCH(MAX(L7:L205),L7:L205,0)+6,1))</f>
        <v>BU19.KLAdvanced</v>
      </c>
      <c r="M206" s="12" t="str" cm="1">
        <f t="array" aca="1" ref="M206" ca="1">INDIRECT(ADDRESS(MATCH(MAX(M7:M205),M7:M205,0)+6,1))</f>
        <v>AI05.SRC</v>
      </c>
      <c r="N206" s="12" t="str" cm="1">
        <f t="array" aca="1" ref="N206" ca="1">INDIRECT(ADDRESS(MATCH(MAX(N7:N205),N7:N205,0)+6,1))</f>
        <v>BI01.JaccardMulti</v>
      </c>
      <c r="O206" s="12" t="e" cm="1">
        <f t="array" aca="1" ref="O206" ca="1">INDIRECT(ADDRESS(MATCH(MAX(O7:O205),O7:O205,0)+6,1))</f>
        <v>#N/A</v>
      </c>
      <c r="P206" s="12" t="str" cm="1">
        <f t="array" aca="1" ref="P206" ca="1">INDIRECT(ADDRESS(MATCH(MAX(P7:P205),P7:P205,0)+6,1))</f>
        <v>AI01.Jaccard</v>
      </c>
      <c r="Q206" s="12" t="str" cm="1">
        <f t="array" aca="1" ref="Q206" ca="1">INDIRECT(ADDRESS(MATCH(MIN(Q7:Q205),Q7:Q205,0)+6,1))</f>
        <v>BU16.TAN</v>
      </c>
      <c r="R206" s="8" t="str" cm="1">
        <f t="array" aca="1" ref="R206" ca="1">INDIRECT(ADDRESS(MATCH(MIN(R7:R205),R7:R205,0)+6,1))</f>
        <v>AI05.SRC</v>
      </c>
      <c r="S206" s="8" t="str" cm="1">
        <f t="array" aca="1" ref="S206" ca="1">INDIRECT(ADDRESS(MATCH(MIN(S7:S205),S7:S205,0)+6,1))</f>
        <v>AI05.SRC</v>
      </c>
      <c r="T206" s="8" t="str" cm="1">
        <f t="array" aca="1" ref="T206" ca="1">INDIRECT(ADDRESS(MATCH(MAX(T7:T205),T7:T205,0)+6,1))</f>
        <v>BI07.PSSJ</v>
      </c>
      <c r="U206" s="8" t="str" cm="1">
        <f t="array" aca="1" ref="U206" ca="1">INDIRECT(ADDRESS(MATCH(MAX(U7:U205),U7:U205,0)+6,1))</f>
        <v>BU19.KLAdvanced</v>
      </c>
      <c r="V206" s="8" t="str" cm="1">
        <f t="array" aca="1" ref="V206" ca="1">INDIRECT(ADDRESS(MATCH(MAX(V7:V205),V7:V205,0)+6,1))</f>
        <v>BI01.JaccardMulti</v>
      </c>
      <c r="W206" s="8" t="e" cm="1">
        <f t="array" aca="1" ref="W206" ca="1">INDIRECT(ADDRESS(MATCH(MAX(W7:W205),W7:W205,0)+6,1))</f>
        <v>#N/A</v>
      </c>
      <c r="X206" s="8" t="str" cm="1">
        <f t="array" aca="1" ref="X206" ca="1">INDIRECT(ADDRESS(MATCH(MAX(X7:X205),X7:X205,0)+6,1))</f>
        <v>AI01.Jaccard</v>
      </c>
      <c r="Y206" s="8" t="str" cm="1">
        <f t="array" aca="1" ref="Y206" ca="1">INDIRECT(ADDRESS(MATCH(MIN(Y7:Y205),Y7:Y205,0)+6,1))</f>
        <v>BU19.KLAdvanced</v>
      </c>
      <c r="Z206" s="12" t="str" cm="1">
        <f t="array" aca="1" ref="Z206" ca="1">INDIRECT(ADDRESS(MATCH(MIN(Z7:Z205),Z7:Z205,0)+6,1))</f>
        <v>BI22.ZSim</v>
      </c>
      <c r="AA206" s="12" t="str" cm="1">
        <f t="array" aca="1" ref="AA206" ca="1">INDIRECT(ADDRESS(MATCH(MIN(AA7:AA205),AA7:AA205,0)+6,1))</f>
        <v>BI22.ESim3</v>
      </c>
      <c r="AB206" s="12" t="str" cm="1">
        <f t="array" aca="1" ref="AB206" ca="1">INDIRECT(ADDRESS(MATCH(MAX(AB7:AB205),AB7:AB205,0)+6,1))</f>
        <v>AI28.RPB</v>
      </c>
      <c r="AC206" s="12" t="str" cm="1">
        <f t="array" aca="1" ref="AC206" ca="1">INDIRECT(ADDRESS(MATCH(MAX(AC7:AC205),AC7:AC205,0)+6,1))</f>
        <v>AI05.SRC</v>
      </c>
      <c r="AD206" s="12" t="str" cm="1">
        <f t="array" aca="1" ref="AD206" ca="1">INDIRECT(ADDRESS(MATCH(MAX(AD7:AD205),AD7:AD205,0)+6,1))</f>
        <v>AI26.URP</v>
      </c>
      <c r="AE206" s="12" t="e" cm="1">
        <f t="array" aca="1" ref="AE206" ca="1">INDIRECT(ADDRESS(MATCH(MAX(AE7:AE205),AE7:AE205,0)+6,1))</f>
        <v>#N/A</v>
      </c>
      <c r="AF206" s="12" t="str" cm="1">
        <f t="array" aca="1" ref="AF206" ca="1">INDIRECT(ADDRESS(MATCH(MAX(AF7:AF205),AF7:AF205,0)+6,1))</f>
        <v>AI01.Jaccard</v>
      </c>
      <c r="AG206" s="12" t="str" cm="1">
        <f t="array" aca="1" ref="AG206" ca="1">INDIRECT(ADDRESS(MATCH(MIN(AG7:AG205),AG7:AG205,0)+6,1))</f>
        <v>CU14.Amer.CPC</v>
      </c>
      <c r="AH206" s="8" t="str" cm="1">
        <f t="array" aca="1" ref="AH206" ca="1">INDIRECT(ADDRESS(MATCH(MIN(AH7:AH205),AH7:AH205,0)+6,1))</f>
        <v>AI28.RPB</v>
      </c>
      <c r="AI206" s="8" t="str" cm="1">
        <f t="array" aca="1" ref="AI206" ca="1">INDIRECT(ADDRESS(MATCH(MIN(AI7:AI205),AI7:AI205,0)+6,1))</f>
        <v>AI28.RPB</v>
      </c>
      <c r="AJ206" s="8" t="str" cm="1">
        <f t="array" aca="1" ref="AJ206" ca="1">INDIRECT(ADDRESS(MATCH(MAX(AJ7:AJ205),AJ7:AJ205,0)+6,1))</f>
        <v>AI28.RPB</v>
      </c>
      <c r="AK206" s="8" t="str" cm="1">
        <f t="array" aca="1" ref="AK206" ca="1">INDIRECT(ADDRESS(MATCH(MAX(AK7:AK205),AK7:AK205,0)+6,1))</f>
        <v>AI12.Mu</v>
      </c>
      <c r="AL206" s="8" t="str" cm="1">
        <f t="array" aca="1" ref="AL206" ca="1">INDIRECT(ADDRESS(MATCH(MAX(AL7:AL205),AL7:AL205,0)+6,1))</f>
        <v>AI26.URP</v>
      </c>
      <c r="AM206" s="8" t="e" cm="1">
        <f t="array" aca="1" ref="AM206" ca="1">INDIRECT(ADDRESS(MATCH(MAX(AM7:AM205),AM7:AM205,0)+6,1))</f>
        <v>#N/A</v>
      </c>
      <c r="AN206" s="8" t="str" cm="1">
        <f t="array" aca="1" ref="AN206" ca="1">INDIRECT(ADDRESS(MATCH(MAX(AN7:AN205),AN7:AN205,0)+6,1))</f>
        <v>BI01.RelevantJaccard</v>
      </c>
      <c r="AO206" s="8" t="str" cm="1">
        <f t="array" aca="1" ref="AO206" ca="1">INDIRECT(ADDRESS(MATCH(MIN(AO7:AO205),AO7:AO205,0)+6,1))</f>
        <v>BU03.PC</v>
      </c>
      <c r="AP206" s="12" t="e" cm="1">
        <f t="array" aca="1" ref="AP206" ca="1">INDIRECT(ADDRESS(MATCH(MIN(AP7:AP205),AP7:AP205,0)+6,1))</f>
        <v>#N/A</v>
      </c>
      <c r="AQ206" s="12" t="e" cm="1">
        <f t="array" aca="1" ref="AQ206" ca="1">INDIRECT(ADDRESS(MATCH(MIN(AQ7:AQ205),AQ7:AQ205,0)+6,1))</f>
        <v>#N/A</v>
      </c>
      <c r="AR206" s="12" t="e" cm="1">
        <f t="array" aca="1" ref="AR206" ca="1">INDIRECT(ADDRESS(MATCH(MAX(AR7:AR205),AR7:AR205,0)+6,1))</f>
        <v>#N/A</v>
      </c>
      <c r="AS206" s="12" t="e" cm="1">
        <f t="array" aca="1" ref="AS206" ca="1">INDIRECT(ADDRESS(MATCH(MAX(AS7:AS205),AS7:AS205,0)+6,1))</f>
        <v>#N/A</v>
      </c>
      <c r="AT206" s="12" t="e" cm="1">
        <f t="array" aca="1" ref="AT206" ca="1">INDIRECT(ADDRESS(MATCH(MAX(AT7:AT205),AT7:AT205,0)+6,1))</f>
        <v>#N/A</v>
      </c>
      <c r="AU206" s="12" t="e" cm="1">
        <f t="array" aca="1" ref="AU206" ca="1">INDIRECT(ADDRESS(MATCH(MAX(AU7:AU205),AU7:AU205,0)+6,1))</f>
        <v>#N/A</v>
      </c>
      <c r="AV206" s="12" t="e" cm="1">
        <f t="array" aca="1" ref="AV206" ca="1">INDIRECT(ADDRESS(MATCH(MAX(AV7:AV205),AV7:AV205,0)+6,1))</f>
        <v>#N/A</v>
      </c>
      <c r="AW206" s="12" t="e" cm="1">
        <f t="array" aca="1" ref="AW206" ca="1">INDIRECT(ADDRESS(MATCH(MIN(AW7:AW205),AW7:AW205,0)+6,1))</f>
        <v>#N/A</v>
      </c>
      <c r="AX206" s="8" t="e" cm="1">
        <f t="array" aca="1" ref="AX206" ca="1">INDIRECT(ADDRESS(MATCH(MIN(AX7:AX205),AX7:AX205,0)+6,1))</f>
        <v>#N/A</v>
      </c>
      <c r="AY206" s="8" t="e" cm="1">
        <f t="array" aca="1" ref="AY206" ca="1">INDIRECT(ADDRESS(MATCH(MIN(AY7:AY205),AY7:AY205,0)+6,1))</f>
        <v>#N/A</v>
      </c>
      <c r="AZ206" s="8" t="e" cm="1">
        <f t="array" aca="1" ref="AZ206" ca="1">INDIRECT(ADDRESS(MATCH(MAX(AZ7:AZ205),AZ7:AZ205,0)+6,1))</f>
        <v>#N/A</v>
      </c>
      <c r="BA206" s="8" t="e" cm="1">
        <f t="array" aca="1" ref="BA206" ca="1">INDIRECT(ADDRESS(MATCH(MAX(BA7:BA205),BA7:BA205,0)+6,1))</f>
        <v>#N/A</v>
      </c>
      <c r="BB206" s="8" t="e" cm="1">
        <f t="array" aca="1" ref="BB206" ca="1">INDIRECT(ADDRESS(MATCH(MAX(BB7:BB205),BB7:BB205,0)+6,1))</f>
        <v>#N/A</v>
      </c>
      <c r="BC206" s="8" t="e" cm="1">
        <f t="array" aca="1" ref="BC206" ca="1">INDIRECT(ADDRESS(MATCH(MAX(BC7:BC205),BC7:BC205,0)+6,1))</f>
        <v>#N/A</v>
      </c>
      <c r="BD206" s="8" t="e" cm="1">
        <f t="array" aca="1" ref="BD206" ca="1">INDIRECT(ADDRESS(MATCH(MAX(BD7:BD205),BD7:BD205,0)+6,1))</f>
        <v>#N/A</v>
      </c>
      <c r="BE206" s="8" t="e" cm="1">
        <f t="array" aca="1" ref="BE206" ca="1">INDIRECT(ADDRESS(MATCH(MIN(BE7:BE205),BE7:BE205,0)+6,1))</f>
        <v>#N/A</v>
      </c>
      <c r="BF206" s="12" t="str" cm="1">
        <f t="array" aca="1" ref="BF206" ca="1">INDIRECT(ADDRESS(MATCH(MIN(BF7:BF205),BF7:BF205,0)+6,1))</f>
        <v>BI01.JacRA</v>
      </c>
      <c r="BG206" s="12" t="str" cm="1">
        <f t="array" aca="1" ref="BG206" ca="1">INDIRECT(ADDRESS(MATCH(MIN(BG7:BG205),BG7:BG205,0)+6,1))</f>
        <v>BI01.JacRA</v>
      </c>
      <c r="BH206" s="12" t="str" cm="1">
        <f t="array" aca="1" ref="BH206" ca="1">INDIRECT(ADDRESS(MATCH(MAX(BH7:BH205),BH7:BH205,0)+6,1))</f>
        <v>BI01.JacRA</v>
      </c>
      <c r="BI206" s="12" t="str" cm="1">
        <f t="array" aca="1" ref="BI206" ca="1">INDIRECT(ADDRESS(MATCH(MAX(BI7:BI205),BI7:BI205,0)+6,1))</f>
        <v>BI01.JacLMH</v>
      </c>
      <c r="BJ206" s="12" t="str" cm="1">
        <f t="array" aca="1" ref="BJ206" ca="1">INDIRECT(ADDRESS(MATCH(MAX(BJ7:BJ205),BJ7:BJ205,0)+6,1))</f>
        <v>BI01.Dice</v>
      </c>
      <c r="BK206" s="12" t="str" cm="1">
        <f t="array" aca="1" ref="BK206" ca="1">INDIRECT(ADDRESS(MATCH(MAX(BK7:BK205),BK7:BK205,0)+6,1))</f>
        <v>BI01.Dice</v>
      </c>
      <c r="BL206" s="12" t="str" cm="1">
        <f t="array" aca="1" ref="BL206" ca="1">INDIRECT(ADDRESS(MATCH(MAX(BL7:BL205),BL7:BL205,0)+6,1))</f>
        <v>BI01.Dice</v>
      </c>
      <c r="BM206" s="12" t="str" cm="1">
        <f t="array" aca="1" ref="BM206" ca="1">INDIRECT(ADDRESS(MATCH(MIN(BM7:BM205),BM7:BM205,0)+6,1))</f>
        <v>BI01.JacLMH</v>
      </c>
      <c r="BN206" s="8" t="e" cm="1">
        <f t="array" aca="1" ref="BN206" ca="1">INDIRECT(ADDRESS(MATCH(MIN(BN7:BN205),BN7:BN205,0)+6,1))</f>
        <v>#N/A</v>
      </c>
      <c r="BO206" s="8" t="e" cm="1">
        <f t="array" aca="1" ref="BO206" ca="1">INDIRECT(ADDRESS(MATCH(MIN(BO7:BO205),BO7:BO205,0)+6,1))</f>
        <v>#N/A</v>
      </c>
      <c r="BP206" s="8" t="e" cm="1">
        <f t="array" aca="1" ref="BP206" ca="1">INDIRECT(ADDRESS(MATCH(MAX(BP7:BP205),BP7:BP205,0)+6,1))</f>
        <v>#N/A</v>
      </c>
      <c r="BQ206" s="8" t="e" cm="1">
        <f t="array" aca="1" ref="BQ206" ca="1">INDIRECT(ADDRESS(MATCH(MAX(BQ7:BQ205),BQ7:BQ205,0)+6,1))</f>
        <v>#N/A</v>
      </c>
      <c r="BR206" s="8" t="e" cm="1">
        <f t="array" aca="1" ref="BR206" ca="1">INDIRECT(ADDRESS(MATCH(MAX(BR7:BR205),BR7:BR205,0)+6,1))</f>
        <v>#N/A</v>
      </c>
      <c r="BS206" s="8" t="e" cm="1">
        <f t="array" aca="1" ref="BS206" ca="1">INDIRECT(ADDRESS(MATCH(MAX(BS7:BS205),BS7:BS205,0)+6,1))</f>
        <v>#N/A</v>
      </c>
      <c r="BT206" s="8" t="e" cm="1">
        <f t="array" aca="1" ref="BT206" ca="1">INDIRECT(ADDRESS(MATCH(MAX(BT7:BT205),BT7:BT205,0)+6,1))</f>
        <v>#N/A</v>
      </c>
      <c r="BU206" s="8" t="e" cm="1">
        <f t="array" aca="1" ref="BU206" ca="1">INDIRECT(ADDRESS(MATCH(MIN(BU7:BU205),BU7:BU205,0)+6,1))</f>
        <v>#N/A</v>
      </c>
      <c r="BV206" s="12" t="e" cm="1">
        <f t="array" aca="1" ref="BV206" ca="1">INDIRECT(ADDRESS(MATCH(MIN(BV7:BV205),BV7:BV205,0)+6,1))</f>
        <v>#N/A</v>
      </c>
      <c r="BW206" s="12" t="e" cm="1">
        <f t="array" aca="1" ref="BW206" ca="1">INDIRECT(ADDRESS(MATCH(MIN(BW7:BW205),BW7:BW205,0)+6,1))</f>
        <v>#N/A</v>
      </c>
      <c r="BX206" s="12" t="e" cm="1">
        <f t="array" aca="1" ref="BX206" ca="1">INDIRECT(ADDRESS(MATCH(MAX(BX7:BX205),BX7:BX205,0)+6,1))</f>
        <v>#N/A</v>
      </c>
      <c r="BY206" s="12" t="e" cm="1">
        <f t="array" aca="1" ref="BY206" ca="1">INDIRECT(ADDRESS(MATCH(MAX(BY7:BY205),BY7:BY205,0)+6,1))</f>
        <v>#N/A</v>
      </c>
      <c r="BZ206" s="12" t="e" cm="1">
        <f t="array" aca="1" ref="BZ206" ca="1">INDIRECT(ADDRESS(MATCH(MAX(BZ7:BZ205),BZ7:BZ205,0)+6,1))</f>
        <v>#N/A</v>
      </c>
      <c r="CA206" s="12" t="e" cm="1">
        <f t="array" aca="1" ref="CA206" ca="1">INDIRECT(ADDRESS(MATCH(MAX(CA7:CA205),CA7:CA205,0)+6,1))</f>
        <v>#N/A</v>
      </c>
      <c r="CB206" s="12" t="e" cm="1">
        <f t="array" aca="1" ref="CB206" ca="1">INDIRECT(ADDRESS(MATCH(MAX(CB7:CB205),CB7:CB205,0)+6,1))</f>
        <v>#N/A</v>
      </c>
      <c r="CC206" s="12" t="e" cm="1">
        <f t="array" aca="1" ref="CC206" ca="1">INDIRECT(ADDRESS(MATCH(MIN(CC7:CC205),CC7:CC205,0)+6,1))</f>
        <v>#N/A</v>
      </c>
      <c r="CD206" s="8" t="e" cm="1">
        <f t="array" aca="1" ref="CD206" ca="1">INDIRECT(ADDRESS(MATCH(MIN(CD7:CD205),CD7:CD205,0)+6,1))</f>
        <v>#N/A</v>
      </c>
      <c r="CE206" s="8" t="e" cm="1">
        <f t="array" aca="1" ref="CE206" ca="1">INDIRECT(ADDRESS(MATCH(MIN(CE7:CE205),CE7:CE205,0)+6,1))</f>
        <v>#N/A</v>
      </c>
      <c r="CF206" s="8" t="e" cm="1">
        <f t="array" aca="1" ref="CF206" ca="1">INDIRECT(ADDRESS(MATCH(MAX(CF7:CF205),CF7:CF205,0)+6,1))</f>
        <v>#N/A</v>
      </c>
      <c r="CG206" s="8" t="e" cm="1">
        <f t="array" aca="1" ref="CG206" ca="1">INDIRECT(ADDRESS(MATCH(MAX(CG7:CG205),CG7:CG205,0)+6,1))</f>
        <v>#N/A</v>
      </c>
      <c r="CH206" s="8" t="e" cm="1">
        <f t="array" aca="1" ref="CH206" ca="1">INDIRECT(ADDRESS(MATCH(MAX(CH7:CH205),CH7:CH205,0)+6,1))</f>
        <v>#N/A</v>
      </c>
      <c r="CI206" s="8" t="e" cm="1">
        <f t="array" aca="1" ref="CI206" ca="1">INDIRECT(ADDRESS(MATCH(MAX(CI7:CI205),CI7:CI205,0)+6,1))</f>
        <v>#N/A</v>
      </c>
      <c r="CJ206" s="8" t="e" cm="1">
        <f t="array" aca="1" ref="CJ206" ca="1">INDIRECT(ADDRESS(MATCH(MAX(CJ7:CJ205),CJ7:CJ205,0)+6,1))</f>
        <v>#N/A</v>
      </c>
      <c r="CK206" s="8" t="e" cm="1">
        <f t="array" aca="1" ref="CK206" ca="1">INDIRECT(ADDRESS(MATCH(MIN(CK7:CK205),CK7:CK205,0)+6,1))</f>
        <v>#N/A</v>
      </c>
      <c r="CL206" s="12" t="e" cm="1">
        <f t="array" aca="1" ref="CL206" ca="1">INDIRECT(ADDRESS(MATCH(MIN(CL7:CL205),CL7:CL205,0)+6,1))</f>
        <v>#N/A</v>
      </c>
      <c r="CM206" s="12" t="e" cm="1">
        <f t="array" aca="1" ref="CM206" ca="1">INDIRECT(ADDRESS(MATCH(MIN(CM7:CM205),CM7:CM205,0)+6,1))</f>
        <v>#N/A</v>
      </c>
      <c r="CN206" s="12" t="e" cm="1">
        <f t="array" aca="1" ref="CN206" ca="1">INDIRECT(ADDRESS(MATCH(MAX(CN7:CN205),CN7:CN205,0)+6,1))</f>
        <v>#N/A</v>
      </c>
      <c r="CO206" s="12" t="e" cm="1">
        <f t="array" aca="1" ref="CO206" ca="1">INDIRECT(ADDRESS(MATCH(MAX(CO7:CO205),CO7:CO205,0)+6,1))</f>
        <v>#N/A</v>
      </c>
      <c r="CP206" s="12" t="e" cm="1">
        <f t="array" aca="1" ref="CP206" ca="1">INDIRECT(ADDRESS(MATCH(MAX(CP7:CP205),CP7:CP205,0)+6,1))</f>
        <v>#N/A</v>
      </c>
      <c r="CQ206" s="12" t="e" cm="1">
        <f t="array" aca="1" ref="CQ206" ca="1">INDIRECT(ADDRESS(MATCH(MAX(CQ7:CQ205),CQ7:CQ205,0)+6,1))</f>
        <v>#N/A</v>
      </c>
      <c r="CR206" s="12" t="e" cm="1">
        <f t="array" aca="1" ref="CR206" ca="1">INDIRECT(ADDRESS(MATCH(MAX(CR7:CR205),CR7:CR205,0)+6,1))</f>
        <v>#N/A</v>
      </c>
      <c r="CS206" s="12" t="e" cm="1">
        <f t="array" aca="1" ref="CS206" ca="1">INDIRECT(ADDRESS(MATCH(MIN(CS7:CS205),CS7:CS205,0)+6,1))</f>
        <v>#N/A</v>
      </c>
      <c r="CT206" s="8" t="str" cm="1">
        <f t="array" aca="1" ref="CT206" ca="1">INDIRECT(ADDRESS(MATCH(MIN(CT7:CT205),CT7:CT205,0)+6,1))</f>
        <v>BI01.JacRA</v>
      </c>
      <c r="CU206" s="8" t="str" cm="1">
        <f t="array" aca="1" ref="CU206" ca="1">INDIRECT(ADDRESS(MATCH(MIN(CU7:CU205),CU7:CU205,0)+6,1))</f>
        <v>BI01.JacRA</v>
      </c>
      <c r="CV206" s="8" t="str" cm="1">
        <f t="array" aca="1" ref="CV206" ca="1">INDIRECT(ADDRESS(MATCH(MAX(CV7:CV205),CV7:CV205,0)+6,1))</f>
        <v>BI01.JacRA</v>
      </c>
      <c r="CW206" s="8" t="str" cm="1">
        <f t="array" aca="1" ref="CW206" ca="1">INDIRECT(ADDRESS(MATCH(MAX(CW7:CW205),CW7:CW205,0)+6,1))</f>
        <v>BU01.JacEDS</v>
      </c>
      <c r="CX206" s="8" t="str" cm="1">
        <f t="array" aca="1" ref="CX206" ca="1">INDIRECT(ADDRESS(MATCH(MAX(CX7:CX205),CX7:CX205,0)+6,1))</f>
        <v>BI01.JacEDS</v>
      </c>
      <c r="CY206" s="8" t="str" cm="1">
        <f t="array" aca="1" ref="CY206" ca="1">INDIRECT(ADDRESS(MATCH(MAX(CY7:CY205),CY7:CY205,0)+6,1))</f>
        <v>BI01.JacEDS</v>
      </c>
      <c r="CZ206" s="8" t="str" cm="1">
        <f t="array" aca="1" ref="CZ206" ca="1">INDIRECT(ADDRESS(MATCH(MAX(CZ7:CZ205),CZ7:CZ205,0)+6,1))</f>
        <v>AI01.Jaccard</v>
      </c>
      <c r="DA206" s="8" t="str" cm="1">
        <f t="array" aca="1" ref="DA206" ca="1">INDIRECT(ADDRESS(MATCH(MIN(DA7:DA205),DA7:DA205,0)+6,1))</f>
        <v>BU01.Dice</v>
      </c>
      <c r="DB206" s="12" t="e" cm="1">
        <f t="array" aca="1" ref="DB206" ca="1">INDIRECT(ADDRESS(MATCH(MIN(DB7:DB205),DB7:DB205,0)+6,1))</f>
        <v>#N/A</v>
      </c>
      <c r="DC206" s="12" t="e" cm="1">
        <f t="array" aca="1" ref="DC206" ca="1">INDIRECT(ADDRESS(MATCH(MIN(DC7:DC205),DC7:DC205,0)+6,1))</f>
        <v>#N/A</v>
      </c>
      <c r="DD206" s="12" t="e" cm="1">
        <f t="array" aca="1" ref="DD206" ca="1">INDIRECT(ADDRESS(MATCH(MAX(DD7:DD205),DD7:DD205,0)+6,1))</f>
        <v>#N/A</v>
      </c>
      <c r="DE206" s="12" t="e" cm="1">
        <f t="array" aca="1" ref="DE206" ca="1">INDIRECT(ADDRESS(MATCH(MAX(DE7:DE205),DE7:DE205,0)+6,1))</f>
        <v>#N/A</v>
      </c>
      <c r="DF206" s="12" t="e" cm="1">
        <f t="array" aca="1" ref="DF206" ca="1">INDIRECT(ADDRESS(MATCH(MAX(DF7:DF205),DF7:DF205,0)+6,1))</f>
        <v>#N/A</v>
      </c>
      <c r="DG206" s="12" t="e" cm="1">
        <f t="array" aca="1" ref="DG206" ca="1">INDIRECT(ADDRESS(MATCH(MAX(DG7:DG205),DG7:DG205,0)+6,1))</f>
        <v>#N/A</v>
      </c>
      <c r="DH206" s="12" t="e" cm="1">
        <f t="array" aca="1" ref="DH206" ca="1">INDIRECT(ADDRESS(MATCH(MAX(DH7:DH205),DH7:DH205,0)+6,1))</f>
        <v>#N/A</v>
      </c>
      <c r="DI206" s="12" t="e" cm="1">
        <f t="array" aca="1" ref="DI206" ca="1">INDIRECT(ADDRESS(MATCH(MIN(DI7:DI205),DI7:DI205,0)+6,1))</f>
        <v>#N/A</v>
      </c>
      <c r="DJ206" s="8" t="e" cm="1">
        <f t="array" aca="1" ref="DJ206" ca="1">INDIRECT(ADDRESS(MATCH(MIN(DJ7:DJ205),DJ7:DJ205,0)+6,1))</f>
        <v>#N/A</v>
      </c>
      <c r="DK206" s="8" t="e" cm="1">
        <f t="array" aca="1" ref="DK206" ca="1">INDIRECT(ADDRESS(MATCH(MIN(DK7:DK205),DK7:DK205,0)+6,1))</f>
        <v>#N/A</v>
      </c>
      <c r="DL206" s="8" t="e" cm="1">
        <f t="array" aca="1" ref="DL206" ca="1">INDIRECT(ADDRESS(MATCH(MAX(DL7:DL205),DL7:DL205,0)+6,1))</f>
        <v>#N/A</v>
      </c>
      <c r="DM206" s="8" t="e" cm="1">
        <f t="array" aca="1" ref="DM206" ca="1">INDIRECT(ADDRESS(MATCH(MAX(DM7:DM205),DM7:DM205,0)+6,1))</f>
        <v>#N/A</v>
      </c>
      <c r="DN206" s="8" t="e" cm="1">
        <f t="array" aca="1" ref="DN206" ca="1">INDIRECT(ADDRESS(MATCH(MAX(DN7:DN205),DN7:DN205,0)+6,1))</f>
        <v>#N/A</v>
      </c>
      <c r="DO206" s="8" t="e" cm="1">
        <f t="array" aca="1" ref="DO206" ca="1">INDIRECT(ADDRESS(MATCH(MAX(DO7:DO205),DO7:DO205,0)+6,1))</f>
        <v>#N/A</v>
      </c>
      <c r="DP206" s="8" t="e" cm="1">
        <f t="array" aca="1" ref="DP206" ca="1">INDIRECT(ADDRESS(MATCH(MAX(DP7:DP205),DP7:DP205,0)+6,1))</f>
        <v>#N/A</v>
      </c>
      <c r="DQ206" s="8" t="e" cm="1">
        <f t="array" aca="1" ref="DQ206" ca="1">INDIRECT(ADDRESS(MATCH(MIN(DQ7:DQ205),DQ7:DQ205,0)+6,1))</f>
        <v>#N/A</v>
      </c>
      <c r="DR206" s="12" t="e" cm="1">
        <f t="array" aca="1" ref="DR206" ca="1">INDIRECT(ADDRESS(MATCH(MIN(DR7:DR205),DR7:DR205,0)+6,1))</f>
        <v>#N/A</v>
      </c>
      <c r="DS206" s="12" t="e" cm="1">
        <f t="array" aca="1" ref="DS206" ca="1">INDIRECT(ADDRESS(MATCH(MIN(DS7:DS205),DS7:DS205,0)+6,1))</f>
        <v>#N/A</v>
      </c>
      <c r="DT206" s="12" t="e" cm="1">
        <f t="array" aca="1" ref="DT206" ca="1">INDIRECT(ADDRESS(MATCH(MAX(DT7:DT205),DT7:DT205,0)+6,1))</f>
        <v>#N/A</v>
      </c>
      <c r="DU206" s="12" t="e" cm="1">
        <f t="array" aca="1" ref="DU206" ca="1">INDIRECT(ADDRESS(MATCH(MAX(DU7:DU205),DU7:DU205,0)+6,1))</f>
        <v>#N/A</v>
      </c>
      <c r="DV206" s="12" t="e" cm="1">
        <f t="array" aca="1" ref="DV206" ca="1">INDIRECT(ADDRESS(MATCH(MAX(DV7:DV205),DV7:DV205,0)+6,1))</f>
        <v>#N/A</v>
      </c>
      <c r="DW206" s="12" t="e" cm="1">
        <f t="array" aca="1" ref="DW206" ca="1">INDIRECT(ADDRESS(MATCH(MAX(DW7:DW205),DW7:DW205,0)+6,1))</f>
        <v>#N/A</v>
      </c>
      <c r="DX206" s="12" t="e" cm="1">
        <f t="array" aca="1" ref="DX206" ca="1">INDIRECT(ADDRESS(MATCH(MAX(DX7:DX205),DX7:DX205,0)+6,1))</f>
        <v>#N/A</v>
      </c>
      <c r="DY206" s="12" t="e" cm="1">
        <f t="array" aca="1" ref="DY206" ca="1">INDIRECT(ADDRESS(MATCH(MIN(DY7:DY205),DY7:DY205,0)+6,1))</f>
        <v>#N/A</v>
      </c>
      <c r="DZ206" s="8" t="e" cm="1">
        <f t="array" aca="1" ref="DZ206" ca="1">INDIRECT(ADDRESS(MATCH(MIN(DZ7:DZ205),DZ7:DZ205,0)+6,1))</f>
        <v>#N/A</v>
      </c>
      <c r="EA206" s="8" t="e" cm="1">
        <f t="array" aca="1" ref="EA206" ca="1">INDIRECT(ADDRESS(MATCH(MIN(EA7:EA205),EA7:EA205,0)+6,1))</f>
        <v>#N/A</v>
      </c>
      <c r="EB206" s="8" t="e" cm="1">
        <f t="array" aca="1" ref="EB206" ca="1">INDIRECT(ADDRESS(MATCH(MAX(EB7:EB205),EB7:EB205,0)+6,1))</f>
        <v>#N/A</v>
      </c>
      <c r="EC206" s="8" t="e" cm="1">
        <f t="array" aca="1" ref="EC206" ca="1">INDIRECT(ADDRESS(MATCH(MAX(EC7:EC205),EC7:EC205,0)+6,1))</f>
        <v>#N/A</v>
      </c>
      <c r="ED206" s="8" t="e" cm="1">
        <f t="array" aca="1" ref="ED206" ca="1">INDIRECT(ADDRESS(MATCH(MAX(ED7:ED205),ED7:ED205,0)+6,1))</f>
        <v>#N/A</v>
      </c>
      <c r="EE206" s="8" t="e" cm="1">
        <f t="array" aca="1" ref="EE206" ca="1">INDIRECT(ADDRESS(MATCH(MAX(EE7:EE205),EE7:EE205,0)+6,1))</f>
        <v>#N/A</v>
      </c>
      <c r="EF206" s="8" t="e" cm="1">
        <f t="array" aca="1" ref="EF206" ca="1">INDIRECT(ADDRESS(MATCH(MAX(EF7:EF205),EF7:EF205,0)+6,1))</f>
        <v>#N/A</v>
      </c>
      <c r="EG206" s="8" t="e" cm="1">
        <f t="array" aca="1" ref="EG206" ca="1">INDIRECT(ADDRESS(MATCH(MIN(EG7:EG205),EG7:EG205,0)+6,1))</f>
        <v>#N/A</v>
      </c>
      <c r="EH206" s="12" t="e" cm="1">
        <f t="array" aca="1" ref="EH206" ca="1">INDIRECT(ADDRESS(MATCH(MIN(EH7:EH205),EH7:EH205,0)+6,1))</f>
        <v>#N/A</v>
      </c>
      <c r="EI206" s="12" t="e" cm="1">
        <f t="array" aca="1" ref="EI206" ca="1">INDIRECT(ADDRESS(MATCH(MIN(EI7:EI205),EI7:EI205,0)+6,1))</f>
        <v>#N/A</v>
      </c>
      <c r="EJ206" s="12" t="e" cm="1">
        <f t="array" aca="1" ref="EJ206" ca="1">INDIRECT(ADDRESS(MATCH(MAX(EJ7:EJ205),EJ7:EJ205,0)+6,1))</f>
        <v>#N/A</v>
      </c>
      <c r="EK206" s="12" t="e" cm="1">
        <f t="array" aca="1" ref="EK206" ca="1">INDIRECT(ADDRESS(MATCH(MAX(EK7:EK205),EK7:EK205,0)+6,1))</f>
        <v>#N/A</v>
      </c>
      <c r="EL206" s="12" t="e" cm="1">
        <f t="array" aca="1" ref="EL206" ca="1">INDIRECT(ADDRESS(MATCH(MAX(EL7:EL205),EL7:EL205,0)+6,1))</f>
        <v>#N/A</v>
      </c>
      <c r="EM206" s="12" t="e" cm="1">
        <f t="array" aca="1" ref="EM206" ca="1">INDIRECT(ADDRESS(MATCH(MAX(EM7:EM205),EM7:EM205,0)+6,1))</f>
        <v>#N/A</v>
      </c>
      <c r="EN206" s="12" t="e" cm="1">
        <f t="array" aca="1" ref="EN206" ca="1">INDIRECT(ADDRESS(MATCH(MAX(EN7:EN205),EN7:EN205,0)+6,1))</f>
        <v>#N/A</v>
      </c>
      <c r="EO206" s="12" t="e" cm="1">
        <f t="array" aca="1" ref="EO206" ca="1">INDIRECT(ADDRESS(MATCH(MIN(EO7:EO205),EO7:EO205,0)+6,1))</f>
        <v>#N/A</v>
      </c>
      <c r="EP206" s="8" t="e" cm="1">
        <f t="array" aca="1" ref="EP206" ca="1">INDIRECT(ADDRESS(MATCH(MIN(EP7:EP205),EP7:EP205,0)+6,1))</f>
        <v>#N/A</v>
      </c>
      <c r="EQ206" s="8" t="e" cm="1">
        <f t="array" aca="1" ref="EQ206" ca="1">INDIRECT(ADDRESS(MATCH(MIN(EQ7:EQ205),EQ7:EQ205,0)+6,1))</f>
        <v>#N/A</v>
      </c>
      <c r="ER206" s="8" t="e" cm="1">
        <f t="array" aca="1" ref="ER206" ca="1">INDIRECT(ADDRESS(MATCH(MAX(ER7:ER205),ER7:ER205,0)+6,1))</f>
        <v>#N/A</v>
      </c>
      <c r="ES206" s="8" t="e" cm="1">
        <f t="array" aca="1" ref="ES206" ca="1">INDIRECT(ADDRESS(MATCH(MAX(ES7:ES205),ES7:ES205,0)+6,1))</f>
        <v>#N/A</v>
      </c>
      <c r="ET206" s="8" t="e" cm="1">
        <f t="array" aca="1" ref="ET206" ca="1">INDIRECT(ADDRESS(MATCH(MAX(ET7:ET205),ET7:ET205,0)+6,1))</f>
        <v>#N/A</v>
      </c>
      <c r="EU206" s="8" t="e" cm="1">
        <f t="array" aca="1" ref="EU206" ca="1">INDIRECT(ADDRESS(MATCH(MAX(EU7:EU205),EU7:EU205,0)+6,1))</f>
        <v>#N/A</v>
      </c>
      <c r="EV206" s="8" t="e" cm="1">
        <f t="array" aca="1" ref="EV206" ca="1">INDIRECT(ADDRESS(MATCH(MAX(EV7:EV205),EV7:EV205,0)+6,1))</f>
        <v>#N/A</v>
      </c>
      <c r="EW206" s="8" t="e" cm="1">
        <f t="array" aca="1" ref="EW206" ca="1">INDIRECT(ADDRESS(MATCH(MIN(EW7:EW205),EW7:EW205,0)+6,1))</f>
        <v>#N/A</v>
      </c>
      <c r="EX206" s="12" t="e" cm="1">
        <f t="array" aca="1" ref="EX206" ca="1">INDIRECT(ADDRESS(MATCH(MIN(EX7:EX205),EX7:EX205,0)+6,1))</f>
        <v>#N/A</v>
      </c>
      <c r="EY206" s="12" t="e" cm="1">
        <f t="array" aca="1" ref="EY206" ca="1">INDIRECT(ADDRESS(MATCH(MIN(EY7:EY205),EY7:EY205,0)+6,1))</f>
        <v>#N/A</v>
      </c>
      <c r="EZ206" s="12" t="e" cm="1">
        <f t="array" aca="1" ref="EZ206" ca="1">INDIRECT(ADDRESS(MATCH(MAX(EZ7:EZ205),EZ7:EZ205,0)+6,1))</f>
        <v>#N/A</v>
      </c>
      <c r="FA206" s="12" t="e" cm="1">
        <f t="array" aca="1" ref="FA206" ca="1">INDIRECT(ADDRESS(MATCH(MAX(FA7:FA205),FA7:FA205,0)+6,1))</f>
        <v>#N/A</v>
      </c>
      <c r="FB206" s="12" t="e" cm="1">
        <f t="array" aca="1" ref="FB206" ca="1">INDIRECT(ADDRESS(MATCH(MAX(FB7:FB205),FB7:FB205,0)+6,1))</f>
        <v>#N/A</v>
      </c>
      <c r="FC206" s="12" t="e" cm="1">
        <f t="array" aca="1" ref="FC206" ca="1">INDIRECT(ADDRESS(MATCH(MAX(FC7:FC205),FC7:FC205,0)+6,1))</f>
        <v>#N/A</v>
      </c>
      <c r="FD206" s="12" t="e" cm="1">
        <f t="array" aca="1" ref="FD206" ca="1">INDIRECT(ADDRESS(MATCH(MAX(FD7:FD205),FD7:FD205,0)+6,1))</f>
        <v>#N/A</v>
      </c>
      <c r="FE206" s="12" t="e" cm="1">
        <f t="array" aca="1" ref="FE206" ca="1">INDIRECT(ADDRESS(MATCH(MIN(FE7:FE205),FE7:FE205,0)+6,1))</f>
        <v>#N/A</v>
      </c>
      <c r="FF206" s="15" t="str" cm="1">
        <f t="array" aca="1" ref="FF206" ca="1">INDIRECT(ADDRESS(MATCH(MIN((IF(ISNUMBER(FF7:FF205),FF7:FF205))),FF7:FF205,0)+6,1))</f>
        <v>BI22.ZSim</v>
      </c>
      <c r="FG206" s="15" t="str" cm="1">
        <f t="array" aca="1" ref="FG206" ca="1">INDIRECT(ADDRESS(MATCH(MIN((IF(ISNUMBER(FG7:FG205),FG7:FG205))),FG7:FG205,0)+6,1))</f>
        <v>BI22.ZSim</v>
      </c>
      <c r="FH206" s="15" t="str" cm="1">
        <f t="array" aca="1" ref="FH206" ca="1">INDIRECT(ADDRESS(MATCH(MAX((IF(ISNUMBER(FH7:FH205),FH7:FH205))),FH7:FH205,0)+6,1))</f>
        <v>BI22.ZSim</v>
      </c>
      <c r="FI206" s="15" t="str" cm="1">
        <f t="array" aca="1" ref="FI206" ca="1">INDIRECT(ADDRESS(MATCH(MAX((IF(ISNUMBER(FI7:FI205),FI7:FI205))),FI7:FI205,0)+6,1))</f>
        <v>BU19.KLAdvanced</v>
      </c>
      <c r="FJ206" s="15" t="str" cm="1">
        <f t="array" aca="1" ref="FJ206" ca="1">INDIRECT(ADDRESS(MATCH(MAX((IF(ISNUMBER(FJ7:FJ205),FJ7:FJ205))),FJ7:FJ205,0)+6,1))</f>
        <v>BI01.Dice</v>
      </c>
      <c r="FK206" s="15" t="str" cm="1">
        <f t="array" aca="1" ref="FK206" ca="1">INDIRECT(ADDRESS(MATCH(MAX((IF(ISNUMBER(FK7:FK205),FK7:FK205))),FK7:FK205,0)+6,1))</f>
        <v>BI01.JacRA</v>
      </c>
      <c r="FL206" s="15" t="str" cm="1">
        <f t="array" aca="1" ref="FL206" ca="1">INDIRECT(ADDRESS(MATCH(MAX((IF(ISNUMBER(FL7:FL205),FL7:FL205))),FL7:FL205,0)+6,1))</f>
        <v>BI01.Dice</v>
      </c>
      <c r="FM206" s="15" t="str" cm="1">
        <f t="array" aca="1" ref="FM206" ca="1">INDIRECT(ADDRESS(MATCH(MIN((IF(ISNUMBER(FM7:FM205),FM7:FM205))),FM7:FM205,0)+6,1))</f>
        <v>CU14.Amer.CPC</v>
      </c>
      <c r="FN206" s="9" t="str" cm="1">
        <f t="array" aca="1" ref="FN206" ca="1">INDEX(_xlfn._xlws.FILTER(FN7:FN103,ISTEXT(FN7:FN103)),MODE(MATCH(_xlfn._xlws.FILTER(FN7:FN103,ISTEXT(FN7:FN103)),_xlfn._xlws.FILTER(FN7:FN103,ISTEXT(FN7:FN103)),0)))</f>
        <v>k=5, r=0.1</v>
      </c>
      <c r="FO206" s="9" t="str" cm="1">
        <f t="array" aca="1" ref="FO206" ca="1">INDEX(_xlfn._xlws.FILTER(FO7:FO103,ISTEXT(FO7:FO103)),MODE(MATCH(_xlfn._xlws.FILTER(FO7:FO103,ISTEXT(FO7:FO103)),_xlfn._xlws.FILTER(FO7:FO103,ISTEXT(FO7:FO103)),0)))</f>
        <v>k=5, r=0.1</v>
      </c>
      <c r="FP206" s="9" t="str" cm="1">
        <f t="array" aca="1" ref="FP206" ca="1">INDEX(_xlfn._xlws.FILTER(FP7:FP103,ISTEXT(FP7:FP103)),MODE(MATCH(_xlfn._xlws.FILTER(FP7:FP103,ISTEXT(FP7:FP103)),_xlfn._xlws.FILTER(FP7:FP103,ISTEXT(FP7:FP103)),0)))</f>
        <v>k=5, r=0.1</v>
      </c>
      <c r="FQ206" s="9" t="str" cm="1">
        <f t="array" aca="1" ref="FQ206" ca="1">INDEX(_xlfn._xlws.FILTER(FQ7:FQ103,ISTEXT(FQ7:FQ103)),MODE(MATCH(_xlfn._xlws.FILTER(FQ7:FQ103,ISTEXT(FQ7:FQ103)),_xlfn._xlws.FILTER(FQ7:FQ103,ISTEXT(FQ7:FQ103)),0)))</f>
        <v>k=5, r=0.9</v>
      </c>
      <c r="FR206" s="9" t="str" cm="1">
        <f t="array" aca="1" ref="FR206" ca="1">INDEX(_xlfn._xlws.FILTER(FR7:FR103,ISTEXT(FR7:FR103)),MODE(MATCH(_xlfn._xlws.FILTER(FR7:FR103,ISTEXT(FR7:FR103)),_xlfn._xlws.FILTER(FR7:FR103,ISTEXT(FR7:FR103)),0)))</f>
        <v>k=5, r=0.1</v>
      </c>
      <c r="FS206" s="9" t="str" cm="1">
        <f t="array" aca="1" ref="FS206" ca="1">INDEX(_xlfn._xlws.FILTER(FS7:FS103,ISTEXT(FS7:FS103)),MODE(MATCH(_xlfn._xlws.FILTER(FS7:FS103,ISTEXT(FS7:FS103)),_xlfn._xlws.FILTER(FS7:FS103,ISTEXT(FS7:FS103)),0)))</f>
        <v>k=50, r=0.5</v>
      </c>
      <c r="FT206" s="9" t="str" cm="1">
        <f t="array" aca="1" ref="FT206" ca="1">INDEX(_xlfn._xlws.FILTER(FT7:FT103,ISTEXT(FT7:FT103)),MODE(MATCH(_xlfn._xlws.FILTER(FT7:FT103,ISTEXT(FT7:FT103)),_xlfn._xlws.FILTER(FT7:FT103,ISTEXT(FT7:FT103)),0)))</f>
        <v>k=5, r=0.1</v>
      </c>
      <c r="FU206" s="9" t="str" cm="1">
        <f t="array" aca="1" ref="FU206" ca="1">INDEX(_xlfn._xlws.FILTER(FU7:FU103,ISTEXT(FU7:FU103)),MODE(MATCH(_xlfn._xlws.FILTER(FU7:FU103,ISTEXT(FU7:FU103)),_xlfn._xlws.FILTER(FU7:FU103,ISTEXT(FU7:FU103)),0)))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2022-07-03T04:07:11Z</dcterms:modified>
</cp:coreProperties>
</file>