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DFF938-9030-4C36-A945-57331B9DD3D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Estimate!$B$6:$F$6</definedName>
    <definedName name="metrics.rec">Recommend!$B$6:$I$6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3" i="4" l="1" a="1"/>
  <c r="D60" i="2" a="1"/>
  <c r="G59" i="4" a="1"/>
  <c r="B61" i="4" a="1"/>
  <c r="H62" i="4" a="1"/>
  <c r="D62" i="4" a="1"/>
  <c r="H63" i="4" a="1"/>
  <c r="C61" i="4" a="1"/>
  <c r="I61" i="4" a="1"/>
  <c r="D61" i="4" a="1"/>
  <c r="F62" i="2" a="1"/>
  <c r="C62" i="2" a="1"/>
  <c r="C61" i="2" a="1"/>
  <c r="I63" i="4" a="1"/>
  <c r="B60" i="4" a="1"/>
  <c r="F60" i="4" a="1"/>
  <c r="C62" i="4" a="1"/>
  <c r="H59" i="4" a="1"/>
  <c r="I60" i="4" a="1"/>
  <c r="B61" i="2" a="1"/>
  <c r="E59" i="2" a="1"/>
  <c r="D63" i="2" a="1"/>
  <c r="I59" i="4" a="1"/>
  <c r="G60" i="4" a="1"/>
  <c r="E63" i="4" a="1"/>
  <c r="D60" i="4" a="1"/>
  <c r="B60" i="2" a="1"/>
  <c r="G62" i="4" a="1"/>
  <c r="F59" i="2" a="1"/>
  <c r="B59" i="4" a="1"/>
  <c r="C60" i="2" a="1"/>
  <c r="H61" i="4" a="1"/>
  <c r="F63" i="2" a="1"/>
  <c r="D59" i="4" a="1"/>
  <c r="C59" i="4" a="1"/>
  <c r="E63" i="2" a="1"/>
  <c r="B59" i="2" a="1"/>
  <c r="B62" i="2" a="1"/>
  <c r="G63" i="4" a="1"/>
  <c r="D59" i="2" a="1"/>
  <c r="E61" i="2" a="1"/>
  <c r="F60" i="2" a="1"/>
  <c r="E62" i="2" a="1"/>
  <c r="F59" i="4" a="1"/>
  <c r="E60" i="4" a="1"/>
  <c r="B63" i="2" a="1"/>
  <c r="E60" i="2" a="1"/>
  <c r="D62" i="2" a="1"/>
  <c r="E62" i="4" a="1"/>
  <c r="B62" i="4" a="1"/>
  <c r="C59" i="2" a="1"/>
  <c r="I62" i="4" a="1"/>
  <c r="G61" i="4" a="1"/>
  <c r="F61" i="4" a="1"/>
  <c r="D61" i="2" a="1"/>
  <c r="F62" i="4" a="1"/>
  <c r="F61" i="2" a="1"/>
  <c r="F63" i="4" a="1"/>
  <c r="E61" i="4" a="1"/>
  <c r="H60" i="4" a="1"/>
  <c r="C63" i="4" a="1"/>
  <c r="D63" i="4" a="1"/>
  <c r="E59" i="4" a="1"/>
  <c r="C63" i="2" a="1"/>
  <c r="C60" i="4" a="1"/>
  <c r="C60" i="4" l="1"/>
  <c r="C63" i="2"/>
  <c r="E59" i="4"/>
  <c r="D63" i="4"/>
  <c r="C63" i="4"/>
  <c r="H60" i="4"/>
  <c r="E61" i="4"/>
  <c r="F63" i="4"/>
  <c r="F61" i="2"/>
  <c r="F62" i="4"/>
  <c r="D61" i="2"/>
  <c r="F61" i="4"/>
  <c r="G61" i="4"/>
  <c r="I62" i="4"/>
  <c r="C59" i="2"/>
  <c r="B62" i="4"/>
  <c r="E62" i="4"/>
  <c r="D62" i="2"/>
  <c r="E60" i="2"/>
  <c r="B63" i="2"/>
  <c r="E60" i="4"/>
  <c r="F59" i="4"/>
  <c r="E62" i="2"/>
  <c r="F60" i="2"/>
  <c r="E61" i="2"/>
  <c r="D59" i="2"/>
  <c r="G63" i="4"/>
  <c r="B62" i="2"/>
  <c r="B59" i="2"/>
  <c r="E63" i="2"/>
  <c r="C59" i="4"/>
  <c r="D59" i="4"/>
  <c r="F63" i="2"/>
  <c r="H61" i="4"/>
  <c r="C60" i="2"/>
  <c r="B59" i="4"/>
  <c r="F59" i="2"/>
  <c r="G62" i="4"/>
  <c r="B60" i="2"/>
  <c r="D60" i="4"/>
  <c r="E63" i="4"/>
  <c r="G60" i="4"/>
  <c r="I59" i="4"/>
  <c r="D63" i="2"/>
  <c r="E59" i="2"/>
  <c r="B61" i="2"/>
  <c r="I60" i="4"/>
  <c r="H59" i="4"/>
  <c r="C62" i="4"/>
  <c r="F60" i="4"/>
  <c r="B60" i="4"/>
  <c r="I63" i="4"/>
  <c r="C61" i="2"/>
  <c r="C62" i="2"/>
  <c r="F62" i="2"/>
  <c r="D61" i="4"/>
  <c r="I61" i="4"/>
  <c r="C61" i="4"/>
  <c r="H63" i="4"/>
  <c r="D62" i="4"/>
  <c r="H62" i="4"/>
  <c r="B61" i="4"/>
  <c r="G59" i="4"/>
  <c r="D60" i="2"/>
  <c r="B6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<sst xmlns="http://schemas.openxmlformats.org/spreadsheetml/2006/main" count="169" uniqueCount="69">
  <si>
    <t>MAE</t>
  </si>
  <si>
    <t>MSE</t>
  </si>
  <si>
    <t>R</t>
  </si>
  <si>
    <t>AU01.Jaccard</t>
  </si>
  <si>
    <t>AU02.Cosine</t>
  </si>
  <si>
    <t>AU03.Pearson</t>
  </si>
  <si>
    <t>AU04.MSD</t>
  </si>
  <si>
    <t>AU07.PSS</t>
  </si>
  <si>
    <t>AU14.SMD</t>
  </si>
  <si>
    <t>AU15.NNSM</t>
  </si>
  <si>
    <t>AU16.TA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</si>
  <si>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</si>
  <si>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</si>
  <si>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</si>
  <si>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</si>
  <si>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</si>
  <si>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</si>
  <si>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</si>
  <si>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</si>
  <si>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BU02.CosineJ</t>
  </si>
  <si>
    <t>BU03.PearsonJ</t>
  </si>
  <si>
    <t>BU04.MSDJ</t>
  </si>
  <si>
    <t>BU07.NHMS</t>
  </si>
  <si>
    <t>BU07.PSSJ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</si>
  <si>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</si>
  <si>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</si>
  <si>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</si>
  <si>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</si>
  <si>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</si>
  <si>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</si>
  <si>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</si>
  <si>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</si>
  <si>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CU01.IJ.Amer</t>
  </si>
  <si>
    <t>CU01.IJ.Cosine</t>
  </si>
  <si>
    <t>CU01.IJ.PSS</t>
  </si>
  <si>
    <t>CU01.IJ.Pearson</t>
  </si>
  <si>
    <t>CU01.IJ.TA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</si>
  <si>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</si>
  <si>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</si>
  <si>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</si>
  <si>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</si>
  <si>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</si>
  <si>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</si>
  <si>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</si>
  <si>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</si>
  <si>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</si>
  <si>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</si>
  <si>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</si>
  <si>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</si>
  <si>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</si>
  <si>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t>r=0.5</t>
  </si>
  <si>
    <t>k=5</t>
  </si>
  <si>
    <t>Coverage</t>
  </si>
  <si>
    <t>Time</t>
  </si>
  <si>
    <t>Recatio</t>
  </si>
  <si>
    <t>BU01.JacEDS</t>
  </si>
  <si>
    <t>BU01.JacDual</t>
  </si>
  <si>
    <t>BEST 1</t>
  </si>
  <si>
    <t>BEST 2</t>
  </si>
  <si>
    <t>BEST 3</t>
  </si>
  <si>
    <t>BEST 4</t>
  </si>
  <si>
    <t>BEST 5</t>
  </si>
  <si>
    <t>BU07.NHMS.Amer</t>
  </si>
  <si>
    <t>BU07.NHMS.SMD</t>
  </si>
  <si>
    <t>BU15.NNSMJ</t>
  </si>
  <si>
    <t>CU14.Amer.NNSM</t>
  </si>
  <si>
    <t>CU14.SMD.PSS</t>
  </si>
  <si>
    <t>CU14.SMD.TA</t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</si>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</sst>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63"/>
  <sheetViews>
    <sheetView zoomScaleNormal="100" workbookViewId="0">
      <pane xSplit="1" topLeftCell="B1" activePane="topRight" state="frozen"/>
      <selection activeCell="A43" sqref="A43"/>
      <selection pane="topRight" activeCell="E54" sqref="E54"/>
    </sheetView>
  </sheetViews>
  <sheetFormatPr defaultRowHeight="12.75" x14ac:dyDescent="0.2"/>
  <cols>
    <col min="1" max="1" width="13.85546875" style="1" customWidth="1"/>
    <col min="2" max="6" width="9.140625" style="5"/>
    <col min="7" max="16384" width="9.140625" style="1"/>
  </cols>
  <sheetData>
    <row r="1" spans="1:6" s="3" customFormat="1" ht="12" hidden="1" customHeight="1" x14ac:dyDescent="0.2">
      <c r="A1" s="1"/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</row>
    <row r="2" spans="1:6" ht="12" hidden="1" customHeight="1" x14ac:dyDescent="0.2"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</row>
    <row r="3" spans="1:6" hidden="1" x14ac:dyDescent="0.2">
      <c r="B3" s="2" t="s">
        <v>0</v>
      </c>
      <c r="C3" s="2" t="s">
        <v>1</v>
      </c>
      <c r="D3" s="2" t="s">
        <v>2</v>
      </c>
      <c r="E3" s="2" t="s">
        <v>52</v>
      </c>
      <c r="F3" s="2" t="s">
        <v>53</v>
      </c>
    </row>
    <row r="4" spans="1:6" x14ac:dyDescent="0.2">
      <c r="B4" s="9"/>
      <c r="C4" s="9"/>
      <c r="D4" s="9"/>
      <c r="E4" s="9"/>
      <c r="F4" s="9"/>
    </row>
    <row r="5" spans="1:6" ht="13.5" x14ac:dyDescent="0.25">
      <c r="B5" s="10" t="s">
        <v>49</v>
      </c>
      <c r="C5" s="10"/>
      <c r="D5" s="10"/>
      <c r="E5" s="10"/>
      <c r="F5" s="10"/>
    </row>
    <row r="6" spans="1:6" x14ac:dyDescent="0.2">
      <c r="B6" s="2" t="s">
        <v>0</v>
      </c>
      <c r="C6" s="2" t="s">
        <v>1</v>
      </c>
      <c r="D6" s="2" t="s">
        <v>2</v>
      </c>
      <c r="E6" s="2" t="s">
        <v>52</v>
      </c>
      <c r="F6" s="2" t="s">
        <v>53</v>
      </c>
    </row>
    <row r="7" spans="1:6" x14ac:dyDescent="0.2">
      <c r="A7" s="1" t="s">
        <v>3</v>
      </c>
      <c r="B7" s="4">
        <v>0.62119999999999997</v>
      </c>
      <c r="C7" s="4">
        <v>0.66469999999999996</v>
      </c>
      <c r="D7" s="4">
        <v>0.18429999999999999</v>
      </c>
      <c r="E7" s="4">
        <v>0.86099999999999999</v>
      </c>
      <c r="F7" s="4">
        <v>3.0000000000000001E-3</v>
      </c>
    </row>
    <row r="8" spans="1:6" x14ac:dyDescent="0.2">
      <c r="A8" s="1" t="s">
        <v>4</v>
      </c>
      <c r="B8" s="4">
        <v>0.66410000000000002</v>
      </c>
      <c r="C8" s="4">
        <v>0.75609999999999999</v>
      </c>
      <c r="D8" s="4">
        <v>0.14349999999999999</v>
      </c>
      <c r="E8" s="4">
        <v>0.78820000000000001</v>
      </c>
      <c r="F8" s="4">
        <v>3.0999999999999999E-3</v>
      </c>
    </row>
    <row r="9" spans="1:6" x14ac:dyDescent="0.2">
      <c r="A9" s="1" t="s">
        <v>5</v>
      </c>
      <c r="B9" s="4">
        <v>0.66700000000000004</v>
      </c>
      <c r="C9" s="4">
        <v>0.74539999999999995</v>
      </c>
      <c r="D9" s="4">
        <v>0.1545</v>
      </c>
      <c r="E9" s="4">
        <v>0.78390000000000004</v>
      </c>
      <c r="F9" s="4">
        <v>4.7999999999999996E-3</v>
      </c>
    </row>
    <row r="10" spans="1:6" x14ac:dyDescent="0.2">
      <c r="A10" s="1" t="s">
        <v>6</v>
      </c>
      <c r="B10" s="4">
        <v>0.64849999999999997</v>
      </c>
      <c r="C10" s="4">
        <v>0.71319999999999995</v>
      </c>
      <c r="D10" s="4">
        <v>0.16009999999999999</v>
      </c>
      <c r="E10" s="4">
        <v>0.81850000000000001</v>
      </c>
      <c r="F10" s="4">
        <v>3.0000000000000001E-3</v>
      </c>
    </row>
    <row r="11" spans="1:6" x14ac:dyDescent="0.2">
      <c r="A11" s="1" t="s">
        <v>7</v>
      </c>
      <c r="B11" s="4">
        <v>0.61990000000000001</v>
      </c>
      <c r="C11" s="4">
        <v>0.66400000000000003</v>
      </c>
      <c r="D11" s="4">
        <v>0.20699999999999999</v>
      </c>
      <c r="E11" s="4">
        <v>0.88629999999999998</v>
      </c>
      <c r="F11" s="4">
        <v>3.0000000000000001E-3</v>
      </c>
    </row>
    <row r="12" spans="1:6" x14ac:dyDescent="0.2">
      <c r="A12" s="1" t="s">
        <v>8</v>
      </c>
      <c r="B12" s="4">
        <v>0.62119999999999997</v>
      </c>
      <c r="C12" s="4">
        <v>0.66469999999999996</v>
      </c>
      <c r="D12" s="4">
        <v>0.18490000000000001</v>
      </c>
      <c r="E12" s="4">
        <v>0.86099999999999999</v>
      </c>
      <c r="F12" s="4">
        <v>4.1999999999999997E-3</v>
      </c>
    </row>
    <row r="13" spans="1:6" x14ac:dyDescent="0.2">
      <c r="A13" s="1" t="s">
        <v>9</v>
      </c>
      <c r="B13" s="4">
        <v>0.62219999999999998</v>
      </c>
      <c r="C13" s="4">
        <v>0.66180000000000005</v>
      </c>
      <c r="D13" s="4">
        <v>0.1913</v>
      </c>
      <c r="E13" s="4">
        <v>0.86199999999999999</v>
      </c>
      <c r="F13" s="4">
        <v>4.8999999999999998E-3</v>
      </c>
    </row>
    <row r="14" spans="1:6" x14ac:dyDescent="0.2">
      <c r="A14" s="1" t="s">
        <v>10</v>
      </c>
      <c r="B14" s="4">
        <v>0.63790000000000002</v>
      </c>
      <c r="C14" s="4">
        <v>0.68810000000000004</v>
      </c>
      <c r="D14" s="4">
        <v>0.1714</v>
      </c>
      <c r="E14" s="4">
        <v>0.83740000000000003</v>
      </c>
      <c r="F14" s="4">
        <v>3.7000000000000002E-3</v>
      </c>
    </row>
    <row r="15" spans="1:6" x14ac:dyDescent="0.2">
      <c r="A15" s="1" t="s">
        <v>11</v>
      </c>
      <c r="B15" s="4">
        <v>0.62119999999999997</v>
      </c>
      <c r="C15" s="4">
        <v>0.66469999999999996</v>
      </c>
      <c r="D15" s="4">
        <v>0.1847</v>
      </c>
      <c r="E15" s="4">
        <v>0.86099999999999999</v>
      </c>
      <c r="F15" s="4">
        <v>3.0000000000000001E-3</v>
      </c>
    </row>
    <row r="16" spans="1:6" x14ac:dyDescent="0.2">
      <c r="A16" s="1" t="s">
        <v>12</v>
      </c>
      <c r="B16" s="4">
        <v>0.62439999999999996</v>
      </c>
      <c r="C16" s="4">
        <v>0.67430000000000001</v>
      </c>
      <c r="D16" s="4">
        <v>0.18360000000000001</v>
      </c>
      <c r="E16" s="4">
        <v>0.88260000000000005</v>
      </c>
      <c r="F16" s="4">
        <v>6.7000000000000002E-3</v>
      </c>
    </row>
    <row r="17" spans="1:6" x14ac:dyDescent="0.2">
      <c r="A17" s="1" t="s">
        <v>56</v>
      </c>
      <c r="B17" s="4">
        <v>0.62690000000000001</v>
      </c>
      <c r="C17" s="4">
        <v>0.67549999999999999</v>
      </c>
      <c r="D17" s="4">
        <v>0.1588</v>
      </c>
      <c r="E17" s="4">
        <v>0.85629999999999995</v>
      </c>
      <c r="F17" s="4">
        <v>6.4999999999999997E-3</v>
      </c>
    </row>
    <row r="18" spans="1:6" x14ac:dyDescent="0.2">
      <c r="A18" s="1" t="s">
        <v>55</v>
      </c>
      <c r="B18" s="4">
        <v>0.63460000000000005</v>
      </c>
      <c r="C18" s="4">
        <v>0.68110000000000004</v>
      </c>
      <c r="D18" s="4">
        <v>0.1174</v>
      </c>
      <c r="E18" s="4">
        <v>0.7641</v>
      </c>
      <c r="F18" s="4">
        <v>3.5099999999999999E-2</v>
      </c>
    </row>
    <row r="19" spans="1:6" x14ac:dyDescent="0.2">
      <c r="A19" s="1" t="s">
        <v>13</v>
      </c>
      <c r="B19" s="4">
        <v>0.61650000000000005</v>
      </c>
      <c r="C19" s="4">
        <v>0.65029999999999999</v>
      </c>
      <c r="D19" s="4">
        <v>0.20080000000000001</v>
      </c>
      <c r="E19" s="4">
        <v>0.85809999999999997</v>
      </c>
      <c r="F19" s="4">
        <v>5.1000000000000004E-3</v>
      </c>
    </row>
    <row r="20" spans="1:6" x14ac:dyDescent="0.2">
      <c r="A20" s="1" t="s">
        <v>14</v>
      </c>
      <c r="B20" s="4">
        <v>0.61609999999999998</v>
      </c>
      <c r="C20" s="4">
        <v>0.64859999999999995</v>
      </c>
      <c r="D20" s="4">
        <v>0.20680000000000001</v>
      </c>
      <c r="E20" s="4">
        <v>0.86050000000000004</v>
      </c>
      <c r="F20" s="4">
        <v>3.3E-3</v>
      </c>
    </row>
    <row r="21" spans="1:6" x14ac:dyDescent="0.2">
      <c r="A21" s="1" t="s">
        <v>15</v>
      </c>
      <c r="B21" s="4">
        <v>0.68589999999999995</v>
      </c>
      <c r="C21" s="4">
        <v>0.80710000000000004</v>
      </c>
      <c r="D21" s="4">
        <v>0.1196</v>
      </c>
      <c r="E21" s="4">
        <v>0.50539999999999996</v>
      </c>
      <c r="F21" s="4">
        <v>2.8999999999999998E-3</v>
      </c>
    </row>
    <row r="22" spans="1:6" x14ac:dyDescent="0.2">
      <c r="A22" s="1" t="s">
        <v>16</v>
      </c>
      <c r="B22" s="4">
        <v>0.62129999999999996</v>
      </c>
      <c r="C22" s="4">
        <v>0.66479999999999995</v>
      </c>
      <c r="D22" s="4">
        <v>0.18579999999999999</v>
      </c>
      <c r="E22" s="4">
        <v>0.86099999999999999</v>
      </c>
      <c r="F22" s="4">
        <v>3.0000000000000001E-3</v>
      </c>
    </row>
    <row r="23" spans="1:6" x14ac:dyDescent="0.2">
      <c r="A23" s="1" t="s">
        <v>17</v>
      </c>
      <c r="B23" s="4">
        <v>0.61439999999999995</v>
      </c>
      <c r="C23" s="4">
        <v>0.6411</v>
      </c>
      <c r="D23" s="4">
        <v>0.20069999999999999</v>
      </c>
      <c r="E23" s="4">
        <v>0.84260000000000002</v>
      </c>
      <c r="F23" s="4">
        <v>3.5999999999999999E-3</v>
      </c>
    </row>
    <row r="24" spans="1:6" x14ac:dyDescent="0.2">
      <c r="A24" s="1" t="s">
        <v>18</v>
      </c>
      <c r="B24" s="4">
        <v>0.63790000000000002</v>
      </c>
      <c r="C24" s="4">
        <v>0.70140000000000002</v>
      </c>
      <c r="D24" s="4">
        <v>0.15509999999999999</v>
      </c>
      <c r="E24" s="4">
        <v>0.8569</v>
      </c>
      <c r="F24" s="4">
        <v>3.2000000000000002E-3</v>
      </c>
    </row>
    <row r="25" spans="1:6" x14ac:dyDescent="0.2">
      <c r="A25" s="1" t="s">
        <v>19</v>
      </c>
      <c r="B25" s="4">
        <v>0.61860000000000004</v>
      </c>
      <c r="C25" s="4">
        <v>0.65749999999999997</v>
      </c>
      <c r="D25" s="4">
        <v>0.19350000000000001</v>
      </c>
      <c r="E25" s="4">
        <v>0.85940000000000005</v>
      </c>
      <c r="F25" s="4">
        <v>4.8999999999999998E-3</v>
      </c>
    </row>
    <row r="26" spans="1:6" x14ac:dyDescent="0.2">
      <c r="A26" s="1" t="s">
        <v>20</v>
      </c>
      <c r="B26" s="4">
        <v>0.61439999999999995</v>
      </c>
      <c r="C26" s="4">
        <v>0.6401</v>
      </c>
      <c r="D26" s="4">
        <v>0.22059999999999999</v>
      </c>
      <c r="E26" s="4">
        <v>0.82179999999999997</v>
      </c>
      <c r="F26" s="4">
        <v>6.4999999999999997E-3</v>
      </c>
    </row>
    <row r="27" spans="1:6" x14ac:dyDescent="0.2">
      <c r="A27" s="1" t="s">
        <v>21</v>
      </c>
      <c r="B27" s="4">
        <v>0.6169</v>
      </c>
      <c r="C27" s="4">
        <v>0.65200000000000002</v>
      </c>
      <c r="D27" s="4">
        <v>0.2039</v>
      </c>
      <c r="E27" s="4">
        <v>0.85970000000000002</v>
      </c>
      <c r="F27" s="4">
        <v>5.3E-3</v>
      </c>
    </row>
    <row r="28" spans="1:6" x14ac:dyDescent="0.2">
      <c r="A28" s="1" t="s">
        <v>22</v>
      </c>
      <c r="B28" s="4">
        <v>0.61570000000000003</v>
      </c>
      <c r="C28" s="4">
        <v>0.65029999999999999</v>
      </c>
      <c r="D28" s="4">
        <v>0.20780000000000001</v>
      </c>
      <c r="E28" s="4">
        <v>0.8569</v>
      </c>
      <c r="F28" s="4">
        <v>8.9999999999999993E-3</v>
      </c>
    </row>
    <row r="29" spans="1:6" x14ac:dyDescent="0.2">
      <c r="A29" s="1" t="s">
        <v>62</v>
      </c>
      <c r="B29" s="4">
        <v>0.61719999999999997</v>
      </c>
      <c r="C29" s="4">
        <v>0.65700000000000003</v>
      </c>
      <c r="D29" s="4">
        <v>0.21310000000000001</v>
      </c>
      <c r="E29" s="4">
        <v>0.87290000000000001</v>
      </c>
      <c r="F29" s="4">
        <v>1.0999999999999999E-2</v>
      </c>
    </row>
    <row r="30" spans="1:6" x14ac:dyDescent="0.2">
      <c r="A30" s="1" t="s">
        <v>63</v>
      </c>
      <c r="B30" s="4">
        <v>0.61799999999999999</v>
      </c>
      <c r="C30" s="4">
        <v>0.65969999999999995</v>
      </c>
      <c r="D30" s="4">
        <v>0.20860000000000001</v>
      </c>
      <c r="E30" s="4">
        <v>0.87260000000000004</v>
      </c>
      <c r="F30" s="4">
        <v>1.1299999999999999E-2</v>
      </c>
    </row>
    <row r="31" spans="1:6" x14ac:dyDescent="0.2">
      <c r="A31" s="1" t="s">
        <v>23</v>
      </c>
      <c r="B31" s="4">
        <v>0.61929999999999996</v>
      </c>
      <c r="C31" s="4">
        <v>0.65980000000000005</v>
      </c>
      <c r="D31" s="4">
        <v>0.2051</v>
      </c>
      <c r="E31" s="4">
        <v>0.87170000000000003</v>
      </c>
      <c r="F31" s="4">
        <v>5.4000000000000003E-3</v>
      </c>
    </row>
    <row r="32" spans="1:6" x14ac:dyDescent="0.2">
      <c r="A32" s="1" t="s">
        <v>24</v>
      </c>
      <c r="B32" s="4">
        <v>0.61770000000000003</v>
      </c>
      <c r="C32" s="4">
        <v>0.65269999999999995</v>
      </c>
      <c r="D32" s="4">
        <v>0.2039</v>
      </c>
      <c r="E32" s="4">
        <v>0.86099999999999999</v>
      </c>
      <c r="F32" s="4">
        <v>4.1999999999999997E-3</v>
      </c>
    </row>
    <row r="33" spans="1:6" x14ac:dyDescent="0.2">
      <c r="A33" s="1" t="s">
        <v>25</v>
      </c>
      <c r="B33" s="4">
        <v>0.61939999999999995</v>
      </c>
      <c r="C33" s="4">
        <v>0.65810000000000002</v>
      </c>
      <c r="D33" s="4">
        <v>0.19739999999999999</v>
      </c>
      <c r="E33" s="4">
        <v>0.86119999999999997</v>
      </c>
      <c r="F33" s="4">
        <v>6.1000000000000004E-3</v>
      </c>
    </row>
    <row r="34" spans="1:6" x14ac:dyDescent="0.2">
      <c r="A34" s="1" t="s">
        <v>26</v>
      </c>
      <c r="B34" s="4">
        <v>0.65920000000000001</v>
      </c>
      <c r="C34" s="4">
        <v>0.74719999999999998</v>
      </c>
      <c r="D34" s="4">
        <v>0.14940000000000001</v>
      </c>
      <c r="E34" s="4">
        <v>0.66220000000000001</v>
      </c>
      <c r="F34" s="4">
        <v>4.7999999999999996E-3</v>
      </c>
    </row>
    <row r="35" spans="1:6" x14ac:dyDescent="0.2">
      <c r="A35" s="1" t="s">
        <v>27</v>
      </c>
      <c r="B35" s="4">
        <v>0.62109999999999999</v>
      </c>
      <c r="C35" s="4">
        <v>0.66249999999999998</v>
      </c>
      <c r="D35" s="4">
        <v>0.1835</v>
      </c>
      <c r="E35" s="4">
        <v>0.85540000000000005</v>
      </c>
      <c r="F35" s="4">
        <v>6.6E-3</v>
      </c>
    </row>
    <row r="36" spans="1:6" x14ac:dyDescent="0.2">
      <c r="A36" s="1" t="s">
        <v>28</v>
      </c>
      <c r="B36" s="4">
        <v>0.62290000000000001</v>
      </c>
      <c r="C36" s="4">
        <v>0.66269999999999996</v>
      </c>
      <c r="D36" s="4">
        <v>0.1804</v>
      </c>
      <c r="E36" s="4">
        <v>0.8498</v>
      </c>
      <c r="F36" s="4">
        <v>4.4999999999999997E-3</v>
      </c>
    </row>
    <row r="37" spans="1:6" x14ac:dyDescent="0.2">
      <c r="A37" s="1" t="s">
        <v>29</v>
      </c>
      <c r="B37" s="4">
        <v>0.62480000000000002</v>
      </c>
      <c r="C37" s="4">
        <v>0.6694</v>
      </c>
      <c r="D37" s="4">
        <v>0.17849999999999999</v>
      </c>
      <c r="E37" s="4">
        <v>0.85780000000000001</v>
      </c>
      <c r="F37" s="4">
        <v>6.1999999999999998E-3</v>
      </c>
    </row>
    <row r="38" spans="1:6" x14ac:dyDescent="0.2">
      <c r="A38" s="1" t="s">
        <v>30</v>
      </c>
      <c r="B38" s="4">
        <v>0.62170000000000003</v>
      </c>
      <c r="C38" s="4">
        <v>0.66590000000000005</v>
      </c>
      <c r="D38" s="4">
        <v>0.18579999999999999</v>
      </c>
      <c r="E38" s="4">
        <v>0.86099999999999999</v>
      </c>
      <c r="F38" s="4">
        <v>6.1000000000000004E-3</v>
      </c>
    </row>
    <row r="39" spans="1:6" x14ac:dyDescent="0.2">
      <c r="A39" s="1" t="s">
        <v>64</v>
      </c>
      <c r="B39" s="4">
        <v>0.62239999999999995</v>
      </c>
      <c r="C39" s="4">
        <v>0.66379999999999995</v>
      </c>
      <c r="D39" s="4">
        <v>0.1883</v>
      </c>
      <c r="E39" s="4">
        <v>0.86129999999999995</v>
      </c>
      <c r="F39" s="4">
        <v>6.7000000000000002E-3</v>
      </c>
    </row>
    <row r="40" spans="1:6" x14ac:dyDescent="0.2">
      <c r="A40" s="1" t="s">
        <v>31</v>
      </c>
      <c r="B40" s="4">
        <v>0.61580000000000001</v>
      </c>
      <c r="C40" s="4">
        <v>0.6482</v>
      </c>
      <c r="D40" s="4">
        <v>0.21060000000000001</v>
      </c>
      <c r="E40" s="4">
        <v>0.86009999999999998</v>
      </c>
      <c r="F40" s="4">
        <v>5.1000000000000004E-3</v>
      </c>
    </row>
    <row r="41" spans="1:6" x14ac:dyDescent="0.2">
      <c r="A41" s="1" t="s">
        <v>32</v>
      </c>
      <c r="B41" s="4">
        <v>0.62050000000000005</v>
      </c>
      <c r="C41" s="4">
        <v>0.66180000000000005</v>
      </c>
      <c r="D41" s="4">
        <v>0.20219999999999999</v>
      </c>
      <c r="E41" s="4">
        <v>0.87039999999999995</v>
      </c>
      <c r="F41" s="4">
        <v>0.01</v>
      </c>
    </row>
    <row r="42" spans="1:6" x14ac:dyDescent="0.2">
      <c r="A42" s="1" t="s">
        <v>33</v>
      </c>
      <c r="B42" s="4">
        <v>0.62170000000000003</v>
      </c>
      <c r="C42" s="4">
        <v>0.66690000000000005</v>
      </c>
      <c r="D42" s="4">
        <v>0.1925</v>
      </c>
      <c r="E42" s="4">
        <v>0.88119999999999998</v>
      </c>
      <c r="F42" s="4">
        <v>8.8999999999999999E-3</v>
      </c>
    </row>
    <row r="43" spans="1:6" x14ac:dyDescent="0.2">
      <c r="A43" s="1" t="s">
        <v>34</v>
      </c>
      <c r="B43" s="4">
        <v>0.62080000000000002</v>
      </c>
      <c r="C43" s="4">
        <v>0.66459999999999997</v>
      </c>
      <c r="D43" s="4">
        <v>0.20960000000000001</v>
      </c>
      <c r="E43" s="4">
        <v>0.88680000000000003</v>
      </c>
      <c r="F43" s="4">
        <v>8.8000000000000005E-3</v>
      </c>
    </row>
    <row r="44" spans="1:6" x14ac:dyDescent="0.2">
      <c r="A44" s="1" t="s">
        <v>35</v>
      </c>
      <c r="B44" s="4">
        <v>0.61750000000000005</v>
      </c>
      <c r="C44" s="4">
        <v>0.64900000000000002</v>
      </c>
      <c r="D44" s="4">
        <v>0.21490000000000001</v>
      </c>
      <c r="E44" s="4">
        <v>0.83940000000000003</v>
      </c>
      <c r="F44" s="4">
        <v>9.7999999999999997E-3</v>
      </c>
    </row>
    <row r="45" spans="1:6" x14ac:dyDescent="0.2">
      <c r="A45" s="1" t="s">
        <v>36</v>
      </c>
      <c r="B45" s="4">
        <v>0.61899999999999999</v>
      </c>
      <c r="C45" s="4">
        <v>0.65739999999999998</v>
      </c>
      <c r="D45" s="4">
        <v>0.21229999999999999</v>
      </c>
      <c r="E45" s="4">
        <v>0.88149999999999995</v>
      </c>
      <c r="F45" s="4">
        <v>8.6999999999999994E-3</v>
      </c>
    </row>
    <row r="46" spans="1:6" x14ac:dyDescent="0.2">
      <c r="A46" s="1" t="s">
        <v>65</v>
      </c>
      <c r="B46" s="4">
        <v>0.62139999999999995</v>
      </c>
      <c r="C46" s="4">
        <v>0.66</v>
      </c>
      <c r="D46" s="4">
        <v>0.1948</v>
      </c>
      <c r="E46" s="4">
        <v>0.86140000000000005</v>
      </c>
      <c r="F46" s="4">
        <v>7.7000000000000002E-3</v>
      </c>
    </row>
    <row r="47" spans="1:6" x14ac:dyDescent="0.2">
      <c r="A47" s="1" t="s">
        <v>37</v>
      </c>
      <c r="B47" s="4">
        <v>0.62629999999999997</v>
      </c>
      <c r="C47" s="4">
        <v>0.68940000000000001</v>
      </c>
      <c r="D47" s="4">
        <v>0.24329999999999999</v>
      </c>
      <c r="E47" s="4">
        <v>0.93810000000000004</v>
      </c>
      <c r="F47" s="4">
        <v>3.2000000000000002E-3</v>
      </c>
    </row>
    <row r="48" spans="1:6" x14ac:dyDescent="0.2">
      <c r="A48" s="1" t="s">
        <v>38</v>
      </c>
      <c r="B48" s="4">
        <v>0.62170000000000003</v>
      </c>
      <c r="C48" s="4">
        <v>0.66979999999999995</v>
      </c>
      <c r="D48" s="4">
        <v>0.1857</v>
      </c>
      <c r="E48" s="4">
        <v>0.87949999999999995</v>
      </c>
      <c r="F48" s="4">
        <v>7.3000000000000001E-3</v>
      </c>
    </row>
    <row r="49" spans="1:6" x14ac:dyDescent="0.2">
      <c r="A49" s="1" t="s">
        <v>39</v>
      </c>
      <c r="B49" s="4">
        <v>0.62749999999999995</v>
      </c>
      <c r="C49" s="4">
        <v>0.6946</v>
      </c>
      <c r="D49" s="4">
        <v>0.2298</v>
      </c>
      <c r="E49" s="4">
        <v>0.93810000000000004</v>
      </c>
      <c r="F49" s="4">
        <v>3.0000000000000001E-3</v>
      </c>
    </row>
    <row r="50" spans="1:6" x14ac:dyDescent="0.2">
      <c r="A50" s="1" t="s">
        <v>40</v>
      </c>
      <c r="B50" s="4">
        <v>0.62970000000000004</v>
      </c>
      <c r="C50" s="4">
        <v>0.70609999999999995</v>
      </c>
      <c r="D50" s="4">
        <v>0.2412</v>
      </c>
      <c r="E50" s="4">
        <v>0.94830000000000003</v>
      </c>
      <c r="F50" s="4">
        <v>3.3E-3</v>
      </c>
    </row>
    <row r="51" spans="1:6" x14ac:dyDescent="0.2">
      <c r="A51" s="1" t="s">
        <v>41</v>
      </c>
      <c r="B51" s="4">
        <v>0.63029999999999997</v>
      </c>
      <c r="C51" s="4">
        <v>0.70730000000000004</v>
      </c>
      <c r="D51" s="4">
        <v>0.24060000000000001</v>
      </c>
      <c r="E51" s="4">
        <v>0.94830000000000003</v>
      </c>
      <c r="F51" s="4">
        <v>3.7000000000000002E-3</v>
      </c>
    </row>
    <row r="52" spans="1:6" x14ac:dyDescent="0.2">
      <c r="A52" s="1" t="s">
        <v>42</v>
      </c>
      <c r="B52" s="4">
        <v>0.63149999999999995</v>
      </c>
      <c r="C52" s="4">
        <v>0.70289999999999997</v>
      </c>
      <c r="D52" s="4">
        <v>0.23219999999999999</v>
      </c>
      <c r="E52" s="4">
        <v>0.94830000000000003</v>
      </c>
      <c r="F52" s="4">
        <v>3.0999999999999999E-3</v>
      </c>
    </row>
    <row r="53" spans="1:6" x14ac:dyDescent="0.2">
      <c r="A53" s="1" t="s">
        <v>43</v>
      </c>
      <c r="B53" s="4">
        <v>0.63249999999999995</v>
      </c>
      <c r="C53" s="4">
        <v>0.70509999999999995</v>
      </c>
      <c r="D53" s="4">
        <v>0.23150000000000001</v>
      </c>
      <c r="E53" s="4">
        <v>0.94830000000000003</v>
      </c>
      <c r="F53" s="4">
        <v>4.0000000000000001E-3</v>
      </c>
    </row>
    <row r="54" spans="1:6" x14ac:dyDescent="0.2">
      <c r="A54" s="1" t="s">
        <v>44</v>
      </c>
      <c r="B54" s="4">
        <v>0.63109999999999999</v>
      </c>
      <c r="C54" s="4">
        <v>0.70409999999999995</v>
      </c>
      <c r="D54" s="4">
        <v>0.23780000000000001</v>
      </c>
      <c r="E54" s="4">
        <v>0.94830000000000003</v>
      </c>
      <c r="F54" s="4">
        <v>3.0999999999999999E-3</v>
      </c>
    </row>
    <row r="55" spans="1:6" x14ac:dyDescent="0.2">
      <c r="A55" s="1" t="s">
        <v>45</v>
      </c>
      <c r="B55" s="4">
        <v>0.63180000000000003</v>
      </c>
      <c r="C55" s="4">
        <v>0.7056</v>
      </c>
      <c r="D55" s="4">
        <v>0.2374</v>
      </c>
      <c r="E55" s="4">
        <v>0.94830000000000003</v>
      </c>
      <c r="F55" s="4">
        <v>3.5000000000000001E-3</v>
      </c>
    </row>
    <row r="56" spans="1:6" x14ac:dyDescent="0.2">
      <c r="A56" s="1" t="s">
        <v>66</v>
      </c>
      <c r="B56" s="4">
        <v>0.61909999999999998</v>
      </c>
      <c r="C56" s="4">
        <v>0.65969999999999995</v>
      </c>
      <c r="D56" s="4">
        <v>0.2054</v>
      </c>
      <c r="E56" s="4">
        <v>0.87209999999999999</v>
      </c>
      <c r="F56" s="4">
        <v>6.4999999999999997E-3</v>
      </c>
    </row>
    <row r="57" spans="1:6" x14ac:dyDescent="0.2">
      <c r="A57" s="1" t="s">
        <v>46</v>
      </c>
      <c r="B57" s="4">
        <v>0.61119999999999997</v>
      </c>
      <c r="C57" s="4">
        <v>0.6522</v>
      </c>
      <c r="D57" s="4">
        <v>0.249</v>
      </c>
      <c r="E57" s="4">
        <v>0.89810000000000001</v>
      </c>
      <c r="F57" s="4">
        <v>3.7000000000000002E-3</v>
      </c>
    </row>
    <row r="58" spans="1:6" x14ac:dyDescent="0.2">
      <c r="A58" s="1" t="s">
        <v>67</v>
      </c>
      <c r="B58" s="4">
        <v>0.61550000000000005</v>
      </c>
      <c r="C58" s="4">
        <v>0.64739999999999998</v>
      </c>
      <c r="D58" s="4">
        <v>0.21190000000000001</v>
      </c>
      <c r="E58" s="4">
        <v>0.8599</v>
      </c>
      <c r="F58" s="4">
        <v>6.8999999999999999E-3</v>
      </c>
    </row>
    <row r="59" spans="1:6" s="8" customFormat="1" x14ac:dyDescent="0.2">
      <c r="A59" s="6" t="s">
        <v>57</v>
      </c>
      <c r="B59" s="7" t="str" cm="1">
        <f t="array" aca="1" ref="B59" ca="1">INDIRECT(ADDRESS(MATCH(MIN(_xlfn._xlws.FILTER(B7:B58,E7:E58&gt;cr)),B7:B58,0)+6,1))</f>
        <v>CU14.SMD.Pearson</v>
      </c>
      <c r="C59" s="7" t="str" cm="1">
        <f t="array" aca="1" ref="C59" ca="1">INDIRECT(ADDRESS(MATCH(MIN(_xlfn._xlws.FILTER(C7:C58,E7:E58&gt;cr)),C7:C58,0)+6,1))</f>
        <v>BU03.PearsonJ</v>
      </c>
      <c r="D59" s="7" t="str" cm="1">
        <f t="array" aca="1" ref="D59" ca="1">INDIRECT(ADDRESS(MATCH(MAX(_xlfn._xlws.FILTER(D7:D58,E7:E58&gt;cr)),D7:D58,0)+6,1))</f>
        <v>CU14.SMD.Pearson</v>
      </c>
      <c r="E59" s="7" t="str" cm="1">
        <f t="array" aca="1" ref="E59" ca="1">INDIRECT(ADDRESS(MATCH(MAX(_xlfn._xlws.FILTER(E7:E58,E7:E58&gt;cr)),E7:E58,0)+6,1))</f>
        <v>CU14.SMD.EMX1</v>
      </c>
      <c r="F59" s="7" t="str" cm="1">
        <f t="array" aca="1" ref="F59" ca="1">INDIRECT(ADDRESS(MATCH(MIN(_xlfn._xlws.FILTER(F7:F58,E7:E58&gt;cr)),F7:F58,0)+6,1))</f>
        <v>BU01.JaccardMulti</v>
      </c>
    </row>
    <row r="60" spans="1:6" s="8" customFormat="1" x14ac:dyDescent="0.2">
      <c r="A60" s="6" t="s">
        <v>58</v>
      </c>
      <c r="B60" s="7" t="str" cm="1">
        <f t="array" aca="1" ref="B60" ca="1">INDIRECT(ADDRESS(MATCH(SMALL(_xlfn._xlws.FILTER(B7:B58,E7:E58&gt;cr),2),B7:B58,0)+6,1))</f>
        <v>BU01.RatingJaccard</v>
      </c>
      <c r="C60" s="7" t="str" cm="1">
        <f t="array" aca="1" ref="C60" ca="1">INDIRECT(ADDRESS(MATCH(SMALL(_xlfn._xlws.FILTER(C7:C58,E7:E58&gt;cr),2),C7:C58,0)+6,1))</f>
        <v>BU01.RatingJaccard</v>
      </c>
      <c r="D60" s="7" t="str" cm="1">
        <f t="array" aca="1" ref="D60" ca="1">INDIRECT(ADDRESS(MATCH(LARGE(_xlfn._xlws.FILTER(D7:D58,E7:E58&gt;cr),2),D7:D58,0)+6,1))</f>
        <v>CU14.SMD.CPC</v>
      </c>
      <c r="E60" s="7" t="str" cm="1">
        <f t="array" aca="1" ref="E60" ca="1">INDIRECT(ADDRESS(MATCH(LARGE(_xlfn._xlws.FILTER(E7:E58,E7:E58&gt;cr),2),E7:E58,0)+6,1))</f>
        <v>CU14.SMD.EMX1</v>
      </c>
      <c r="F60" s="7" t="str" cm="1">
        <f t="array" aca="1" ref="F60" ca="1">INDIRECT(ADDRESS(MATCH(SMALL(_xlfn._xlws.FILTER(F7:F58,E7:E58&gt;cr),2),F7:F58,0)+6,1))</f>
        <v>AU01.Jaccard</v>
      </c>
    </row>
    <row r="61" spans="1:6" s="8" customFormat="1" x14ac:dyDescent="0.2">
      <c r="A61" s="6" t="s">
        <v>59</v>
      </c>
      <c r="B61" s="7" t="str" cm="1">
        <f t="array" aca="1" ref="B61" ca="1">INDIRECT(ADDRESS(MATCH(SMALL(_xlfn._xlws.FILTER(B7:B58,E7:E58&gt;cr),3),B7:B58,0)+6,1))</f>
        <v>BU01.RatingJaccard</v>
      </c>
      <c r="C61" s="7" t="str" cm="1">
        <f t="array" aca="1" ref="C61" ca="1">INDIRECT(ADDRESS(MATCH(SMALL(_xlfn._xlws.FILTER(C7:C58,E7:E58&gt;cr),3),C7:C58,0)+6,1))</f>
        <v>CU14.SMD.TA</v>
      </c>
      <c r="D61" s="7" t="str" cm="1">
        <f t="array" aca="1" ref="D61" ca="1">INDIRECT(ADDRESS(MATCH(LARGE(_xlfn._xlws.FILTER(D7:D58,E7:E58&gt;cr),3),D7:D58,0)+6,1))</f>
        <v>CU14.SMD.EMX1</v>
      </c>
      <c r="E61" s="7" t="str" cm="1">
        <f t="array" aca="1" ref="E61" ca="1">INDIRECT(ADDRESS(MATCH(LARGE(_xlfn._xlws.FILTER(E7:E58,E7:E58&gt;cr),3),E7:E58,0)+6,1))</f>
        <v>CU14.SMD.EMX1</v>
      </c>
      <c r="F61" s="7" t="str" cm="1">
        <f t="array" aca="1" ref="F61" ca="1">INDIRECT(ADDRESS(MATCH(SMALL(_xlfn._xlws.FILTER(F7:F58,E7:E58&gt;cr),3),F7:F58,0)+6,1))</f>
        <v>AU01.Jaccard</v>
      </c>
    </row>
    <row r="62" spans="1:6" s="8" customFormat="1" x14ac:dyDescent="0.2">
      <c r="A62" s="6" t="s">
        <v>60</v>
      </c>
      <c r="B62" s="7" t="str" cm="1">
        <f t="array" aca="1" ref="B62" ca="1">INDIRECT(ADDRESS(MATCH(SMALL(_xlfn._xlws.FILTER(B7:B58,E7:E58&gt;cr),4),B7:B58,0)+6,1))</f>
        <v>CU14.SMD.TA</v>
      </c>
      <c r="C62" s="7" t="str" cm="1">
        <f t="array" aca="1" ref="C62" ca="1">INDIRECT(ADDRESS(MATCH(SMALL(_xlfn._xlws.FILTER(C7:C58,E7:E58&gt;cr),4),C7:C58,0)+6,1))</f>
        <v>BU16.TAJ</v>
      </c>
      <c r="D62" s="7" t="str" cm="1">
        <f t="array" aca="1" ref="D62" ca="1">INDIRECT(ADDRESS(MATCH(LARGE(_xlfn._xlws.FILTER(D7:D58,E7:E58&gt;cr),4),D7:D58,0)+6,1))</f>
        <v>CU14.SMD.EMX2</v>
      </c>
      <c r="E62" s="7" t="str" cm="1">
        <f t="array" aca="1" ref="E62" ca="1">INDIRECT(ADDRESS(MATCH(LARGE(_xlfn._xlws.FILTER(E7:E58,E7:E58&gt;cr),4),E7:E58,0)+6,1))</f>
        <v>CU14.SMD.EMX1</v>
      </c>
      <c r="F62" s="7" t="str" cm="1">
        <f t="array" aca="1" ref="F62" ca="1">INDIRECT(ADDRESS(MATCH(SMALL(_xlfn._xlws.FILTER(F7:F58,E7:E58&gt;cr),4),F7:F58,0)+6,1))</f>
        <v>AU01.Jaccard</v>
      </c>
    </row>
    <row r="63" spans="1:6" s="8" customFormat="1" x14ac:dyDescent="0.2">
      <c r="A63" s="6" t="s">
        <v>61</v>
      </c>
      <c r="B63" s="7" t="str" cm="1">
        <f t="array" aca="1" ref="B63" ca="1">INDIRECT(ADDRESS(MATCH(SMALL(_xlfn._xlws.FILTER(B7:B58,E7:E58&gt;cr),5),B7:B58,0)+6,1))</f>
        <v>BU07.NHMS</v>
      </c>
      <c r="C63" s="7" t="str" cm="1">
        <f t="array" aca="1" ref="C63" ca="1">INDIRECT(ADDRESS(MATCH(SMALL(_xlfn._xlws.FILTER(C7:C58,E7:E58&gt;cr),5),C7:C58,0)+6,1))</f>
        <v>BU01.JacRA</v>
      </c>
      <c r="D63" s="7" t="str" cm="1">
        <f t="array" aca="1" ref="D63" ca="1">INDIRECT(ADDRESS(MATCH(LARGE(_xlfn._xlws.FILTER(D7:D58,E7:E58&gt;cr),5),D7:D58,0)+6,1))</f>
        <v>CU14.SMD.EMX5</v>
      </c>
      <c r="E63" s="7" t="str" cm="1">
        <f t="array" aca="1" ref="E63" ca="1">INDIRECT(ADDRESS(MATCH(LARGE(_xlfn._xlws.FILTER(E7:E58,E7:E58&gt;cr),5),E7:E58,0)+6,1))</f>
        <v>CU14.SMD.EMX1</v>
      </c>
      <c r="F63" s="7" t="str" cm="1">
        <f t="array" aca="1" ref="F63" ca="1">INDIRECT(ADDRESS(MATCH(SMALL(_xlfn._xlws.FILTER(F7:F58,E7:E58&gt;cr),5),F7:F58,0)+6,1))</f>
        <v>AU01.Jaccard</v>
      </c>
    </row>
  </sheetData>
  <mergeCells count="2">
    <mergeCell ref="B4:F4"/>
    <mergeCell ref="B5:F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63"/>
  <sheetViews>
    <sheetView tabSelected="1" zoomScaleNormal="100" workbookViewId="0">
      <pane xSplit="1" topLeftCell="B1" activePane="topRight" state="frozen"/>
      <selection pane="topRight" activeCell="C53" sqref="C53"/>
    </sheetView>
  </sheetViews>
  <sheetFormatPr defaultRowHeight="12.75" x14ac:dyDescent="0.2"/>
  <cols>
    <col min="1" max="1" width="13.85546875" style="1" customWidth="1"/>
    <col min="2" max="9" width="9.140625" style="5"/>
    <col min="10" max="16384" width="9.140625" style="1"/>
  </cols>
  <sheetData>
    <row r="1" spans="1:9" s="3" customFormat="1" hidden="1" x14ac:dyDescent="0.2"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</row>
    <row r="2" spans="1:9" s="3" customFormat="1" hidden="1" x14ac:dyDescent="0.2">
      <c r="A2" s="1"/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</row>
    <row r="3" spans="1:9" ht="12.75" hidden="1" customHeight="1" x14ac:dyDescent="0.2">
      <c r="B3" s="2" t="s">
        <v>0</v>
      </c>
      <c r="C3" s="2" t="s">
        <v>1</v>
      </c>
      <c r="D3" s="2" t="s">
        <v>2</v>
      </c>
      <c r="E3" s="2" t="s">
        <v>48</v>
      </c>
      <c r="F3" s="2" t="s">
        <v>47</v>
      </c>
      <c r="G3" s="2" t="s">
        <v>52</v>
      </c>
      <c r="H3" s="2" t="s">
        <v>54</v>
      </c>
      <c r="I3" s="2" t="s">
        <v>53</v>
      </c>
    </row>
    <row r="4" spans="1:9" x14ac:dyDescent="0.2">
      <c r="B4" s="9" t="s">
        <v>68</v>
      </c>
      <c r="C4" s="9"/>
      <c r="D4" s="9"/>
      <c r="E4" s="9"/>
      <c r="F4" s="9"/>
      <c r="G4" s="9"/>
      <c r="H4" s="9"/>
      <c r="I4" s="9"/>
    </row>
    <row r="5" spans="1:9" ht="13.5" x14ac:dyDescent="0.25">
      <c r="B5" s="10" t="s">
        <v>49</v>
      </c>
      <c r="C5" s="10"/>
      <c r="D5" s="10"/>
      <c r="E5" s="10"/>
      <c r="F5" s="10"/>
      <c r="G5" s="10"/>
      <c r="H5" s="10"/>
      <c r="I5" s="10"/>
    </row>
    <row r="6" spans="1:9" x14ac:dyDescent="0.2">
      <c r="B6" s="2" t="s">
        <v>0</v>
      </c>
      <c r="C6" s="2" t="s">
        <v>1</v>
      </c>
      <c r="D6" s="2" t="s">
        <v>2</v>
      </c>
      <c r="E6" s="2" t="s">
        <v>48</v>
      </c>
      <c r="F6" s="2" t="s">
        <v>47</v>
      </c>
      <c r="G6" s="2" t="s">
        <v>52</v>
      </c>
      <c r="H6" s="2" t="s">
        <v>54</v>
      </c>
      <c r="I6" s="2" t="s">
        <v>53</v>
      </c>
    </row>
    <row r="7" spans="1:9" x14ac:dyDescent="0.2">
      <c r="A7" s="1" t="s">
        <v>3</v>
      </c>
      <c r="B7" s="4">
        <v>0.59109999999999996</v>
      </c>
      <c r="C7" s="4">
        <v>0.60019999999999996</v>
      </c>
      <c r="D7" s="4">
        <v>0.1691</v>
      </c>
      <c r="E7" s="4">
        <v>0.1192</v>
      </c>
      <c r="F7" s="4">
        <v>0.82130000000000003</v>
      </c>
      <c r="G7" s="4">
        <v>4.53E-2</v>
      </c>
      <c r="H7" s="4">
        <v>0.94389999999999996</v>
      </c>
      <c r="I7" s="4">
        <v>0.68310000000000004</v>
      </c>
    </row>
    <row r="8" spans="1:9" x14ac:dyDescent="0.2">
      <c r="A8" s="1" t="s">
        <v>4</v>
      </c>
      <c r="B8" s="4">
        <v>0.61770000000000003</v>
      </c>
      <c r="C8" s="4">
        <v>0.64970000000000006</v>
      </c>
      <c r="D8" s="4">
        <v>0.12529999999999999</v>
      </c>
      <c r="E8" s="4">
        <v>3.39E-2</v>
      </c>
      <c r="F8" s="4">
        <v>0.73619999999999997</v>
      </c>
      <c r="G8" s="4">
        <v>0.14280000000000001</v>
      </c>
      <c r="H8" s="4">
        <v>0.94289999999999996</v>
      </c>
      <c r="I8" s="4">
        <v>0.56930000000000003</v>
      </c>
    </row>
    <row r="9" spans="1:9" x14ac:dyDescent="0.2">
      <c r="A9" s="1" t="s">
        <v>5</v>
      </c>
      <c r="B9" s="4">
        <v>0.62319999999999998</v>
      </c>
      <c r="C9" s="4">
        <v>0.64649999999999996</v>
      </c>
      <c r="D9" s="4">
        <v>0.1406</v>
      </c>
      <c r="E9" s="4">
        <v>3.5299999999999998E-2</v>
      </c>
      <c r="F9" s="4">
        <v>0.75270000000000004</v>
      </c>
      <c r="G9" s="4">
        <v>0.1356</v>
      </c>
      <c r="H9" s="4">
        <v>0.84460000000000002</v>
      </c>
      <c r="I9" s="4">
        <v>0.42399999999999999</v>
      </c>
    </row>
    <row r="10" spans="1:9" x14ac:dyDescent="0.2">
      <c r="A10" s="1" t="s">
        <v>6</v>
      </c>
      <c r="B10" s="4">
        <v>0.60950000000000004</v>
      </c>
      <c r="C10" s="4">
        <v>0.62560000000000004</v>
      </c>
      <c r="D10" s="4">
        <v>0.14560000000000001</v>
      </c>
      <c r="E10" s="4">
        <v>3.9800000000000002E-2</v>
      </c>
      <c r="F10" s="4">
        <v>0.77259999999999995</v>
      </c>
      <c r="G10" s="4">
        <v>0.1278</v>
      </c>
      <c r="H10" s="4">
        <v>0.94389999999999996</v>
      </c>
      <c r="I10" s="4">
        <v>0.71130000000000004</v>
      </c>
    </row>
    <row r="11" spans="1:9" x14ac:dyDescent="0.2">
      <c r="A11" s="1" t="s">
        <v>7</v>
      </c>
      <c r="B11" s="4">
        <v>0.58899999999999997</v>
      </c>
      <c r="C11" s="4">
        <v>0.59730000000000005</v>
      </c>
      <c r="D11" s="4">
        <v>0.19639999999999999</v>
      </c>
      <c r="E11" s="4">
        <v>5.8400000000000001E-2</v>
      </c>
      <c r="F11" s="4">
        <v>0.84689999999999999</v>
      </c>
      <c r="G11" s="4"/>
      <c r="H11" s="4">
        <v>0.94379999999999997</v>
      </c>
      <c r="I11" s="4">
        <v>0.66810000000000003</v>
      </c>
    </row>
    <row r="12" spans="1:9" x14ac:dyDescent="0.2">
      <c r="A12" s="1" t="s">
        <v>8</v>
      </c>
      <c r="B12" s="4">
        <v>0.58909999999999996</v>
      </c>
      <c r="C12" s="4">
        <v>0.59599999999999997</v>
      </c>
      <c r="D12" s="4">
        <v>0.1573</v>
      </c>
      <c r="E12" s="4">
        <v>9.9199999999999997E-2</v>
      </c>
      <c r="F12" s="4">
        <v>0.69630000000000003</v>
      </c>
      <c r="G12" s="4">
        <v>4.6300000000000001E-2</v>
      </c>
      <c r="H12" s="4">
        <v>0.95030000000000003</v>
      </c>
      <c r="I12" s="4">
        <v>1.0450999999999999</v>
      </c>
    </row>
    <row r="13" spans="1:9" x14ac:dyDescent="0.2">
      <c r="A13" s="1" t="s">
        <v>9</v>
      </c>
      <c r="B13" s="4">
        <v>0.58989999999999998</v>
      </c>
      <c r="C13" s="4">
        <v>0.59219999999999995</v>
      </c>
      <c r="D13" s="4">
        <v>0.17119999999999999</v>
      </c>
      <c r="E13" s="4">
        <v>0.1288</v>
      </c>
      <c r="F13" s="4">
        <v>0.81859999999999999</v>
      </c>
      <c r="G13" s="4">
        <v>4.1799999999999997E-2</v>
      </c>
      <c r="H13" s="4">
        <v>0.9415</v>
      </c>
      <c r="I13" s="4">
        <v>0.52110000000000001</v>
      </c>
    </row>
    <row r="14" spans="1:9" x14ac:dyDescent="0.2">
      <c r="A14" s="1" t="s">
        <v>10</v>
      </c>
      <c r="B14" s="4">
        <v>0.60550000000000004</v>
      </c>
      <c r="C14" s="4">
        <v>0.61660000000000004</v>
      </c>
      <c r="D14" s="4">
        <v>0.15590000000000001</v>
      </c>
      <c r="E14" s="4">
        <v>4.1000000000000002E-2</v>
      </c>
      <c r="F14" s="4">
        <v>0.7944</v>
      </c>
      <c r="G14" s="4">
        <v>0.1273</v>
      </c>
      <c r="H14" s="4">
        <v>0.94389999999999996</v>
      </c>
      <c r="I14" s="4">
        <v>0.84709999999999996</v>
      </c>
    </row>
    <row r="15" spans="1:9" x14ac:dyDescent="0.2">
      <c r="A15" s="1" t="s">
        <v>11</v>
      </c>
      <c r="B15" s="4">
        <v>0.59119999999999995</v>
      </c>
      <c r="C15" s="4">
        <v>0.60029999999999994</v>
      </c>
      <c r="D15" s="4">
        <v>0.17030000000000001</v>
      </c>
      <c r="E15" s="4">
        <v>0.1192</v>
      </c>
      <c r="F15" s="4">
        <v>0.82150000000000001</v>
      </c>
      <c r="G15" s="4">
        <v>4.53E-2</v>
      </c>
      <c r="H15" s="4">
        <v>0.94389999999999996</v>
      </c>
      <c r="I15" s="4">
        <v>0.84830000000000005</v>
      </c>
    </row>
    <row r="16" spans="1:9" x14ac:dyDescent="0.2">
      <c r="A16" s="1" t="s">
        <v>12</v>
      </c>
      <c r="B16" s="4">
        <v>0.59279999999999999</v>
      </c>
      <c r="C16" s="4">
        <v>0.60589999999999999</v>
      </c>
      <c r="D16" s="4">
        <v>0.1714</v>
      </c>
      <c r="E16" s="4">
        <v>6.7799999999999999E-2</v>
      </c>
      <c r="F16" s="4">
        <v>0.8407</v>
      </c>
      <c r="G16" s="4">
        <v>8.1500000000000003E-2</v>
      </c>
      <c r="H16" s="4">
        <v>0.94479999999999997</v>
      </c>
      <c r="I16" s="4">
        <v>0.97909999999999997</v>
      </c>
    </row>
    <row r="17" spans="1:9" x14ac:dyDescent="0.2">
      <c r="A17" s="1" t="s">
        <v>56</v>
      </c>
      <c r="B17" s="4">
        <v>0.59519999999999995</v>
      </c>
      <c r="C17" s="4">
        <v>0.60750000000000004</v>
      </c>
      <c r="D17" s="4">
        <v>0.14380000000000001</v>
      </c>
      <c r="E17" s="4">
        <v>0.10639999999999999</v>
      </c>
      <c r="F17" s="4">
        <v>0.81169999999999998</v>
      </c>
      <c r="G17" s="4">
        <v>5.0200000000000002E-2</v>
      </c>
      <c r="H17" s="4">
        <v>0.94420000000000004</v>
      </c>
      <c r="I17" s="4">
        <v>0.8014</v>
      </c>
    </row>
    <row r="18" spans="1:9" x14ac:dyDescent="0.2">
      <c r="A18" s="1" t="s">
        <v>55</v>
      </c>
      <c r="B18" s="4">
        <v>0.60440000000000005</v>
      </c>
      <c r="C18" s="4">
        <v>0.61680000000000001</v>
      </c>
      <c r="D18" s="4">
        <v>0.10580000000000001</v>
      </c>
      <c r="E18" s="4">
        <v>0.21990000000000001</v>
      </c>
      <c r="F18" s="4">
        <v>0.72299999999999998</v>
      </c>
      <c r="G18" s="4">
        <v>2.1600000000000001E-2</v>
      </c>
      <c r="H18" s="4">
        <v>0.93710000000000004</v>
      </c>
      <c r="I18" s="4">
        <v>0.83460000000000001</v>
      </c>
    </row>
    <row r="19" spans="1:9" x14ac:dyDescent="0.2">
      <c r="A19" s="1" t="s">
        <v>13</v>
      </c>
      <c r="B19" s="4">
        <v>0.58579999999999999</v>
      </c>
      <c r="C19" s="4">
        <v>0.58430000000000004</v>
      </c>
      <c r="D19" s="4">
        <v>0.1865</v>
      </c>
      <c r="E19" s="4">
        <v>0.1013</v>
      </c>
      <c r="F19" s="4">
        <v>0.81869999999999998</v>
      </c>
      <c r="G19" s="4">
        <v>5.3100000000000001E-2</v>
      </c>
      <c r="H19" s="4">
        <v>0.93940000000000001</v>
      </c>
      <c r="I19" s="4">
        <v>0.81189999999999996</v>
      </c>
    </row>
    <row r="20" spans="1:9" x14ac:dyDescent="0.2">
      <c r="A20" s="1" t="s">
        <v>14</v>
      </c>
      <c r="B20" s="4">
        <v>0.58720000000000006</v>
      </c>
      <c r="C20" s="4">
        <v>0.58720000000000006</v>
      </c>
      <c r="D20" s="4">
        <v>0.187</v>
      </c>
      <c r="E20" s="4">
        <v>0.1174</v>
      </c>
      <c r="F20" s="4">
        <v>0.82269999999999999</v>
      </c>
      <c r="G20" s="4">
        <v>4.6100000000000002E-2</v>
      </c>
      <c r="H20" s="4">
        <v>0.94550000000000001</v>
      </c>
      <c r="I20" s="4">
        <v>0.66920000000000002</v>
      </c>
    </row>
    <row r="21" spans="1:9" x14ac:dyDescent="0.2">
      <c r="A21" s="1" t="s">
        <v>15</v>
      </c>
      <c r="B21" s="4">
        <v>0.63460000000000005</v>
      </c>
      <c r="C21" s="4">
        <v>0.6905</v>
      </c>
      <c r="D21" s="4">
        <v>0.10290000000000001</v>
      </c>
      <c r="E21" s="4">
        <v>0.1157</v>
      </c>
      <c r="F21" s="4">
        <v>0.5514</v>
      </c>
      <c r="G21" s="4">
        <v>2.6800000000000001E-2</v>
      </c>
      <c r="H21" s="4">
        <v>0.85499999999999998</v>
      </c>
      <c r="I21" s="4">
        <v>0.93930000000000002</v>
      </c>
    </row>
    <row r="22" spans="1:9" x14ac:dyDescent="0.2">
      <c r="A22" s="1" t="s">
        <v>16</v>
      </c>
      <c r="B22" s="4">
        <v>0.59130000000000005</v>
      </c>
      <c r="C22" s="4">
        <v>0.60040000000000004</v>
      </c>
      <c r="D22" s="4">
        <v>0.17100000000000001</v>
      </c>
      <c r="E22" s="4">
        <v>0.1201</v>
      </c>
      <c r="F22" s="4">
        <v>0.82130000000000003</v>
      </c>
      <c r="G22" s="4">
        <v>4.4999999999999998E-2</v>
      </c>
      <c r="H22" s="4">
        <v>0.94440000000000002</v>
      </c>
      <c r="I22" s="4">
        <v>0.88719999999999999</v>
      </c>
    </row>
    <row r="23" spans="1:9" x14ac:dyDescent="0.2">
      <c r="A23" s="1" t="s">
        <v>17</v>
      </c>
      <c r="B23" s="4">
        <v>0.58609999999999995</v>
      </c>
      <c r="C23" s="4">
        <v>0.58050000000000002</v>
      </c>
      <c r="D23" s="4">
        <v>0.188</v>
      </c>
      <c r="E23" s="4">
        <v>9.64E-2</v>
      </c>
      <c r="F23" s="4">
        <v>0.80759999999999998</v>
      </c>
      <c r="G23" s="4">
        <v>5.5100000000000003E-2</v>
      </c>
      <c r="H23" s="4">
        <v>0.94410000000000005</v>
      </c>
      <c r="I23" s="4">
        <v>0.9526</v>
      </c>
    </row>
    <row r="24" spans="1:9" x14ac:dyDescent="0.2">
      <c r="A24" s="1" t="s">
        <v>18</v>
      </c>
      <c r="B24" s="4">
        <v>0.60309999999999997</v>
      </c>
      <c r="C24" s="4">
        <v>0.62539999999999996</v>
      </c>
      <c r="D24" s="4">
        <v>0.14760000000000001</v>
      </c>
      <c r="E24" s="4">
        <v>4.9099999999999998E-2</v>
      </c>
      <c r="F24" s="4">
        <v>0.81479999999999997</v>
      </c>
      <c r="G24" s="4">
        <v>0.1091</v>
      </c>
      <c r="H24" s="4">
        <v>0.94389999999999996</v>
      </c>
      <c r="I24" s="4">
        <v>0.69969999999999999</v>
      </c>
    </row>
    <row r="25" spans="1:9" x14ac:dyDescent="0.2">
      <c r="A25" s="1" t="s">
        <v>19</v>
      </c>
      <c r="B25" s="4">
        <v>0.58850000000000002</v>
      </c>
      <c r="C25" s="4">
        <v>0.59330000000000005</v>
      </c>
      <c r="D25" s="4">
        <v>0.17519999999999999</v>
      </c>
      <c r="E25" s="4">
        <v>0.1298</v>
      </c>
      <c r="F25" s="4">
        <v>0.82030000000000003</v>
      </c>
      <c r="G25" s="4">
        <v>4.1500000000000002E-2</v>
      </c>
      <c r="H25" s="4">
        <v>0.94179999999999997</v>
      </c>
      <c r="I25" s="4">
        <v>0.51049999999999995</v>
      </c>
    </row>
    <row r="26" spans="1:9" x14ac:dyDescent="0.2">
      <c r="A26" s="1" t="s">
        <v>20</v>
      </c>
      <c r="B26" s="4">
        <v>0.58720000000000006</v>
      </c>
      <c r="C26" s="4">
        <v>0.58360000000000001</v>
      </c>
      <c r="D26" s="4">
        <v>0.20619999999999999</v>
      </c>
      <c r="E26" s="4">
        <v>0.111</v>
      </c>
      <c r="F26" s="4">
        <v>0.8105</v>
      </c>
      <c r="G26" s="4">
        <v>4.6300000000000001E-2</v>
      </c>
      <c r="H26" s="4">
        <v>0.84409999999999996</v>
      </c>
      <c r="I26" s="4">
        <v>0.49359999999999998</v>
      </c>
    </row>
    <row r="27" spans="1:9" x14ac:dyDescent="0.2">
      <c r="A27" s="1" t="s">
        <v>21</v>
      </c>
      <c r="B27" s="4">
        <v>0.58799999999999997</v>
      </c>
      <c r="C27" s="4">
        <v>0.5907</v>
      </c>
      <c r="D27" s="4">
        <v>0.18640000000000001</v>
      </c>
      <c r="E27" s="4">
        <v>0.1278</v>
      </c>
      <c r="F27" s="4">
        <v>0.82299999999999995</v>
      </c>
      <c r="G27" s="4">
        <v>4.24E-2</v>
      </c>
      <c r="H27" s="4">
        <v>0.94289999999999996</v>
      </c>
      <c r="I27" s="4">
        <v>0.50609999999999999</v>
      </c>
    </row>
    <row r="28" spans="1:9" x14ac:dyDescent="0.2">
      <c r="A28" s="1" t="s">
        <v>22</v>
      </c>
      <c r="B28" s="4">
        <v>0.58509999999999995</v>
      </c>
      <c r="C28" s="4">
        <v>0.58460000000000001</v>
      </c>
      <c r="D28" s="4">
        <v>0.192</v>
      </c>
      <c r="E28" s="4">
        <v>0.12230000000000001</v>
      </c>
      <c r="F28" s="4">
        <v>0.81720000000000004</v>
      </c>
      <c r="G28" s="4">
        <v>4.3900000000000002E-2</v>
      </c>
      <c r="H28" s="4">
        <v>0.94289999999999996</v>
      </c>
      <c r="I28" s="4">
        <v>0.5393</v>
      </c>
    </row>
    <row r="29" spans="1:9" x14ac:dyDescent="0.2">
      <c r="A29" s="1" t="s">
        <v>62</v>
      </c>
      <c r="B29" s="4">
        <v>0.58579999999999999</v>
      </c>
      <c r="C29" s="4">
        <v>0.58979999999999999</v>
      </c>
      <c r="D29" s="4">
        <v>0.19689999999999999</v>
      </c>
      <c r="E29" s="4">
        <v>9.9500000000000005E-2</v>
      </c>
      <c r="F29" s="4">
        <v>0.83260000000000001</v>
      </c>
      <c r="G29" s="4">
        <v>5.5100000000000003E-2</v>
      </c>
      <c r="H29" s="4">
        <v>0.94340000000000002</v>
      </c>
      <c r="I29" s="4">
        <v>0.52880000000000005</v>
      </c>
    </row>
    <row r="30" spans="1:9" x14ac:dyDescent="0.2">
      <c r="A30" s="1" t="s">
        <v>63</v>
      </c>
      <c r="B30" s="4">
        <v>0.5867</v>
      </c>
      <c r="C30" s="4">
        <v>0.59240000000000004</v>
      </c>
      <c r="D30" s="4">
        <v>0.19259999999999999</v>
      </c>
      <c r="E30" s="4">
        <v>0.10059999999999999</v>
      </c>
      <c r="F30" s="4">
        <v>0.83189999999999997</v>
      </c>
      <c r="G30" s="4">
        <v>5.4399999999999997E-2</v>
      </c>
      <c r="H30" s="4">
        <v>0.94310000000000005</v>
      </c>
      <c r="I30" s="4">
        <v>0.83530000000000004</v>
      </c>
    </row>
    <row r="31" spans="1:9" x14ac:dyDescent="0.2">
      <c r="A31" s="1" t="s">
        <v>23</v>
      </c>
      <c r="B31" s="4">
        <v>0.58860000000000001</v>
      </c>
      <c r="C31" s="4">
        <v>0.59440000000000004</v>
      </c>
      <c r="D31" s="4">
        <v>0.18870000000000001</v>
      </c>
      <c r="E31" s="4">
        <v>0.1036</v>
      </c>
      <c r="F31" s="4">
        <v>0.83240000000000003</v>
      </c>
      <c r="G31" s="4">
        <v>5.2900000000000003E-2</v>
      </c>
      <c r="H31" s="4">
        <v>0.94340000000000002</v>
      </c>
      <c r="I31" s="4">
        <v>0.67259999999999998</v>
      </c>
    </row>
    <row r="32" spans="1:9" x14ac:dyDescent="0.2">
      <c r="A32" s="1" t="s">
        <v>24</v>
      </c>
      <c r="B32" s="4">
        <v>0.5887</v>
      </c>
      <c r="C32" s="4">
        <v>0.59050000000000002</v>
      </c>
      <c r="D32" s="4">
        <v>0.18060000000000001</v>
      </c>
      <c r="E32" s="4">
        <v>0.1183</v>
      </c>
      <c r="F32" s="4">
        <v>0.82330000000000003</v>
      </c>
      <c r="G32" s="4">
        <v>4.58E-2</v>
      </c>
      <c r="H32" s="4">
        <v>0.94469999999999998</v>
      </c>
      <c r="I32" s="4">
        <v>0.73760000000000003</v>
      </c>
    </row>
    <row r="33" spans="1:9" x14ac:dyDescent="0.2">
      <c r="A33" s="1" t="s">
        <v>25</v>
      </c>
      <c r="B33" s="4">
        <v>0.5897</v>
      </c>
      <c r="C33" s="4">
        <v>0.59440000000000004</v>
      </c>
      <c r="D33" s="4">
        <v>0.18099999999999999</v>
      </c>
      <c r="E33" s="4">
        <v>0.1195</v>
      </c>
      <c r="F33" s="4">
        <v>0.8226</v>
      </c>
      <c r="G33" s="4">
        <v>4.53E-2</v>
      </c>
      <c r="H33" s="4">
        <v>0.94469999999999998</v>
      </c>
      <c r="I33" s="4">
        <v>0.74870000000000003</v>
      </c>
    </row>
    <row r="34" spans="1:9" x14ac:dyDescent="0.2">
      <c r="A34" s="1" t="s">
        <v>26</v>
      </c>
      <c r="B34" s="4">
        <v>0.61</v>
      </c>
      <c r="C34" s="4">
        <v>0.63629999999999998</v>
      </c>
      <c r="D34" s="4">
        <v>0.13589999999999999</v>
      </c>
      <c r="E34" s="4">
        <v>6.08E-2</v>
      </c>
      <c r="F34" s="4">
        <v>0.72689999999999999</v>
      </c>
      <c r="G34" s="4">
        <v>6.6699999999999995E-2</v>
      </c>
      <c r="H34" s="4">
        <v>0.85029999999999994</v>
      </c>
      <c r="I34" s="4">
        <v>0.61450000000000005</v>
      </c>
    </row>
    <row r="35" spans="1:9" x14ac:dyDescent="0.2">
      <c r="A35" s="1" t="s">
        <v>27</v>
      </c>
      <c r="B35" s="4">
        <v>0.59119999999999995</v>
      </c>
      <c r="C35" s="4">
        <v>0.59840000000000004</v>
      </c>
      <c r="D35" s="4">
        <v>0.17069999999999999</v>
      </c>
      <c r="E35" s="4">
        <v>0.11990000000000001</v>
      </c>
      <c r="F35" s="4">
        <v>0.81610000000000005</v>
      </c>
      <c r="G35" s="4">
        <v>4.48E-2</v>
      </c>
      <c r="H35" s="4">
        <v>0.94389999999999996</v>
      </c>
      <c r="I35" s="4">
        <v>0.63160000000000005</v>
      </c>
    </row>
    <row r="36" spans="1:9" x14ac:dyDescent="0.2">
      <c r="A36" s="1" t="s">
        <v>28</v>
      </c>
      <c r="B36" s="4">
        <v>0.59099999999999997</v>
      </c>
      <c r="C36" s="4">
        <v>0.59450000000000003</v>
      </c>
      <c r="D36" s="4">
        <v>0.1681</v>
      </c>
      <c r="E36" s="4">
        <v>0.1201</v>
      </c>
      <c r="F36" s="4">
        <v>0.80669999999999997</v>
      </c>
      <c r="G36" s="4">
        <v>4.4200000000000003E-2</v>
      </c>
      <c r="H36" s="4">
        <v>0.94389999999999996</v>
      </c>
      <c r="I36" s="4">
        <v>0.62819999999999998</v>
      </c>
    </row>
    <row r="37" spans="1:9" x14ac:dyDescent="0.2">
      <c r="A37" s="1" t="s">
        <v>29</v>
      </c>
      <c r="B37" s="4">
        <v>0.59250000000000003</v>
      </c>
      <c r="C37" s="4">
        <v>0.5998</v>
      </c>
      <c r="D37" s="4">
        <v>0.1661</v>
      </c>
      <c r="E37" s="4">
        <v>0.1208</v>
      </c>
      <c r="F37" s="4">
        <v>0.8145</v>
      </c>
      <c r="G37" s="4">
        <v>4.4299999999999999E-2</v>
      </c>
      <c r="H37" s="4">
        <v>0.94389999999999996</v>
      </c>
      <c r="I37" s="4">
        <v>0.622</v>
      </c>
    </row>
    <row r="38" spans="1:9" x14ac:dyDescent="0.2">
      <c r="A38" s="1" t="s">
        <v>30</v>
      </c>
      <c r="B38" s="4">
        <v>0.59160000000000001</v>
      </c>
      <c r="C38" s="4">
        <v>0.60119999999999996</v>
      </c>
      <c r="D38" s="4">
        <v>0.1696</v>
      </c>
      <c r="E38" s="4">
        <v>0.1193</v>
      </c>
      <c r="F38" s="4">
        <v>0.82110000000000005</v>
      </c>
      <c r="G38" s="4">
        <v>4.53E-2</v>
      </c>
      <c r="H38" s="4">
        <v>0.94410000000000005</v>
      </c>
      <c r="I38" s="4">
        <v>0.61699999999999999</v>
      </c>
    </row>
    <row r="39" spans="1:9" x14ac:dyDescent="0.2">
      <c r="A39" s="1" t="s">
        <v>64</v>
      </c>
      <c r="B39" s="4">
        <v>0.59019999999999995</v>
      </c>
      <c r="C39" s="4">
        <v>0.59440000000000004</v>
      </c>
      <c r="D39" s="4">
        <v>0.17269999999999999</v>
      </c>
      <c r="E39" s="4">
        <v>0.12939999999999999</v>
      </c>
      <c r="F39" s="4">
        <v>0.81879999999999997</v>
      </c>
      <c r="G39" s="4">
        <v>4.1599999999999998E-2</v>
      </c>
      <c r="H39" s="4">
        <v>0.94189999999999996</v>
      </c>
      <c r="I39" s="4">
        <v>0.56220000000000003</v>
      </c>
    </row>
    <row r="40" spans="1:9" x14ac:dyDescent="0.2">
      <c r="A40" s="1" t="s">
        <v>31</v>
      </c>
      <c r="B40" s="4">
        <v>0.58709999999999996</v>
      </c>
      <c r="C40" s="4">
        <v>0.58689999999999998</v>
      </c>
      <c r="D40" s="4">
        <v>0.1895</v>
      </c>
      <c r="E40" s="4">
        <v>0.1246</v>
      </c>
      <c r="F40" s="4">
        <v>0.82330000000000003</v>
      </c>
      <c r="G40" s="4">
        <v>4.3499999999999997E-2</v>
      </c>
      <c r="H40" s="4">
        <v>0.94369999999999998</v>
      </c>
      <c r="I40" s="4">
        <v>0.63080000000000003</v>
      </c>
    </row>
    <row r="41" spans="1:9" x14ac:dyDescent="0.2">
      <c r="A41" s="1" t="s">
        <v>32</v>
      </c>
      <c r="B41" s="4">
        <v>0.59050000000000002</v>
      </c>
      <c r="C41" s="4">
        <v>0.59760000000000002</v>
      </c>
      <c r="D41" s="4">
        <v>0.18329999999999999</v>
      </c>
      <c r="E41" s="4">
        <v>0.10150000000000001</v>
      </c>
      <c r="F41" s="4">
        <v>0.83069999999999999</v>
      </c>
      <c r="G41" s="4">
        <v>5.3800000000000001E-2</v>
      </c>
      <c r="H41" s="4">
        <v>0.94469999999999998</v>
      </c>
      <c r="I41" s="4">
        <v>0.69320000000000004</v>
      </c>
    </row>
    <row r="42" spans="1:9" x14ac:dyDescent="0.2">
      <c r="A42" s="1" t="s">
        <v>33</v>
      </c>
      <c r="B42" s="4">
        <v>0.59060000000000001</v>
      </c>
      <c r="C42" s="4">
        <v>0.5998</v>
      </c>
      <c r="D42" s="4">
        <v>0.1782</v>
      </c>
      <c r="E42" s="4">
        <v>7.2300000000000003E-2</v>
      </c>
      <c r="F42" s="4">
        <v>0.84050000000000002</v>
      </c>
      <c r="G42" s="4">
        <v>7.6399999999999996E-2</v>
      </c>
      <c r="H42" s="4">
        <v>0.94259999999999999</v>
      </c>
      <c r="I42" s="4">
        <v>0.67620000000000002</v>
      </c>
    </row>
    <row r="43" spans="1:9" x14ac:dyDescent="0.2">
      <c r="A43" s="1" t="s">
        <v>34</v>
      </c>
      <c r="B43" s="4">
        <v>0.58879999999999999</v>
      </c>
      <c r="C43" s="4">
        <v>0.5958</v>
      </c>
      <c r="D43" s="4">
        <v>0.19439999999999999</v>
      </c>
      <c r="E43" s="4">
        <v>6.3100000000000003E-2</v>
      </c>
      <c r="F43" s="4">
        <v>0.84640000000000004</v>
      </c>
      <c r="G43" s="4">
        <v>8.8300000000000003E-2</v>
      </c>
      <c r="H43" s="4">
        <v>0.94350000000000001</v>
      </c>
      <c r="I43" s="4">
        <v>0.67430000000000001</v>
      </c>
    </row>
    <row r="44" spans="1:9" x14ac:dyDescent="0.2">
      <c r="A44" s="1" t="s">
        <v>35</v>
      </c>
      <c r="B44" s="4">
        <v>0.58889999999999998</v>
      </c>
      <c r="C44" s="4">
        <v>0.58879999999999999</v>
      </c>
      <c r="D44" s="4">
        <v>0.2031</v>
      </c>
      <c r="E44" s="4">
        <v>5.74E-2</v>
      </c>
      <c r="F44" s="4">
        <v>0.82709999999999995</v>
      </c>
      <c r="G44" s="4">
        <v>9.1399999999999995E-2</v>
      </c>
      <c r="H44" s="4">
        <v>0.84440000000000004</v>
      </c>
      <c r="I44" s="4">
        <v>0.65239999999999998</v>
      </c>
    </row>
    <row r="45" spans="1:9" x14ac:dyDescent="0.2">
      <c r="A45" s="1" t="s">
        <v>36</v>
      </c>
      <c r="B45" s="4">
        <v>0.58879999999999999</v>
      </c>
      <c r="C45" s="4">
        <v>0.59240000000000004</v>
      </c>
      <c r="D45" s="4">
        <v>0.19220000000000001</v>
      </c>
      <c r="E45" s="4">
        <v>6.93E-2</v>
      </c>
      <c r="F45" s="4">
        <v>0.84319999999999995</v>
      </c>
      <c r="G45" s="4">
        <v>0.08</v>
      </c>
      <c r="H45" s="4">
        <v>0.94379999999999997</v>
      </c>
      <c r="I45" s="4">
        <v>0.67520000000000002</v>
      </c>
    </row>
    <row r="46" spans="1:9" x14ac:dyDescent="0.2">
      <c r="A46" s="1" t="s">
        <v>65</v>
      </c>
      <c r="B46" s="4">
        <v>0.58950000000000002</v>
      </c>
      <c r="C46" s="4">
        <v>0.59140000000000004</v>
      </c>
      <c r="D46" s="4">
        <v>0.1759</v>
      </c>
      <c r="E46" s="4">
        <v>0.1288</v>
      </c>
      <c r="F46" s="4">
        <v>0.81930000000000003</v>
      </c>
      <c r="G46" s="4">
        <v>4.1799999999999997E-2</v>
      </c>
      <c r="H46" s="4">
        <v>0.94240000000000002</v>
      </c>
      <c r="I46" s="4">
        <v>0.54700000000000004</v>
      </c>
    </row>
    <row r="47" spans="1:9" x14ac:dyDescent="0.2">
      <c r="A47" s="1" t="s">
        <v>37</v>
      </c>
      <c r="B47" s="4">
        <v>0.58799999999999997</v>
      </c>
      <c r="C47" s="4">
        <v>0.60370000000000001</v>
      </c>
      <c r="D47" s="4">
        <v>0.22950000000000001</v>
      </c>
      <c r="E47" s="4">
        <v>1.06E-2</v>
      </c>
      <c r="F47" s="4">
        <v>0.88900000000000001</v>
      </c>
      <c r="G47" s="4">
        <v>0.54969999999999997</v>
      </c>
      <c r="H47" s="4">
        <v>0.94410000000000005</v>
      </c>
      <c r="I47" s="4">
        <v>0.1055</v>
      </c>
    </row>
    <row r="48" spans="1:9" x14ac:dyDescent="0.2">
      <c r="A48" s="1" t="s">
        <v>38</v>
      </c>
      <c r="B48" s="4">
        <v>0.59119999999999995</v>
      </c>
      <c r="C48" s="4">
        <v>0.60389999999999999</v>
      </c>
      <c r="D48" s="4">
        <v>0.17269999999999999</v>
      </c>
      <c r="E48" s="4">
        <v>8.6999999999999994E-2</v>
      </c>
      <c r="F48" s="4">
        <v>0.84040000000000004</v>
      </c>
      <c r="G48" s="4">
        <v>6.3600000000000004E-2</v>
      </c>
      <c r="H48" s="4">
        <v>0.94410000000000005</v>
      </c>
      <c r="I48" s="4">
        <v>0.60809999999999997</v>
      </c>
    </row>
    <row r="49" spans="1:9" x14ac:dyDescent="0.2">
      <c r="A49" s="1" t="s">
        <v>39</v>
      </c>
      <c r="B49" s="4">
        <v>0.58840000000000003</v>
      </c>
      <c r="C49" s="4">
        <v>0.60670000000000002</v>
      </c>
      <c r="D49" s="4">
        <v>0.22339999999999999</v>
      </c>
      <c r="E49" s="4">
        <v>1.0500000000000001E-2</v>
      </c>
      <c r="F49" s="4">
        <v>0.88949999999999996</v>
      </c>
      <c r="G49" s="4">
        <v>0.55469999999999997</v>
      </c>
      <c r="H49" s="4">
        <v>0.94020000000000004</v>
      </c>
      <c r="I49" s="4">
        <v>0.1052</v>
      </c>
    </row>
    <row r="50" spans="1:9" x14ac:dyDescent="0.2">
      <c r="A50" s="1" t="s">
        <v>40</v>
      </c>
      <c r="B50" s="4">
        <v>0.58740000000000003</v>
      </c>
      <c r="C50" s="4">
        <v>0.60860000000000003</v>
      </c>
      <c r="D50" s="4">
        <v>0.2319</v>
      </c>
      <c r="E50" s="4">
        <v>8.0999999999999996E-3</v>
      </c>
      <c r="F50" s="4">
        <v>0.89459999999999995</v>
      </c>
      <c r="G50" s="4">
        <v>0.72799999999999998</v>
      </c>
      <c r="H50" s="4">
        <v>0.94640000000000002</v>
      </c>
      <c r="I50" s="4">
        <v>0.1069</v>
      </c>
    </row>
    <row r="51" spans="1:9" x14ac:dyDescent="0.2">
      <c r="A51" s="1" t="s">
        <v>41</v>
      </c>
      <c r="B51" s="4">
        <v>0.58799999999999997</v>
      </c>
      <c r="C51" s="4">
        <v>0.60970000000000002</v>
      </c>
      <c r="D51" s="4">
        <v>0.2331</v>
      </c>
      <c r="E51" s="4">
        <v>8.0999999999999996E-3</v>
      </c>
      <c r="F51" s="4">
        <v>0.89470000000000005</v>
      </c>
      <c r="G51" s="4">
        <v>0.72799999999999998</v>
      </c>
      <c r="H51" s="4">
        <v>0.94640000000000002</v>
      </c>
      <c r="I51" s="4">
        <v>0.10780000000000001</v>
      </c>
    </row>
    <row r="52" spans="1:9" x14ac:dyDescent="0.2">
      <c r="A52" s="1" t="s">
        <v>42</v>
      </c>
      <c r="B52" s="4">
        <v>0.59150000000000003</v>
      </c>
      <c r="C52" s="4">
        <v>0.61240000000000006</v>
      </c>
      <c r="D52" s="4">
        <v>0.22459999999999999</v>
      </c>
      <c r="E52" s="4">
        <v>8.0999999999999996E-3</v>
      </c>
      <c r="F52" s="4">
        <v>0.8972</v>
      </c>
      <c r="G52" s="4">
        <v>0.73119999999999996</v>
      </c>
      <c r="H52" s="4">
        <v>0.94640000000000002</v>
      </c>
      <c r="I52" s="4">
        <v>0.1074</v>
      </c>
    </row>
    <row r="53" spans="1:9" x14ac:dyDescent="0.2">
      <c r="A53" s="1" t="s">
        <v>43</v>
      </c>
      <c r="B53" s="4">
        <v>0.59209999999999996</v>
      </c>
      <c r="C53" s="4">
        <v>0.61350000000000005</v>
      </c>
      <c r="D53" s="4">
        <v>0.22509999999999999</v>
      </c>
      <c r="E53" s="4">
        <v>8.0999999999999996E-3</v>
      </c>
      <c r="F53" s="4">
        <v>0.8972</v>
      </c>
      <c r="G53" s="4">
        <v>0.73119999999999996</v>
      </c>
      <c r="H53" s="4">
        <v>0.94640000000000002</v>
      </c>
      <c r="I53" s="4">
        <v>0.1081</v>
      </c>
    </row>
    <row r="54" spans="1:9" x14ac:dyDescent="0.2">
      <c r="A54" s="1" t="s">
        <v>44</v>
      </c>
      <c r="B54" s="4">
        <v>0.59019999999999995</v>
      </c>
      <c r="C54" s="4">
        <v>0.61060000000000003</v>
      </c>
      <c r="D54" s="4">
        <v>0.2286</v>
      </c>
      <c r="E54" s="4">
        <v>8.0999999999999996E-3</v>
      </c>
      <c r="F54" s="4">
        <v>0.8962</v>
      </c>
      <c r="G54" s="4">
        <v>0.73009999999999997</v>
      </c>
      <c r="H54" s="4">
        <v>0.94640000000000002</v>
      </c>
      <c r="I54" s="4">
        <v>0.107</v>
      </c>
    </row>
    <row r="55" spans="1:9" x14ac:dyDescent="0.2">
      <c r="A55" s="1" t="s">
        <v>45</v>
      </c>
      <c r="B55" s="4">
        <v>0.5907</v>
      </c>
      <c r="C55" s="4">
        <v>0.61140000000000005</v>
      </c>
      <c r="D55" s="4">
        <v>0.2296</v>
      </c>
      <c r="E55" s="4">
        <v>8.0999999999999996E-3</v>
      </c>
      <c r="F55" s="4">
        <v>0.89659999999999995</v>
      </c>
      <c r="G55" s="4">
        <v>0.73009999999999997</v>
      </c>
      <c r="H55" s="4">
        <v>0.94640000000000002</v>
      </c>
      <c r="I55" s="4">
        <v>0.1089</v>
      </c>
    </row>
    <row r="56" spans="1:9" x14ac:dyDescent="0.2">
      <c r="A56" s="1" t="s">
        <v>66</v>
      </c>
      <c r="B56" s="4">
        <v>0.58860000000000001</v>
      </c>
      <c r="C56" s="4">
        <v>0.59440000000000004</v>
      </c>
      <c r="D56" s="4">
        <v>0.18809999999999999</v>
      </c>
      <c r="E56" s="4">
        <v>0.1019</v>
      </c>
      <c r="F56" s="4">
        <v>0.83279999999999998</v>
      </c>
      <c r="G56" s="4">
        <v>5.3699999999999998E-2</v>
      </c>
      <c r="H56" s="4">
        <v>0.94340000000000002</v>
      </c>
      <c r="I56" s="4">
        <v>0.54530000000000001</v>
      </c>
    </row>
    <row r="57" spans="1:9" x14ac:dyDescent="0.2">
      <c r="A57" s="1" t="s">
        <v>46</v>
      </c>
      <c r="B57" s="4">
        <v>0.58069999999999999</v>
      </c>
      <c r="C57" s="4">
        <v>0.58860000000000001</v>
      </c>
      <c r="D57" s="4">
        <v>0.23069999999999999</v>
      </c>
      <c r="E57" s="4">
        <v>1.9400000000000001E-2</v>
      </c>
      <c r="F57" s="4">
        <v>0.85970000000000002</v>
      </c>
      <c r="G57" s="4">
        <v>0.29160000000000003</v>
      </c>
      <c r="H57" s="4">
        <v>0.94379999999999997</v>
      </c>
      <c r="I57" s="4">
        <v>0.1046</v>
      </c>
    </row>
    <row r="58" spans="1:9" x14ac:dyDescent="0.2">
      <c r="A58" s="1" t="s">
        <v>67</v>
      </c>
      <c r="B58" s="4">
        <v>0.58689999999999998</v>
      </c>
      <c r="C58" s="4">
        <v>0.58630000000000004</v>
      </c>
      <c r="D58" s="4">
        <v>0.1925</v>
      </c>
      <c r="E58" s="4">
        <v>0.124</v>
      </c>
      <c r="F58" s="4">
        <v>0.82350000000000001</v>
      </c>
      <c r="G58" s="4">
        <v>4.3700000000000003E-2</v>
      </c>
      <c r="H58" s="4">
        <v>0.94369999999999998</v>
      </c>
      <c r="I58" s="4">
        <v>0.54800000000000004</v>
      </c>
    </row>
    <row r="59" spans="1:9" s="8" customFormat="1" x14ac:dyDescent="0.2">
      <c r="A59" s="6" t="s">
        <v>57</v>
      </c>
      <c r="B59" s="7" t="str" cm="1">
        <f t="array" aca="1" ref="B59" ca="1">INDIRECT(ADDRESS(MATCH(MIN(_xlfn._xlws.FILTER(B7:B58,H7:H58&gt;cr)),B7:B58,0)+6,1))</f>
        <v>CU14.SMD.Pearson</v>
      </c>
      <c r="C59" s="7" t="str" cm="1">
        <f t="array" aca="1" ref="C59" ca="1">INDIRECT(ADDRESS(MATCH(MIN(_xlfn._xlws.FILTER(C7:C58,H7:H58&gt;cr)),C7:C58,0)+6,1))</f>
        <v>BU01.RatingJaccard</v>
      </c>
      <c r="D59" s="7" t="str" cm="1">
        <f t="array" aca="1" ref="D59" ca="1">INDIRECT(ADDRESS(MATCH(MAX(_xlfn._xlws.FILTER(D7:D58,H7:H58&gt;cr)),D7:D58,0)+6,1))</f>
        <v>CU14.SMD.EMX2</v>
      </c>
      <c r="E59" s="7" t="str" cm="1">
        <f t="array" aca="1" ref="E59" ca="1">INDIRECT(ADDRESS(MATCH(MAX(_xlfn._xlws.FILTER(E7:E58,H7:H58&gt;cr)),E7:E58,0)+6,1))</f>
        <v>BU01.JacEDS</v>
      </c>
      <c r="F59" s="7" t="str" cm="1">
        <f t="array" aca="1" ref="F59" ca="1">INDIRECT(ADDRESS(MATCH(MAX(_xlfn._xlws.FILTER(F7:F58,H7:H58&gt;cr)),F7:F58,0)+6,1))</f>
        <v>CU14.SMD.EMX3</v>
      </c>
      <c r="G59" s="7" t="str" cm="1">
        <f t="array" aca="1" ref="G59" ca="1">INDIRECT(ADDRESS(MATCH(MAX(_xlfn._xlws.FILTER(G7:G58,H7:H58&gt;cr)),G7:G58,0)+6,1))</f>
        <v>CU14.SMD.EMX3</v>
      </c>
      <c r="H59" s="7" t="str" cm="1">
        <f t="array" aca="1" ref="H59" ca="1">INDIRECT(ADDRESS(MATCH(MAX(_xlfn._xlws.FILTER(H7:H58,H7:H58&gt;cr)),H7:H58,0)+6,1))</f>
        <v>AU14.SMD</v>
      </c>
      <c r="I59" s="7" t="str" cm="1">
        <f t="array" aca="1" ref="I59" ca="1">INDIRECT(ADDRESS(MATCH(MIN(_xlfn._xlws.FILTER(I7:I58,H7:H58&gt;cr)),I7:I58,0)+6,1))</f>
        <v>CU14.SMD.Pearson</v>
      </c>
    </row>
    <row r="60" spans="1:9" s="8" customFormat="1" x14ac:dyDescent="0.2">
      <c r="A60" s="6" t="s">
        <v>58</v>
      </c>
      <c r="B60" s="7" t="str" cm="1">
        <f t="array" aca="1" ref="B60" ca="1">INDIRECT(ADDRESS(MATCH(SMALL(_xlfn._xlws.FILTER(B7:B58,H7:H58&gt;cr),2),B7:B58,0)+6,1))</f>
        <v>BU07.NHMS</v>
      </c>
      <c r="C60" s="7" t="str" cm="1">
        <f t="array" aca="1" ref="C60" ca="1">INDIRECT(ADDRESS(MATCH(SMALL(_xlfn._xlws.FILTER(C7:C58,H7:H58&gt;cr),2),C7:C58,0)+6,1))</f>
        <v>BU03.PearsonJ</v>
      </c>
      <c r="D60" s="7" t="str" cm="1">
        <f t="array" aca="1" ref="D60" ca="1">INDIRECT(ADDRESS(MATCH(LARGE(_xlfn._xlws.FILTER(D7:D58,H7:H58&gt;cr),2),D7:D58,0)+6,1))</f>
        <v>CU14.SMD.EMX1</v>
      </c>
      <c r="E60" s="7" t="str" cm="1">
        <f t="array" aca="1" ref="E60" ca="1">INDIRECT(ADDRESS(MATCH(LARGE(_xlfn._xlws.FILTER(E7:E58,H7:H58&gt;cr),2),E7:E58,0)+6,1))</f>
        <v>BU02.CosineJ</v>
      </c>
      <c r="F60" s="7" t="str" cm="1">
        <f t="array" aca="1" ref="F60" ca="1">INDIRECT(ADDRESS(MATCH(LARGE(_xlfn._xlws.FILTER(F7:F58,H7:H58&gt;cr),2),F7:F58,0)+6,1))</f>
        <v>CU14.SMD.EMX3</v>
      </c>
      <c r="G60" s="7" t="str" cm="1">
        <f t="array" aca="1" ref="G60" ca="1">INDIRECT(ADDRESS(MATCH(LARGE(_xlfn._xlws.FILTER(G7:G58,H7:H58&gt;cr),2),G7:G58,0)+6,1))</f>
        <v>CU14.SMD.EMX3</v>
      </c>
      <c r="H60" s="7" t="str" cm="1">
        <f t="array" aca="1" ref="H60" ca="1">INDIRECT(ADDRESS(MATCH(LARGE(_xlfn._xlws.FILTER(H7:H58,H7:H58&gt;cr),2),H7:H58,0)+6,1))</f>
        <v>CU14.SMD.EMX1</v>
      </c>
      <c r="I60" s="7" t="str" cm="1">
        <f t="array" aca="1" ref="I60" ca="1">INDIRECT(ADDRESS(MATCH(SMALL(_xlfn._xlws.FILTER(I7:I58,H7:H58&gt;cr),2),I7:I58,0)+6,1))</f>
        <v>CU14.SMD.Cosine</v>
      </c>
    </row>
    <row r="61" spans="1:9" s="8" customFormat="1" x14ac:dyDescent="0.2">
      <c r="A61" s="6" t="s">
        <v>59</v>
      </c>
      <c r="B61" s="7" t="str" cm="1">
        <f t="array" aca="1" ref="B61" ca="1">INDIRECT(ADDRESS(MATCH(SMALL(_xlfn._xlws.FILTER(B7:B58,H7:H58&gt;cr),3),B7:B58,0)+6,1))</f>
        <v>BU01.JacLMH</v>
      </c>
      <c r="C61" s="7" t="str" cm="1">
        <f t="array" aca="1" ref="C61" ca="1">INDIRECT(ADDRESS(MATCH(SMALL(_xlfn._xlws.FILTER(C7:C58,H7:H58&gt;cr),3),C7:C58,0)+6,1))</f>
        <v>BU01.JacLMH</v>
      </c>
      <c r="D61" s="7" t="str" cm="1">
        <f t="array" aca="1" ref="D61" ca="1">INDIRECT(ADDRESS(MATCH(LARGE(_xlfn._xlws.FILTER(D7:D58,H7:H58&gt;cr),3),D7:D58,0)+6,1))</f>
        <v>CU14.SMD.Pearson</v>
      </c>
      <c r="E61" s="7" t="str" cm="1">
        <f t="array" aca="1" ref="E61" ca="1">INDIRECT(ADDRESS(MATCH(LARGE(_xlfn._xlws.FILTER(E7:E58,H7:H58&gt;cr),3),E7:E58,0)+6,1))</f>
        <v>BU15.NNSMJ</v>
      </c>
      <c r="F61" s="7" t="str" cm="1">
        <f t="array" aca="1" ref="F61" ca="1">INDIRECT(ADDRESS(MATCH(LARGE(_xlfn._xlws.FILTER(F7:F58,H7:H58&gt;cr),3),F7:F58,0)+6,1))</f>
        <v>CU14.SMD.EMX6</v>
      </c>
      <c r="G61" s="7" t="str" cm="1">
        <f t="array" aca="1" ref="G61" ca="1">INDIRECT(ADDRESS(MATCH(LARGE(_xlfn._xlws.FILTER(G7:G58,H7:H58&gt;cr),3),G7:G58,0)+6,1))</f>
        <v>CU14.SMD.EMX5</v>
      </c>
      <c r="H61" s="7" t="str" cm="1">
        <f t="array" aca="1" ref="H61" ca="1">INDIRECT(ADDRESS(MATCH(LARGE(_xlfn._xlws.FILTER(H7:H58,H7:H58&gt;cr),3),H7:H58,0)+6,1))</f>
        <v>CU14.SMD.EMX1</v>
      </c>
      <c r="I61" s="7" t="str" cm="1">
        <f t="array" aca="1" ref="I61" ca="1">INDIRECT(ADDRESS(MATCH(SMALL(_xlfn._xlws.FILTER(I7:I58,H7:H58&gt;cr),3),I7:I58,0)+6,1))</f>
        <v>CU14.SMD.CPC</v>
      </c>
    </row>
    <row r="62" spans="1:9" s="8" customFormat="1" x14ac:dyDescent="0.2">
      <c r="A62" s="6" t="s">
        <v>60</v>
      </c>
      <c r="B62" s="7" t="str" cm="1">
        <f t="array" aca="1" ref="B62" ca="1">INDIRECT(ADDRESS(MATCH(SMALL(_xlfn._xlws.FILTER(B7:B58,H7:H58&gt;cr),4),B7:B58,0)+6,1))</f>
        <v>BU01.JacLMH</v>
      </c>
      <c r="C62" s="7" t="str" cm="1">
        <f t="array" aca="1" ref="C62" ca="1">INDIRECT(ADDRESS(MATCH(SMALL(_xlfn._xlws.FILTER(C7:C58,H7:H58&gt;cr),4),C7:C58,0)+6,1))</f>
        <v>BU07.NHMS</v>
      </c>
      <c r="D62" s="7" t="str" cm="1">
        <f t="array" aca="1" ref="D62" ca="1">INDIRECT(ADDRESS(MATCH(LARGE(_xlfn._xlws.FILTER(D7:D58,H7:H58&gt;cr),4),D7:D58,0)+6,1))</f>
        <v>CU14.SMD.EMX6</v>
      </c>
      <c r="E62" s="7" t="str" cm="1">
        <f t="array" aca="1" ref="E62" ca="1">INDIRECT(ADDRESS(MATCH(LARGE(_xlfn._xlws.FILTER(E7:E58,H7:H58&gt;cr),4),E7:E58,0)+6,1))</f>
        <v>AU15.NNSM</v>
      </c>
      <c r="F62" s="7" t="str" cm="1">
        <f t="array" aca="1" ref="F62" ca="1">INDIRECT(ADDRESS(MATCH(LARGE(_xlfn._xlws.FILTER(F7:F58,H7:H58&gt;cr),4),F7:F58,0)+6,1))</f>
        <v>CU14.SMD.EMX5</v>
      </c>
      <c r="G62" s="7" t="str" cm="1">
        <f t="array" aca="1" ref="G62" ca="1">INDIRECT(ADDRESS(MATCH(LARGE(_xlfn._xlws.FILTER(G7:G58,H7:H58&gt;cr),4),G7:G58,0)+6,1))</f>
        <v>CU14.SMD.EMX5</v>
      </c>
      <c r="H62" s="7" t="str" cm="1">
        <f t="array" aca="1" ref="H62" ca="1">INDIRECT(ADDRESS(MATCH(LARGE(_xlfn._xlws.FILTER(H7:H58,H7:H58&gt;cr),4),H7:H58,0)+6,1))</f>
        <v>CU14.SMD.EMX1</v>
      </c>
      <c r="I62" s="7" t="str" cm="1">
        <f t="array" aca="1" ref="I62" ca="1">INDIRECT(ADDRESS(MATCH(SMALL(_xlfn._xlws.FILTER(I7:I58,H7:H58&gt;cr),4),I7:I58,0)+6,1))</f>
        <v>CU14.SMD.EMX1</v>
      </c>
    </row>
    <row r="63" spans="1:9" s="8" customFormat="1" x14ac:dyDescent="0.2">
      <c r="A63" s="6" t="s">
        <v>61</v>
      </c>
      <c r="B63" s="7" t="str" cm="1">
        <f t="array" aca="1" ref="B63" ca="1">INDIRECT(ADDRESS(MATCH(SMALL(_xlfn._xlws.FILTER(B7:B58,H7:H58&gt;cr),5),B7:B58,0)+6,1))</f>
        <v>BU01.RatingJaccard</v>
      </c>
      <c r="C63" s="7" t="str" cm="1">
        <f t="array" aca="1" ref="C63" ca="1">INDIRECT(ADDRESS(MATCH(SMALL(_xlfn._xlws.FILTER(C7:C58,H7:H58&gt;cr),5),C7:C58,0)+6,1))</f>
        <v>CU14.SMD.TA</v>
      </c>
      <c r="D63" s="7" t="str" cm="1">
        <f t="array" aca="1" ref="D63" ca="1">INDIRECT(ADDRESS(MATCH(LARGE(_xlfn._xlws.FILTER(D7:D58,H7:H58&gt;cr),5),D7:D58,0)+6,1))</f>
        <v>CU14.SMD.CPC</v>
      </c>
      <c r="E63" s="7" t="str" cm="1">
        <f t="array" aca="1" ref="E63" ca="1">INDIRECT(ADDRESS(MATCH(LARGE(_xlfn._xlws.FILTER(E7:E58,H7:H58&gt;cr),5),E7:E58,0)+6,1))</f>
        <v>AU15.NNSM</v>
      </c>
      <c r="F63" s="7" t="str" cm="1">
        <f t="array" aca="1" ref="F63" ca="1">INDIRECT(ADDRESS(MATCH(LARGE(_xlfn._xlws.FILTER(F7:F58,H7:H58&gt;cr),5),F7:F58,0)+6,1))</f>
        <v>CU14.SMD.EMX2</v>
      </c>
      <c r="G63" s="7" t="str" cm="1">
        <f t="array" aca="1" ref="G63" ca="1">INDIRECT(ADDRESS(MATCH(LARGE(_xlfn._xlws.FILTER(G7:G58,H7:H58&gt;cr),5),G7:G58,0)+6,1))</f>
        <v>CU14.SMD.EMX1</v>
      </c>
      <c r="H63" s="7" t="str" cm="1">
        <f t="array" aca="1" ref="H63" ca="1">INDIRECT(ADDRESS(MATCH(LARGE(_xlfn._xlws.FILTER(H7:H58,H7:H58&gt;cr),5),H7:H58,0)+6,1))</f>
        <v>CU14.SMD.EMX1</v>
      </c>
      <c r="I63" s="7" t="str" cm="1">
        <f t="array" aca="1" ref="I63" ca="1">INDIRECT(ADDRESS(MATCH(SMALL(_xlfn._xlws.FILTER(I7:I58,H7:H58&gt;cr),5),I7:I58,0)+6,1))</f>
        <v>CU14.SMD.EMX5</v>
      </c>
    </row>
  </sheetData>
  <mergeCells count="2">
    <mergeCell ref="B4:I4"/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2022-09-09T11:21:33Z</dcterms:modified>
</cp:coreProperties>
</file>