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23F0EEA0-1266-4EE1-A2AB-AB9628DBDE9F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217" i="2" l="1"/>
  <c r="FS217" i="2"/>
  <c r="FR217" i="2"/>
  <c r="FQ217" i="2"/>
  <c r="FP217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6" i="2"/>
  <c r="FS216" i="2"/>
  <c r="FR216" i="2"/>
  <c r="FQ216" i="2"/>
  <c r="FP216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5" i="2"/>
  <c r="FS215" i="2"/>
  <c r="FR215" i="2"/>
  <c r="FQ215" i="2"/>
  <c r="FP215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1" i="2"/>
  <c r="FS231" i="2"/>
  <c r="FR231" i="2"/>
  <c r="FQ231" i="2"/>
  <c r="FP231" i="2"/>
  <c r="FT196" i="2"/>
  <c r="FS196" i="2"/>
  <c r="FR196" i="2"/>
  <c r="FQ196" i="2"/>
  <c r="FP196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0" i="2"/>
  <c r="FS230" i="2"/>
  <c r="FR230" i="2"/>
  <c r="FQ230" i="2"/>
  <c r="FP230" i="2"/>
  <c r="FT228" i="2"/>
  <c r="FS228" i="2"/>
  <c r="FR228" i="2"/>
  <c r="FQ228" i="2"/>
  <c r="FP228" i="2"/>
  <c r="FT227" i="2"/>
  <c r="FS227" i="2"/>
  <c r="FR227" i="2"/>
  <c r="FQ227" i="2"/>
  <c r="FP227" i="2"/>
  <c r="FT195" i="2"/>
  <c r="FS195" i="2"/>
  <c r="FR195" i="2"/>
  <c r="FQ195" i="2"/>
  <c r="FP195" i="2"/>
  <c r="FT193" i="2"/>
  <c r="FS193" i="2"/>
  <c r="FR193" i="2"/>
  <c r="FQ193" i="2"/>
  <c r="FP193" i="2"/>
  <c r="FT192" i="2"/>
  <c r="FS192" i="2"/>
  <c r="FR192" i="2"/>
  <c r="FQ192" i="2"/>
  <c r="FP192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4" i="2"/>
  <c r="FS214" i="2"/>
  <c r="FR214" i="2"/>
  <c r="FQ214" i="2"/>
  <c r="FP214" i="2"/>
  <c r="FT212" i="2"/>
  <c r="FS212" i="2"/>
  <c r="FR212" i="2"/>
  <c r="FQ212" i="2"/>
  <c r="FP212" i="2"/>
  <c r="FT211" i="2"/>
  <c r="FS211" i="2"/>
  <c r="FR211" i="2"/>
  <c r="FQ211" i="2"/>
  <c r="FP211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AR234" i="4" a="1"/>
  <c r="AE237" i="2" a="1"/>
  <c r="AT238" i="4" a="1"/>
  <c r="AE236" i="2" a="1"/>
  <c r="AE236" i="4" a="1"/>
  <c r="O234" i="4" a="1"/>
  <c r="BK238" i="4" a="1"/>
  <c r="G237" i="2" a="1"/>
  <c r="FW217" i="2" a="1"/>
  <c r="Q234" i="2" a="1"/>
  <c r="AL236" i="2" a="1"/>
  <c r="BJ235" i="4" a="1"/>
  <c r="M236" i="4" a="1"/>
  <c r="AC235" i="4" a="1"/>
  <c r="K236" i="4" a="1"/>
  <c r="K238" i="4" a="1"/>
  <c r="AK233" i="2" a="1"/>
  <c r="AW235" i="4" a="1"/>
  <c r="AF235" i="4" a="1"/>
  <c r="L235" i="4" a="1"/>
  <c r="H234" i="2" a="1"/>
  <c r="AS238" i="4" a="1"/>
  <c r="AU234" i="4" a="1"/>
  <c r="BL235" i="4" a="1"/>
  <c r="Q234" i="4" a="1"/>
  <c r="Z237" i="4" a="1"/>
  <c r="AD236" i="2" a="1"/>
  <c r="Z238" i="4" a="1"/>
  <c r="FX216" i="2" a="1"/>
  <c r="JV217" i="4" a="1"/>
  <c r="AD237" i="4" a="1"/>
  <c r="AB233" i="2" a="1"/>
  <c r="FY183" i="2" a="1"/>
  <c r="U233" i="2" a="1"/>
  <c r="S233" i="2" a="1"/>
  <c r="J233" i="2" a="1"/>
  <c r="AO235" i="2" a="1"/>
  <c r="AE234" i="4" a="1"/>
  <c r="FX183" i="2" a="1"/>
  <c r="Z235" i="4" a="1"/>
  <c r="AV235" i="4" a="1"/>
  <c r="G235" i="2" a="1"/>
  <c r="FW183" i="2" a="1"/>
  <c r="AC233" i="2" a="1"/>
  <c r="BG236" i="4" a="1"/>
  <c r="JY182" i="4" a="1"/>
  <c r="BF237" i="4" a="1"/>
  <c r="KA183" i="4" a="1"/>
  <c r="AV234" i="4" a="1"/>
  <c r="H233" i="2" a="1"/>
  <c r="R233" i="2" a="1"/>
  <c r="K234" i="2" a="1"/>
  <c r="BG237" i="4" a="1"/>
  <c r="AM235" i="2" a="1"/>
  <c r="AD235" i="2" a="1"/>
  <c r="AC237" i="2" a="1"/>
  <c r="BM236" i="4" a="1"/>
  <c r="I234" i="2" a="1"/>
  <c r="JY183" i="4" a="1"/>
  <c r="AU236" i="4" a="1"/>
  <c r="BI237" i="4" a="1"/>
  <c r="AT235" i="4" a="1"/>
  <c r="BI234" i="4" a="1"/>
  <c r="BL234" i="4" a="1"/>
  <c r="AD234" i="4" a="1"/>
  <c r="AL235" i="2" a="1"/>
  <c r="AD234" i="2" a="1"/>
  <c r="L238" i="4" a="1"/>
  <c r="KB183" i="4" a="1"/>
  <c r="AS237" i="4" a="1"/>
  <c r="AP235" i="4" a="1"/>
  <c r="AG234" i="4" a="1"/>
  <c r="KB218" i="4" a="1"/>
  <c r="KC182" i="4" a="1"/>
  <c r="BM235" i="4" a="1"/>
  <c r="FY216" i="2" a="1"/>
  <c r="AN236" i="2" a="1"/>
  <c r="BK237" i="4" a="1"/>
  <c r="AB237" i="2" a="1"/>
  <c r="T234" i="2" a="1"/>
  <c r="KB217" i="4" a="1"/>
  <c r="BK235" i="4" a="1"/>
  <c r="AF237" i="4" a="1"/>
  <c r="J234" i="4" a="1"/>
  <c r="P236" i="4" a="1"/>
  <c r="AC237" i="4" a="1"/>
  <c r="BG234" i="4" a="1"/>
  <c r="AR238" i="4" a="1"/>
  <c r="Q236" i="4" a="1"/>
  <c r="Q237" i="2" a="1"/>
  <c r="K235" i="2" a="1"/>
  <c r="AM234" i="2" a="1"/>
  <c r="AM236" i="2" a="1"/>
  <c r="AE233" i="2" a="1"/>
  <c r="K236" i="2" a="1"/>
  <c r="G236" i="2" a="1"/>
  <c r="JZ183" i="4" a="1"/>
  <c r="L234" i="4" a="1"/>
  <c r="AD236" i="4" a="1"/>
  <c r="H236" i="2" a="1"/>
  <c r="BK234" i="4" a="1"/>
  <c r="KC183" i="4" a="1"/>
  <c r="AB234" i="4" a="1"/>
  <c r="J237" i="2" a="1"/>
  <c r="AB235" i="2" a="1"/>
  <c r="N237" i="4" a="1"/>
  <c r="P237" i="4" a="1"/>
  <c r="I235" i="2" a="1"/>
  <c r="AK234" i="2" a="1"/>
  <c r="BG235" i="4" a="1"/>
  <c r="K233" i="2" a="1"/>
  <c r="AS234" i="4" a="1"/>
  <c r="S235" i="2" a="1"/>
  <c r="AQ234" i="4" a="1"/>
  <c r="AA238" i="4" a="1"/>
  <c r="AU235" i="4" a="1"/>
  <c r="FY217" i="2" a="1"/>
  <c r="BJ238" i="4" a="1"/>
  <c r="N236" i="4" a="1"/>
  <c r="AQ238" i="4" a="1"/>
  <c r="AL234" i="2" a="1"/>
  <c r="AT236" i="4" a="1"/>
  <c r="AT234" i="4" a="1"/>
  <c r="O236" i="4" a="1"/>
  <c r="JX183" i="4" a="1"/>
  <c r="N235" i="4" a="1"/>
  <c r="BM234" i="4" a="1"/>
  <c r="BJ236" i="4" a="1"/>
  <c r="AW236" i="4" a="1"/>
  <c r="AQ236" i="4" a="1"/>
  <c r="FX217" i="2" a="1"/>
  <c r="KC217" i="4" a="1"/>
  <c r="AD238" i="4" a="1"/>
  <c r="AP236" i="4" a="1"/>
  <c r="AF236" i="4" a="1"/>
  <c r="AK235" i="2" a="1"/>
  <c r="Z236" i="4" a="1"/>
  <c r="JW217" i="4" a="1"/>
  <c r="M238" i="4" a="1"/>
  <c r="JX218" i="4" a="1"/>
  <c r="J238" i="4" a="1"/>
  <c r="Q235" i="4" a="1"/>
  <c r="BL237" i="4" a="1"/>
  <c r="Q236" i="2" a="1"/>
  <c r="AC238" i="4" a="1"/>
  <c r="M237" i="4" a="1"/>
  <c r="BL236" i="4" a="1"/>
  <c r="AU237" i="4" a="1"/>
  <c r="AE235" i="2" a="1"/>
  <c r="JX217" i="4" a="1"/>
  <c r="M235" i="4" a="1"/>
  <c r="N234" i="4" a="1"/>
  <c r="KC218" i="4" a="1"/>
  <c r="AA235" i="2" a="1"/>
  <c r="AC236" i="4" a="1"/>
  <c r="JX182" i="4" a="1"/>
  <c r="AB235" i="4" a="1"/>
  <c r="Q238" i="4" a="1"/>
  <c r="AE238" i="4" a="1"/>
  <c r="I236" i="2" a="1"/>
  <c r="Z234" i="4" a="1"/>
  <c r="BJ234" i="2" a="1"/>
  <c r="AK237" i="2" a="1"/>
  <c r="AN235" i="2" a="1"/>
  <c r="H237" i="2" a="1"/>
  <c r="AC234" i="2" a="1"/>
  <c r="JY217" i="4" a="1"/>
  <c r="AA236" i="4" a="1"/>
  <c r="AA237" i="4" a="1"/>
  <c r="BL238" i="4" a="1"/>
  <c r="J235" i="4" a="1"/>
  <c r="AV238" i="4" a="1"/>
  <c r="T237" i="2" a="1"/>
  <c r="AS236" i="4" a="1"/>
  <c r="FV216" i="2" a="1"/>
  <c r="AF238" i="4" a="1"/>
  <c r="AE235" i="4" a="1"/>
  <c r="AN234" i="2" a="1"/>
  <c r="O235" i="4" a="1"/>
  <c r="AO233" i="2" a="1"/>
  <c r="J234" i="2" a="1"/>
  <c r="AA234" i="2" a="1"/>
  <c r="BI236" i="4" a="1"/>
  <c r="AE234" i="2" a="1"/>
  <c r="AW237" i="4" a="1"/>
  <c r="BK236" i="4" a="1"/>
  <c r="Q235" i="2" a="1"/>
  <c r="BJ237" i="4" a="1"/>
  <c r="KA218" i="4" a="1"/>
  <c r="KA182" i="4" a="1"/>
  <c r="AD235" i="4" a="1"/>
  <c r="AB236" i="2" a="1"/>
  <c r="AG238" i="4" a="1"/>
  <c r="JV183" i="4" a="1"/>
  <c r="AV236" i="4" a="1"/>
  <c r="O237" i="4" a="1"/>
  <c r="J237" i="4" a="1"/>
  <c r="J236" i="4" a="1"/>
  <c r="AN237" i="2" a="1"/>
  <c r="AO236" i="2" a="1"/>
  <c r="BH236" i="4" a="1"/>
  <c r="AV237" i="4" a="1"/>
  <c r="AQ237" i="4" a="1"/>
  <c r="BM237" i="4" a="1"/>
  <c r="AK236" i="2" a="1"/>
  <c r="AC234" i="4" a="1"/>
  <c r="T235" i="2" a="1"/>
  <c r="P235" i="4" a="1"/>
  <c r="AM237" i="2" a="1"/>
  <c r="U234" i="2" a="1"/>
  <c r="AL233" i="2" a="1"/>
  <c r="JY218" i="4" a="1"/>
  <c r="JW182" i="4" a="1"/>
  <c r="AP238" i="4" a="1"/>
  <c r="R234" i="2" a="1"/>
  <c r="U235" i="2" a="1"/>
  <c r="JW183" i="4" a="1"/>
  <c r="AC235" i="2" a="1"/>
  <c r="AB238" i="4" a="1"/>
  <c r="AW238" i="4" a="1"/>
  <c r="BH235" i="4" a="1"/>
  <c r="T233" i="2" a="1"/>
  <c r="AS235" i="4" a="1"/>
  <c r="AN233" i="2" a="1"/>
  <c r="AO234" i="2" a="1"/>
  <c r="AE237" i="4" a="1"/>
  <c r="S236" i="2" a="1"/>
  <c r="I237" i="2" a="1"/>
  <c r="KA217" i="4" a="1"/>
  <c r="JZ218" i="4" a="1"/>
  <c r="L237" i="4" a="1"/>
  <c r="AL237" i="2" a="1"/>
  <c r="AA233" i="2" a="1"/>
  <c r="I233" i="2" a="1"/>
  <c r="AC236" i="2" a="1"/>
  <c r="JV218" i="4" a="1"/>
  <c r="U237" i="2" a="1"/>
  <c r="BG238" i="4" a="1"/>
  <c r="BH237" i="4" a="1"/>
  <c r="BF236" i="4" a="1"/>
  <c r="AU238" i="4" a="1"/>
  <c r="BM238" i="4" a="1"/>
  <c r="AT237" i="4" a="1"/>
  <c r="AR235" i="4" a="1"/>
  <c r="AD237" i="2" a="1"/>
  <c r="P234" i="4" a="1"/>
  <c r="FU216" i="2" a="1"/>
  <c r="BI238" i="4" a="1"/>
  <c r="AB234" i="2" a="1"/>
  <c r="S237" i="2" a="1"/>
  <c r="FV217" i="2" a="1"/>
  <c r="L236" i="4" a="1"/>
  <c r="P238" i="4" a="1"/>
  <c r="AP237" i="4" a="1"/>
  <c r="FW216" i="2" a="1"/>
  <c r="AG235" i="4" a="1"/>
  <c r="BF235" i="4" a="1"/>
  <c r="AB236" i="4" a="1"/>
  <c r="R237" i="2" a="1"/>
  <c r="R236" i="2" a="1"/>
  <c r="K234" i="4" a="1"/>
  <c r="Q233" i="2" a="1"/>
  <c r="S234" i="2" a="1"/>
  <c r="G234" i="2" a="1"/>
  <c r="J235" i="2" a="1"/>
  <c r="AG237" i="4" a="1"/>
  <c r="AA234" i="4" a="1"/>
  <c r="AA235" i="4" a="1"/>
  <c r="K237" i="4" a="1"/>
  <c r="AM233" i="2" a="1"/>
  <c r="T236" i="2" a="1"/>
  <c r="K237" i="2" a="1"/>
  <c r="J236" i="2" a="1"/>
  <c r="H235" i="2" a="1"/>
  <c r="JZ182" i="4" a="1"/>
  <c r="FU183" i="2" a="1"/>
  <c r="JW218" i="4" a="1"/>
  <c r="KB182" i="4" a="1"/>
  <c r="AR236" i="4" a="1"/>
  <c r="AB237" i="4" a="1"/>
  <c r="N238" i="4" a="1"/>
  <c r="BH234" i="4" a="1"/>
  <c r="AP234" i="4" a="1"/>
  <c r="BF238" i="4" a="1"/>
  <c r="AR237" i="4" a="1"/>
  <c r="JZ217" i="4" a="1"/>
  <c r="R235" i="2" a="1"/>
  <c r="O238" i="4" a="1"/>
  <c r="M234" i="4" a="1"/>
  <c r="AA236" i="2" a="1"/>
  <c r="BF234" i="4" a="1"/>
  <c r="FV183" i="2" a="1"/>
  <c r="AO237" i="2" a="1"/>
  <c r="U236" i="2" a="1"/>
  <c r="BI235" i="4" a="1"/>
  <c r="JV182" i="4" a="1"/>
  <c r="K235" i="4" a="1"/>
  <c r="AD233" i="2" a="1"/>
  <c r="BJ234" i="4" a="1"/>
  <c r="AG236" i="4" a="1"/>
  <c r="AA237" i="2" a="1"/>
  <c r="AF234" i="4" a="1"/>
  <c r="Q237" i="4" a="1"/>
  <c r="AW234" i="4" a="1"/>
  <c r="AQ235" i="4" a="1"/>
  <c r="FU217" i="2" a="1"/>
  <c r="G233" i="2" a="1"/>
  <c r="BH238" i="4" a="1"/>
  <c r="KB218" i="4" l="1"/>
  <c r="K236" i="2"/>
  <c r="AC233" i="2"/>
  <c r="AE234" i="2"/>
  <c r="AK235" i="2"/>
  <c r="J238" i="4"/>
  <c r="M237" i="4"/>
  <c r="Q235" i="4"/>
  <c r="Z238" i="4"/>
  <c r="AE236" i="4"/>
  <c r="AT236" i="4"/>
  <c r="AQ237" i="4"/>
  <c r="AP238" i="4"/>
  <c r="BI234" i="4"/>
  <c r="BK235" i="4"/>
  <c r="KA218" i="4"/>
  <c r="K237" i="2"/>
  <c r="AA235" i="2"/>
  <c r="L234" i="4"/>
  <c r="FV216" i="2"/>
  <c r="G236" i="2"/>
  <c r="J233" i="2"/>
  <c r="T233" i="2"/>
  <c r="AA234" i="2"/>
  <c r="AE235" i="2"/>
  <c r="AO236" i="2"/>
  <c r="AK233" i="2"/>
  <c r="K234" i="4"/>
  <c r="N235" i="4"/>
  <c r="AB236" i="4"/>
  <c r="AG234" i="4"/>
  <c r="AG238" i="4"/>
  <c r="AS235" i="4"/>
  <c r="AV234" i="4"/>
  <c r="BF234" i="4"/>
  <c r="BJ236" i="4"/>
  <c r="BK238" i="4"/>
  <c r="L237" i="4"/>
  <c r="AC237" i="4"/>
  <c r="JV182" i="4"/>
  <c r="J234" i="2"/>
  <c r="JY217" i="4"/>
  <c r="JY218" i="4"/>
  <c r="K234" i="2"/>
  <c r="AB235" i="2"/>
  <c r="AB236" i="2"/>
  <c r="AM233" i="2"/>
  <c r="L236" i="4"/>
  <c r="AD234" i="4"/>
  <c r="AR235" i="4"/>
  <c r="BH237" i="4"/>
  <c r="AW237" i="4"/>
  <c r="I234" i="2"/>
  <c r="Q236" i="4"/>
  <c r="AV235" i="4"/>
  <c r="JW183" i="4"/>
  <c r="AA236" i="2"/>
  <c r="AK234" i="2"/>
  <c r="O235" i="4"/>
  <c r="Z237" i="4"/>
  <c r="AT234" i="4"/>
  <c r="AR236" i="4"/>
  <c r="BH238" i="4"/>
  <c r="U237" i="2"/>
  <c r="JX182" i="4"/>
  <c r="AD233" i="2"/>
  <c r="AF236" i="4"/>
  <c r="BL238" i="4"/>
  <c r="JZ217" i="4"/>
  <c r="JX218" i="4"/>
  <c r="FX217" i="2"/>
  <c r="FY217" i="2"/>
  <c r="H234" i="2"/>
  <c r="AE236" i="2"/>
  <c r="AL234" i="2"/>
  <c r="O236" i="4"/>
  <c r="AD237" i="4"/>
  <c r="AT235" i="4"/>
  <c r="AR237" i="4"/>
  <c r="BK234" i="4"/>
  <c r="AV237" i="4"/>
  <c r="KC218" i="4"/>
  <c r="AM234" i="2"/>
  <c r="AP234" i="4"/>
  <c r="KC217" i="4"/>
  <c r="S233" i="2"/>
  <c r="JV218" i="4"/>
  <c r="FU216" i="2"/>
  <c r="R236" i="2"/>
  <c r="AN237" i="2"/>
  <c r="K238" i="4"/>
  <c r="AF237" i="4"/>
  <c r="AW235" i="4"/>
  <c r="BF235" i="4"/>
  <c r="JZ182" i="4"/>
  <c r="KA182" i="4"/>
  <c r="R233" i="2"/>
  <c r="KA183" i="4"/>
  <c r="JV217" i="4"/>
  <c r="JW218" i="4"/>
  <c r="FU183" i="2"/>
  <c r="JZ218" i="4"/>
  <c r="K235" i="2"/>
  <c r="R235" i="2"/>
  <c r="U235" i="2"/>
  <c r="AC234" i="2"/>
  <c r="AL233" i="2"/>
  <c r="AO235" i="2"/>
  <c r="P238" i="4"/>
  <c r="Q237" i="4"/>
  <c r="K237" i="4"/>
  <c r="AD238" i="4"/>
  <c r="AA237" i="4"/>
  <c r="AT237" i="4"/>
  <c r="AU237" i="4"/>
  <c r="AS234" i="4"/>
  <c r="BI235" i="4"/>
  <c r="BK236" i="4"/>
  <c r="AC238" i="4"/>
  <c r="BJ235" i="4"/>
  <c r="JW182" i="4"/>
  <c r="I235" i="2"/>
  <c r="AN234" i="2"/>
  <c r="AF235" i="4"/>
  <c r="AW234" i="4"/>
  <c r="BM235" i="4"/>
  <c r="JV183" i="4"/>
  <c r="J236" i="2"/>
  <c r="T236" i="2"/>
  <c r="AE233" i="2"/>
  <c r="AO234" i="2"/>
  <c r="AN236" i="2"/>
  <c r="P234" i="4"/>
  <c r="M238" i="4"/>
  <c r="Z235" i="4"/>
  <c r="Z234" i="4"/>
  <c r="AE237" i="4"/>
  <c r="AT238" i="4"/>
  <c r="AQ238" i="4"/>
  <c r="BH235" i="4"/>
  <c r="BI236" i="4"/>
  <c r="BI237" i="4"/>
  <c r="KB217" i="4"/>
  <c r="T235" i="2"/>
  <c r="AD236" i="2"/>
  <c r="N234" i="4"/>
  <c r="FW183" i="2"/>
  <c r="J235" i="2"/>
  <c r="K233" i="2"/>
  <c r="U233" i="2"/>
  <c r="AC236" i="2"/>
  <c r="AC237" i="2"/>
  <c r="AO233" i="2"/>
  <c r="J236" i="4"/>
  <c r="K236" i="4"/>
  <c r="M234" i="4"/>
  <c r="AB237" i="4"/>
  <c r="AG235" i="4"/>
  <c r="AP235" i="4"/>
  <c r="AS236" i="4"/>
  <c r="AV236" i="4"/>
  <c r="BF237" i="4"/>
  <c r="BG234" i="4"/>
  <c r="AB234" i="4"/>
  <c r="BJ234" i="4"/>
  <c r="KA217" i="4"/>
  <c r="Q235" i="2"/>
  <c r="FV217" i="2"/>
  <c r="JX183" i="4"/>
  <c r="H237" i="2"/>
  <c r="U234" i="2"/>
  <c r="AL237" i="2"/>
  <c r="O234" i="4"/>
  <c r="AD236" i="4"/>
  <c r="AA235" i="4"/>
  <c r="AU235" i="4"/>
  <c r="BL234" i="4"/>
  <c r="BM238" i="4"/>
  <c r="BG238" i="4"/>
  <c r="AB237" i="2"/>
  <c r="AC236" i="4"/>
  <c r="FV183" i="2"/>
  <c r="Q236" i="2"/>
  <c r="AA237" i="2"/>
  <c r="L235" i="4"/>
  <c r="P237" i="4"/>
  <c r="AE235" i="4"/>
  <c r="AQ236" i="4"/>
  <c r="BH236" i="4"/>
  <c r="KB182" i="4"/>
  <c r="J237" i="2"/>
  <c r="AL236" i="2"/>
  <c r="R237" i="2"/>
  <c r="K235" i="4"/>
  <c r="AP236" i="4"/>
  <c r="KB183" i="4"/>
  <c r="H233" i="2"/>
  <c r="JW217" i="4"/>
  <c r="FX183" i="2"/>
  <c r="I236" i="2"/>
  <c r="R234" i="2"/>
  <c r="AE237" i="2"/>
  <c r="N236" i="4"/>
  <c r="Q234" i="4"/>
  <c r="AA236" i="4"/>
  <c r="AU236" i="4"/>
  <c r="BF238" i="4"/>
  <c r="AC234" i="4"/>
  <c r="H236" i="2"/>
  <c r="M235" i="4"/>
  <c r="BJ237" i="4"/>
  <c r="G234" i="2"/>
  <c r="AD237" i="2"/>
  <c r="FY183" i="2"/>
  <c r="I233" i="2"/>
  <c r="AD235" i="2"/>
  <c r="AO237" i="2"/>
  <c r="J237" i="4"/>
  <c r="AC235" i="4"/>
  <c r="AW238" i="4"/>
  <c r="BG235" i="4"/>
  <c r="FW216" i="2"/>
  <c r="H235" i="2"/>
  <c r="T237" i="2"/>
  <c r="FY216" i="2"/>
  <c r="JY182" i="4"/>
  <c r="FX216" i="2"/>
  <c r="FU217" i="2"/>
  <c r="FW217" i="2"/>
  <c r="I237" i="2"/>
  <c r="U236" i="2"/>
  <c r="S237" i="2"/>
  <c r="AD234" i="2"/>
  <c r="AN235" i="2"/>
  <c r="AM237" i="2"/>
  <c r="P236" i="4"/>
  <c r="Q238" i="4"/>
  <c r="AD235" i="4"/>
  <c r="AA234" i="4"/>
  <c r="AA238" i="4"/>
  <c r="AU234" i="4"/>
  <c r="AU238" i="4"/>
  <c r="BL236" i="4"/>
  <c r="BH234" i="4"/>
  <c r="BM237" i="4"/>
  <c r="AR238" i="4"/>
  <c r="BL237" i="4"/>
  <c r="JZ183" i="4"/>
  <c r="Q233" i="2"/>
  <c r="N237" i="4"/>
  <c r="AF238" i="4"/>
  <c r="AW236" i="4"/>
  <c r="BG237" i="4"/>
  <c r="KC182" i="4"/>
  <c r="G233" i="2"/>
  <c r="Q234" i="2"/>
  <c r="AC235" i="2"/>
  <c r="AM236" i="2"/>
  <c r="AN233" i="2"/>
  <c r="L238" i="4"/>
  <c r="J235" i="4"/>
  <c r="Z236" i="4"/>
  <c r="AE234" i="4"/>
  <c r="AE238" i="4"/>
  <c r="AQ235" i="4"/>
  <c r="AR234" i="4"/>
  <c r="BJ238" i="4"/>
  <c r="BL235" i="4"/>
  <c r="BI238" i="4"/>
  <c r="JY183" i="4"/>
  <c r="T234" i="2"/>
  <c r="AK236" i="2"/>
  <c r="J234" i="4"/>
  <c r="JX217" i="4"/>
  <c r="G235" i="2"/>
  <c r="S234" i="2"/>
  <c r="S235" i="2"/>
  <c r="AB233" i="2"/>
  <c r="AA233" i="2"/>
  <c r="AM235" i="2"/>
  <c r="N238" i="4"/>
  <c r="O237" i="4"/>
  <c r="M236" i="4"/>
  <c r="AB238" i="4"/>
  <c r="AG236" i="4"/>
  <c r="AP237" i="4"/>
  <c r="AS237" i="4"/>
  <c r="AV238" i="4"/>
  <c r="BM234" i="4"/>
  <c r="BG236" i="4"/>
  <c r="BJ234" i="2"/>
  <c r="KC183" i="4"/>
  <c r="G237" i="2"/>
  <c r="S236" i="2"/>
  <c r="Q237" i="2"/>
  <c r="AB234" i="2"/>
  <c r="AL235" i="2"/>
  <c r="AK237" i="2"/>
  <c r="P235" i="4"/>
  <c r="O238" i="4"/>
  <c r="AB235" i="4"/>
  <c r="AF234" i="4"/>
  <c r="AG237" i="4"/>
  <c r="AQ234" i="4"/>
  <c r="AS238" i="4"/>
  <c r="BF236" i="4"/>
  <c r="BM236" i="4"/>
  <c r="BK237" i="4"/>
  <c r="JT233" i="4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2" i="2"/>
  <c r="FT229" i="2"/>
  <c r="FT226" i="2"/>
  <c r="FT225" i="2"/>
  <c r="FT224" i="2"/>
  <c r="FT223" i="2"/>
  <c r="FT222" i="2"/>
  <c r="FT221" i="2"/>
  <c r="FT220" i="2"/>
  <c r="FT219" i="2"/>
  <c r="FT218" i="2"/>
  <c r="FT213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7" i="2"/>
  <c r="FT194" i="2"/>
  <c r="FT191" i="2"/>
  <c r="FT190" i="2"/>
  <c r="FT189" i="2"/>
  <c r="FT188" i="2"/>
  <c r="FT187" i="2"/>
  <c r="FT186" i="2"/>
  <c r="FT185" i="2"/>
  <c r="FT184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2" i="2"/>
  <c r="FS229" i="2"/>
  <c r="FS226" i="2"/>
  <c r="FS225" i="2"/>
  <c r="FS224" i="2"/>
  <c r="FS223" i="2"/>
  <c r="FS222" i="2"/>
  <c r="FS221" i="2"/>
  <c r="FS220" i="2"/>
  <c r="FS219" i="2"/>
  <c r="FS218" i="2"/>
  <c r="FS213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7" i="2"/>
  <c r="FS194" i="2"/>
  <c r="FS191" i="2"/>
  <c r="FS190" i="2"/>
  <c r="FS189" i="2"/>
  <c r="FS188" i="2"/>
  <c r="FS187" i="2"/>
  <c r="FS186" i="2"/>
  <c r="FS185" i="2"/>
  <c r="FS184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4" i="2"/>
  <c r="FR185" i="2"/>
  <c r="FR186" i="2"/>
  <c r="FR187" i="2"/>
  <c r="FR188" i="2"/>
  <c r="FR189" i="2"/>
  <c r="FR190" i="2"/>
  <c r="FR191" i="2"/>
  <c r="FR194" i="2"/>
  <c r="FR197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3" i="2"/>
  <c r="FR218" i="2"/>
  <c r="FR219" i="2"/>
  <c r="FR220" i="2"/>
  <c r="FR221" i="2"/>
  <c r="FR222" i="2"/>
  <c r="FR223" i="2"/>
  <c r="FR224" i="2"/>
  <c r="FR225" i="2"/>
  <c r="FR226" i="2"/>
  <c r="FR229" i="2"/>
  <c r="FR232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4" i="2"/>
  <c r="FQ185" i="2"/>
  <c r="FQ186" i="2"/>
  <c r="FQ187" i="2"/>
  <c r="FQ188" i="2"/>
  <c r="FQ189" i="2"/>
  <c r="FQ190" i="2"/>
  <c r="FQ191" i="2"/>
  <c r="FQ194" i="2"/>
  <c r="FQ197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3" i="2"/>
  <c r="FQ218" i="2"/>
  <c r="FQ219" i="2"/>
  <c r="FQ220" i="2"/>
  <c r="FQ221" i="2"/>
  <c r="FQ222" i="2"/>
  <c r="FQ223" i="2"/>
  <c r="FQ224" i="2"/>
  <c r="FQ225" i="2"/>
  <c r="FQ226" i="2"/>
  <c r="FQ229" i="2"/>
  <c r="FQ232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4" i="2"/>
  <c r="FP185" i="2"/>
  <c r="FP186" i="2"/>
  <c r="FP187" i="2"/>
  <c r="FP188" i="2"/>
  <c r="FP189" i="2"/>
  <c r="FP190" i="2"/>
  <c r="FP191" i="2"/>
  <c r="FP194" i="2"/>
  <c r="FP197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3" i="2"/>
  <c r="FP218" i="2"/>
  <c r="FP219" i="2"/>
  <c r="FP220" i="2"/>
  <c r="FP221" i="2"/>
  <c r="FP222" i="2"/>
  <c r="FP223" i="2"/>
  <c r="FP224" i="2"/>
  <c r="FP225" i="2"/>
  <c r="FP226" i="2"/>
  <c r="FP229" i="2"/>
  <c r="FP232" i="2"/>
  <c r="JR7" i="4"/>
  <c r="JQ7" i="4"/>
  <c r="JP7" i="4"/>
  <c r="JO7" i="4"/>
  <c r="JN7" i="4"/>
  <c r="FR7" i="2"/>
  <c r="FQ7" i="2"/>
  <c r="FP7" i="2"/>
  <c r="DV236" i="4" a="1"/>
  <c r="FU27" i="2" a="1"/>
  <c r="HP236" i="4" a="1"/>
  <c r="KA133" i="4" a="1"/>
  <c r="JW52" i="4" a="1"/>
  <c r="DE234" i="2" a="1"/>
  <c r="FW50" i="2" a="1"/>
  <c r="JV143" i="4" a="1"/>
  <c r="DY235" i="4" a="1"/>
  <c r="FV131" i="2" a="1"/>
  <c r="FA234" i="2" a="1"/>
  <c r="CR234" i="4" a="1"/>
  <c r="KA10" i="4" a="1"/>
  <c r="FZ237" i="4" a="1"/>
  <c r="JV101" i="4" a="1"/>
  <c r="FU80" i="2" a="1"/>
  <c r="EZ234" i="4" a="1"/>
  <c r="EM234" i="2" a="1"/>
  <c r="FD235" i="4" a="1"/>
  <c r="JY138" i="4" a="1"/>
  <c r="FU54" i="2" a="1"/>
  <c r="FE233" i="2" a="1"/>
  <c r="HS235" i="4" a="1"/>
  <c r="FW213" i="2" a="1"/>
  <c r="HJ237" i="4" a="1"/>
  <c r="JY201" i="4" a="1"/>
  <c r="JZ51" i="4" a="1"/>
  <c r="FY181" i="2" a="1"/>
  <c r="JV123" i="4" a="1"/>
  <c r="JZ187" i="4" a="1"/>
  <c r="FW39" i="2" a="1"/>
  <c r="BQ237" i="2" a="1"/>
  <c r="HN234" i="4" a="1"/>
  <c r="FM237" i="4" a="1"/>
  <c r="FL236" i="4" a="1"/>
  <c r="FX69" i="2" a="1"/>
  <c r="KB110" i="4" a="1"/>
  <c r="EG233" i="2" a="1"/>
  <c r="KC18" i="4" a="1"/>
  <c r="KB228" i="4" a="1"/>
  <c r="JW119" i="4" a="1"/>
  <c r="AO237" i="4" a="1"/>
  <c r="CV234" i="4" a="1"/>
  <c r="FW159" i="2" a="1"/>
  <c r="IX237" i="4" a="1"/>
  <c r="EJ237" i="4" a="1"/>
  <c r="DZ234" i="4" a="1"/>
  <c r="BY235" i="2" a="1"/>
  <c r="KB225" i="4" a="1"/>
  <c r="KC104" i="4" a="1"/>
  <c r="DO238" i="4" a="1"/>
  <c r="EN235" i="4" a="1"/>
  <c r="FU42" i="2" a="1"/>
  <c r="FY229" i="2" a="1"/>
  <c r="DL236" i="4" a="1"/>
  <c r="FY41" i="2" a="1"/>
  <c r="JZ42" i="4" a="1"/>
  <c r="KA164" i="4" a="1"/>
  <c r="EU237" i="2" a="1"/>
  <c r="KB94" i="4" a="1"/>
  <c r="BE237" i="4" a="1"/>
  <c r="AV233" i="2" a="1"/>
  <c r="EA236" i="4" a="1"/>
  <c r="CV236" i="2" a="1"/>
  <c r="JZ23" i="4" a="1"/>
  <c r="FC236" i="4" a="1"/>
  <c r="JW160" i="4" a="1"/>
  <c r="JV31" i="4" a="1"/>
  <c r="JY172" i="4" a="1"/>
  <c r="DJ237" i="4" a="1"/>
  <c r="CC236" i="4" a="1"/>
  <c r="JW219" i="4" a="1"/>
  <c r="KB164" i="4" a="1"/>
  <c r="JZ195" i="4" a="1"/>
  <c r="JY232" i="4" a="1"/>
  <c r="FY35" i="2" a="1"/>
  <c r="FU147" i="2" a="1"/>
  <c r="FX161" i="2" a="1"/>
  <c r="JY176" i="4" a="1"/>
  <c r="JV105" i="4" a="1"/>
  <c r="FV97" i="2" a="1"/>
  <c r="AX235" i="4" a="1"/>
  <c r="KC169" i="4" a="1"/>
  <c r="GH238" i="4" a="1"/>
  <c r="FW59" i="2" a="1"/>
  <c r="BT236" i="2" a="1"/>
  <c r="JZ63" i="4" a="1"/>
  <c r="KC204" i="4" a="1"/>
  <c r="KB170" i="4" a="1"/>
  <c r="JX226" i="4" a="1"/>
  <c r="JW113" i="4" a="1"/>
  <c r="JV56" i="4" a="1"/>
  <c r="KC83" i="4" a="1"/>
  <c r="FU145" i="2" a="1"/>
  <c r="V235" i="2" a="1"/>
  <c r="FW12" i="2" a="1"/>
  <c r="JZ225" i="4" a="1"/>
  <c r="KB96" i="4" a="1"/>
  <c r="IE235" i="4" a="1"/>
  <c r="IM236" i="4" a="1"/>
  <c r="KA92" i="4" a="1"/>
  <c r="JW196" i="4" a="1"/>
  <c r="FU170" i="2" a="1"/>
  <c r="JZ107" i="4" a="1"/>
  <c r="KA144" i="4" a="1"/>
  <c r="BP235" i="2" a="1"/>
  <c r="EL234" i="4" a="1"/>
  <c r="KA45" i="4" a="1"/>
  <c r="KC63" i="4" a="1"/>
  <c r="FU175" i="2" a="1"/>
  <c r="CK237" i="4" a="1"/>
  <c r="JW73" i="4" a="1"/>
  <c r="FU192" i="2" a="1"/>
  <c r="EF234" i="2" a="1"/>
  <c r="EB234" i="4" a="1"/>
  <c r="KB81" i="4" a="1"/>
  <c r="FW209" i="2" a="1"/>
  <c r="FU182" i="2" a="1"/>
  <c r="KC105" i="4" a="1"/>
  <c r="FX199" i="2" a="1"/>
  <c r="JY216" i="4" a="1"/>
  <c r="FY159" i="2" a="1"/>
  <c r="V236" i="4" a="1"/>
  <c r="JW79" i="4" a="1"/>
  <c r="CI234" i="2" a="1"/>
  <c r="IU236" i="4" a="1"/>
  <c r="FV206" i="2" a="1"/>
  <c r="L237" i="2" a="1"/>
  <c r="JY150" i="4" a="1"/>
  <c r="KB202" i="4" a="1"/>
  <c r="FT235" i="2" a="1"/>
  <c r="Y235" i="2" a="1"/>
  <c r="BV235" i="4" a="1"/>
  <c r="DR238" i="4" a="1"/>
  <c r="HZ236" i="4" a="1"/>
  <c r="JY134" i="4" a="1"/>
  <c r="JN235" i="4" a="1"/>
  <c r="CT238" i="4" a="1"/>
  <c r="KC78" i="4" a="1"/>
  <c r="W234" i="4" a="1"/>
  <c r="GL236" i="4" a="1"/>
  <c r="CH235" i="2" a="1"/>
  <c r="JV185" i="4" a="1"/>
  <c r="KA130" i="4" a="1"/>
  <c r="AJ236" i="4" a="1"/>
  <c r="JW117" i="4" a="1"/>
  <c r="KC53" i="4" a="1"/>
  <c r="GK236" i="4" a="1"/>
  <c r="KC144" i="4" a="1"/>
  <c r="JV59" i="4" a="1"/>
  <c r="KA203" i="4" a="1"/>
  <c r="FX96" i="2" a="1"/>
  <c r="BT236" i="4" a="1"/>
  <c r="DG234" i="4" a="1"/>
  <c r="KA122" i="4" a="1"/>
  <c r="BK234" i="2" a="1"/>
  <c r="KA224" i="4" a="1"/>
  <c r="KB198" i="4" a="1"/>
  <c r="CX235" i="4" a="1"/>
  <c r="FX203" i="2" a="1"/>
  <c r="FV71" i="2" a="1"/>
  <c r="FW28" i="2" a="1"/>
  <c r="FG235" i="2" a="1"/>
  <c r="KC138" i="4" a="1"/>
  <c r="KB212" i="4" a="1"/>
  <c r="FY148" i="2" a="1"/>
  <c r="FW231" i="2" a="1"/>
  <c r="FX84" i="2" a="1"/>
  <c r="JJ234" i="4" a="1"/>
  <c r="JX59" i="4" a="1"/>
  <c r="FF237" i="4" a="1"/>
  <c r="D236" i="2" a="1"/>
  <c r="CG234" i="2" a="1"/>
  <c r="DU236" i="2" a="1"/>
  <c r="HK237" i="4" a="1"/>
  <c r="AS235" i="2" a="1"/>
  <c r="BX236" i="2" a="1"/>
  <c r="KC82" i="4" a="1"/>
  <c r="GM235" i="4" a="1"/>
  <c r="KA13" i="4" a="1"/>
  <c r="FY199" i="2" a="1"/>
  <c r="FU116" i="2" a="1"/>
  <c r="FV90" i="2" a="1"/>
  <c r="KB143" i="4" a="1"/>
  <c r="JW22" i="4" a="1"/>
  <c r="EF238" i="4" a="1"/>
  <c r="FF236" i="4" a="1"/>
  <c r="KB211" i="4" a="1"/>
  <c r="FK236" i="2" a="1"/>
  <c r="KB233" i="4" a="1"/>
  <c r="FX209" i="2" a="1"/>
  <c r="KB86" i="4" a="1"/>
  <c r="IR236" i="4" a="1"/>
  <c r="EC235" i="4" a="1"/>
  <c r="JV186" i="4" a="1"/>
  <c r="II234" i="4" a="1"/>
  <c r="DH236" i="4" a="1"/>
  <c r="HQ235" i="4" a="1"/>
  <c r="FU162" i="2" a="1"/>
  <c r="KB9" i="4" a="1"/>
  <c r="FV40" i="2" a="1"/>
  <c r="KC188" i="4" a="1"/>
  <c r="KB190" i="4" a="1"/>
  <c r="KB122" i="4" a="1"/>
  <c r="JV12" i="4" a="1"/>
  <c r="GL235" i="4" a="1"/>
  <c r="JX42" i="4" a="1"/>
  <c r="FX76" i="2" a="1"/>
  <c r="CB237" i="4" a="1"/>
  <c r="JZ57" i="4" a="1"/>
  <c r="FX170" i="2" a="1"/>
  <c r="FU161" i="2" a="1"/>
  <c r="DR234" i="4" a="1"/>
  <c r="FY165" i="2" a="1"/>
  <c r="FV196" i="2" a="1"/>
  <c r="FX196" i="2" a="1"/>
  <c r="KC72" i="4" a="1"/>
  <c r="FV118" i="2" a="1"/>
  <c r="JY58" i="4" a="1"/>
  <c r="FU198" i="2" a="1"/>
  <c r="H235" i="4" a="1"/>
  <c r="BF234" i="2" a="1"/>
  <c r="BO235" i="4" a="1"/>
  <c r="IG236" i="4" a="1"/>
  <c r="FH237" i="4" a="1"/>
  <c r="JX90" i="4" a="1"/>
  <c r="EI234" i="2" a="1"/>
  <c r="JX127" i="4" a="1"/>
  <c r="FW155" i="2" a="1"/>
  <c r="JZ55" i="4" a="1"/>
  <c r="EY234" i="4" a="1"/>
  <c r="FU19" i="2" a="1"/>
  <c r="KA157" i="4" a="1"/>
  <c r="FV34" i="2" a="1"/>
  <c r="JU237" i="4" a="1"/>
  <c r="DS235" i="2" a="1"/>
  <c r="EK238" i="4" a="1"/>
  <c r="HH235" i="4" a="1"/>
  <c r="AM235" i="4" a="1"/>
  <c r="CR234" i="2" a="1"/>
  <c r="EE238" i="4" a="1"/>
  <c r="JZ138" i="4" a="1"/>
  <c r="IF235" i="4" a="1"/>
  <c r="BJ236" i="2" a="1"/>
  <c r="FM233" i="2" a="1"/>
  <c r="JV43" i="4" a="1"/>
  <c r="DA237" i="4" a="1"/>
  <c r="GB238" i="4" a="1"/>
  <c r="GS237" i="4" a="1"/>
  <c r="CI237" i="2" a="1"/>
  <c r="JX164" i="4" a="1"/>
  <c r="JW133" i="4" a="1"/>
  <c r="DO236" i="2" a="1"/>
  <c r="DJ235" i="2" a="1"/>
  <c r="FV159" i="2" a="1"/>
  <c r="JV157" i="4" a="1"/>
  <c r="CP237" i="4" a="1"/>
  <c r="KB224" i="4" a="1"/>
  <c r="BX238" i="4" a="1"/>
  <c r="CK234" i="4" a="1"/>
  <c r="JV188" i="4" a="1"/>
  <c r="BW234" i="2" a="1"/>
  <c r="KA99" i="4" a="1"/>
  <c r="KC75" i="4" a="1"/>
  <c r="KA212" i="4" a="1"/>
  <c r="CF237" i="4" a="1"/>
  <c r="BQ235" i="4" a="1"/>
  <c r="JW186" i="4" a="1"/>
  <c r="DD236" i="2" a="1"/>
  <c r="GO234" i="4" a="1"/>
  <c r="CV235" i="2" a="1"/>
  <c r="JY50" i="4" a="1"/>
  <c r="DO234" i="2" a="1"/>
  <c r="FU205" i="2" a="1"/>
  <c r="JX169" i="4" a="1"/>
  <c r="BP236" i="2" a="1"/>
  <c r="FY171" i="2" a="1"/>
  <c r="FX133" i="2" a="1"/>
  <c r="JZ35" i="4" a="1"/>
  <c r="KA158" i="4" a="1"/>
  <c r="GH235" i="4" a="1"/>
  <c r="DQ235" i="4" a="1"/>
  <c r="JZ188" i="4" a="1"/>
  <c r="JY119" i="4" a="1"/>
  <c r="KA213" i="4" a="1"/>
  <c r="FY99" i="2" a="1"/>
  <c r="EH234" i="2" a="1"/>
  <c r="JV213" i="4" a="1"/>
  <c r="BL236" i="2" a="1"/>
  <c r="JV20" i="4" a="1"/>
  <c r="JX85" i="4" a="1"/>
  <c r="FI237" i="2" a="1"/>
  <c r="JY8" i="4" a="1"/>
  <c r="FK237" i="4" a="1"/>
  <c r="CV238" i="4" a="1"/>
  <c r="FY62" i="2" a="1"/>
  <c r="JX88" i="4" a="1"/>
  <c r="KA94" i="4" a="1"/>
  <c r="FQ237" i="4" a="1"/>
  <c r="HD237" i="4" a="1"/>
  <c r="JV8" i="4" a="1"/>
  <c r="JZ98" i="4" a="1"/>
  <c r="JZ14" i="4" a="1"/>
  <c r="DN238" i="4" a="1"/>
  <c r="FM234" i="4" a="1"/>
  <c r="JX19" i="4" a="1"/>
  <c r="JH236" i="4" a="1"/>
  <c r="FX223" i="2" a="1"/>
  <c r="FW197" i="2" a="1"/>
  <c r="JV25" i="4" a="1"/>
  <c r="JX29" i="4" a="1"/>
  <c r="KB209" i="4" a="1"/>
  <c r="JW44" i="4" a="1"/>
  <c r="JV199" i="4" a="1"/>
  <c r="DZ235" i="2" a="1"/>
  <c r="DH234" i="4" a="1"/>
  <c r="JX166" i="4" a="1"/>
  <c r="DT236" i="4" a="1"/>
  <c r="BP237" i="2" a="1"/>
  <c r="JL237" i="4" a="1"/>
  <c r="FI236" i="2" a="1"/>
  <c r="KB30" i="4" a="1"/>
  <c r="KB204" i="4" a="1"/>
  <c r="FV123" i="2" a="1"/>
  <c r="W235" i="4" a="1"/>
  <c r="JY13" i="4" a="1"/>
  <c r="FW24" i="2" a="1"/>
  <c r="FX46" i="2" a="1"/>
  <c r="BU234" i="4" a="1"/>
  <c r="FU127" i="2" a="1"/>
  <c r="HI238" i="4" a="1"/>
  <c r="JV42" i="4" a="1"/>
  <c r="KC168" i="4" a="1"/>
  <c r="FU128" i="2" a="1"/>
  <c r="EQ234" i="4" a="1"/>
  <c r="KA216" i="4" a="1"/>
  <c r="JV51" i="4" a="1"/>
  <c r="FY223" i="2" a="1"/>
  <c r="EK235" i="2" a="1"/>
  <c r="FY209" i="2" a="1"/>
  <c r="IO235" i="4" a="1"/>
  <c r="KB87" i="4" a="1"/>
  <c r="Y238" i="4" a="1"/>
  <c r="CS238" i="4" a="1"/>
  <c r="AS237" i="2" a="1"/>
  <c r="FY220" i="2" a="1"/>
  <c r="KC22" i="4" a="1"/>
  <c r="DS236" i="2" a="1"/>
  <c r="FY176" i="2" a="1"/>
  <c r="FV102" i="2" a="1"/>
  <c r="JX81" i="4" a="1"/>
  <c r="KB112" i="4" a="1"/>
  <c r="JW28" i="4" a="1"/>
  <c r="KC74" i="4" a="1"/>
  <c r="JX215" i="4" a="1"/>
  <c r="KA24" i="4" a="1"/>
  <c r="JW114" i="4" a="1"/>
  <c r="JV120" i="4" a="1"/>
  <c r="DQ236" i="2" a="1"/>
  <c r="CO238" i="4" a="1"/>
  <c r="FR234" i="2" a="1"/>
  <c r="JY155" i="4" a="1"/>
  <c r="KA138" i="4" a="1"/>
  <c r="DY234" i="2" a="1"/>
  <c r="FU186" i="2" a="1"/>
  <c r="KC164" i="4" a="1"/>
  <c r="DQ237" i="2" a="1"/>
  <c r="JZ135" i="4" a="1"/>
  <c r="FV220" i="2" a="1"/>
  <c r="FX235" i="4" a="1"/>
  <c r="JW45" i="4" a="1"/>
  <c r="FY193" i="2" a="1"/>
  <c r="FW219" i="2" a="1"/>
  <c r="ES236" i="2" a="1"/>
  <c r="FY188" i="2" a="1"/>
  <c r="JY37" i="4" a="1"/>
  <c r="JD235" i="4" a="1"/>
  <c r="FV27" i="2" a="1"/>
  <c r="FV15" i="2" a="1"/>
  <c r="JX110" i="4" a="1"/>
  <c r="JV68" i="4" a="1"/>
  <c r="Y235" i="4" a="1"/>
  <c r="GN237" i="4" a="1"/>
  <c r="FW205" i="2" a="1"/>
  <c r="FW129" i="2" a="1"/>
  <c r="FY127" i="2" a="1"/>
  <c r="DE233" i="2" a="1"/>
  <c r="HS237" i="4" a="1"/>
  <c r="EH236" i="4" a="1"/>
  <c r="FW210" i="2" a="1"/>
  <c r="KB187" i="4" a="1"/>
  <c r="FJ233" i="2" a="1"/>
  <c r="JW15" i="4" a="1"/>
  <c r="KB16" i="4" a="1"/>
  <c r="JX35" i="4" a="1"/>
  <c r="EI233" i="2" a="1"/>
  <c r="FX59" i="2" a="1"/>
  <c r="FG238" i="4" a="1"/>
  <c r="CN234" i="2" a="1"/>
  <c r="KB175" i="4" a="1"/>
  <c r="FU32" i="2" a="1"/>
  <c r="JX191" i="4" a="1"/>
  <c r="KC50" i="4" a="1"/>
  <c r="FW69" i="2" a="1"/>
  <c r="FV38" i="2" a="1"/>
  <c r="HR236" i="4" a="1"/>
  <c r="BL234" i="2" a="1"/>
  <c r="JX198" i="4" a="1"/>
  <c r="KB221" i="4" a="1"/>
  <c r="JW180" i="4" a="1"/>
  <c r="JW82" i="4" a="1"/>
  <c r="FU133" i="2" a="1"/>
  <c r="CB235" i="4" a="1"/>
  <c r="IY236" i="4" a="1"/>
  <c r="KA25" i="4" a="1"/>
  <c r="FW115" i="2" a="1"/>
  <c r="JV71" i="4" a="1"/>
  <c r="GY238" i="4" a="1"/>
  <c r="JY26" i="4" a="1"/>
  <c r="JT236" i="4" a="1"/>
  <c r="IW234" i="4" a="1"/>
  <c r="JV49" i="4" a="1"/>
  <c r="JV39" i="4" a="1"/>
  <c r="M236" i="2" a="1"/>
  <c r="DH237" i="2" a="1"/>
  <c r="EC235" i="2" a="1"/>
  <c r="FW227" i="2" a="1"/>
  <c r="JV53" i="4" a="1"/>
  <c r="BK233" i="2" a="1"/>
  <c r="JZ179" i="4" a="1"/>
  <c r="KA215" i="4" a="1"/>
  <c r="FY140" i="2" a="1"/>
  <c r="JV90" i="4" a="1"/>
  <c r="JM237" i="4" a="1"/>
  <c r="KC186" i="4" a="1"/>
  <c r="CB236" i="2" a="1"/>
  <c r="JW175" i="4" a="1"/>
  <c r="FG233" i="2" a="1"/>
  <c r="FE234" i="4" a="1"/>
  <c r="FX13" i="2" a="1"/>
  <c r="FY144" i="2" a="1"/>
  <c r="EX235" i="4" a="1"/>
  <c r="DO237" i="4" a="1"/>
  <c r="KB216" i="4" a="1"/>
  <c r="FU213" i="2" a="1"/>
  <c r="DI233" i="2" a="1"/>
  <c r="DM237" i="4" a="1"/>
  <c r="EO236" i="4" a="1"/>
  <c r="ES235" i="2" a="1"/>
  <c r="KA221" i="4" a="1"/>
  <c r="JW161" i="4" a="1"/>
  <c r="KA63" i="4" a="1"/>
  <c r="CW236" i="4" a="1"/>
  <c r="KC54" i="4" a="1"/>
  <c r="JY31" i="4" a="1"/>
  <c r="FU102" i="2" a="1"/>
  <c r="DZ237" i="4" a="1"/>
  <c r="EI234" i="4" a="1"/>
  <c r="FL234" i="2" a="1"/>
  <c r="DR234" i="2" a="1"/>
  <c r="FW83" i="2" a="1"/>
  <c r="KA118" i="4" a="1"/>
  <c r="FY207" i="2" a="1"/>
  <c r="FX138" i="2" a="1"/>
  <c r="KA89" i="4" a="1"/>
  <c r="BC236" i="2" a="1"/>
  <c r="JV200" i="4" a="1"/>
  <c r="FY141" i="2" a="1"/>
  <c r="IT236" i="4" a="1"/>
  <c r="DW237" i="4" a="1"/>
  <c r="FB235" i="2" a="1"/>
  <c r="JV66" i="4" a="1"/>
  <c r="FV75" i="2" a="1"/>
  <c r="KA14" i="4" a="1"/>
  <c r="CF237" i="2" a="1"/>
  <c r="FG236" i="4" a="1"/>
  <c r="JY94" i="4" a="1"/>
  <c r="FX45" i="2" a="1"/>
  <c r="IJ237" i="4" a="1"/>
  <c r="JV165" i="4" a="1"/>
  <c r="JZ105" i="4" a="1"/>
  <c r="FX214" i="2" a="1"/>
  <c r="FV24" i="2" a="1"/>
  <c r="KB219" i="4" a="1"/>
  <c r="JY149" i="4" a="1"/>
  <c r="FV22" i="2" a="1"/>
  <c r="R234" i="4" a="1"/>
  <c r="FY39" i="2" a="1"/>
  <c r="JF235" i="4" a="1"/>
  <c r="FO237" i="2" a="1"/>
  <c r="DA235" i="4" a="1"/>
  <c r="FX173" i="2" a="1"/>
  <c r="FY228" i="2" a="1"/>
  <c r="JX147" i="4" a="1"/>
  <c r="AI237" i="2" a="1"/>
  <c r="DN235" i="4" a="1"/>
  <c r="KA227" i="4" a="1"/>
  <c r="FB235" i="4" a="1"/>
  <c r="JV87" i="4" a="1"/>
  <c r="DT236" i="2" a="1"/>
  <c r="KB85" i="4" a="1"/>
  <c r="FY157" i="2" a="1"/>
  <c r="FW164" i="2" a="1"/>
  <c r="DF236" i="4" a="1"/>
  <c r="JZ186" i="4" a="1"/>
  <c r="KA154" i="4" a="1"/>
  <c r="JX30" i="4" a="1"/>
  <c r="FR233" i="2" a="1"/>
  <c r="CS235" i="4" a="1"/>
  <c r="KA61" i="4" a="1"/>
  <c r="JV201" i="4" a="1"/>
  <c r="KA105" i="4" a="1"/>
  <c r="AZ234" i="4" a="1"/>
  <c r="JV151" i="4" a="1"/>
  <c r="GL237" i="4" a="1"/>
  <c r="FU189" i="2" a="1"/>
  <c r="JY151" i="4" a="1"/>
  <c r="JN238" i="4" a="1"/>
  <c r="CX235" i="2" a="1"/>
  <c r="FX89" i="2" a="1"/>
  <c r="JW30" i="4" a="1"/>
  <c r="JW204" i="4" a="1"/>
  <c r="JV205" i="4" a="1"/>
  <c r="KB213" i="4" a="1"/>
  <c r="FV82" i="2" a="1"/>
  <c r="DO237" i="2" a="1"/>
  <c r="BQ234" i="4" a="1"/>
  <c r="FE236" i="4" a="1"/>
  <c r="GT237" i="4" a="1"/>
  <c r="JD237" i="4" a="1"/>
  <c r="Y233" i="2" a="1"/>
  <c r="AY238" i="4" a="1"/>
  <c r="FY40" i="2" a="1"/>
  <c r="KC122" i="4" a="1"/>
  <c r="FW118" i="2" a="1"/>
  <c r="FV177" i="2" a="1"/>
  <c r="KA131" i="4" a="1"/>
  <c r="FY79" i="2" a="1"/>
  <c r="HC238" i="4" a="1"/>
  <c r="FU107" i="2" a="1"/>
  <c r="JZ178" i="4" a="1"/>
  <c r="JX115" i="4" a="1"/>
  <c r="EV234" i="4" a="1"/>
  <c r="EV237" i="4" a="1"/>
  <c r="X234" i="4" a="1"/>
  <c r="FW76" i="2" a="1"/>
  <c r="DC235" i="4" a="1"/>
  <c r="KA225" i="4" a="1"/>
  <c r="FV54" i="2" a="1"/>
  <c r="JZ130" i="4" a="1"/>
  <c r="CX236" i="2" a="1"/>
  <c r="FU178" i="2" a="1"/>
  <c r="FV94" i="2" a="1"/>
  <c r="KB200" i="4" a="1"/>
  <c r="KC143" i="4" a="1"/>
  <c r="DS234" i="2" a="1"/>
  <c r="DB234" i="4" a="1"/>
  <c r="JB238" i="4" a="1"/>
  <c r="JZ227" i="4" a="1"/>
  <c r="AH236" i="4" a="1"/>
  <c r="JX168" i="4" a="1"/>
  <c r="CO236" i="2" a="1"/>
  <c r="JV9" i="4" a="1"/>
  <c r="FV60" i="2" a="1"/>
  <c r="AI236" i="4" a="1"/>
  <c r="CY234" i="4" a="1"/>
  <c r="JZ203" i="4" a="1"/>
  <c r="FV26" i="2" a="1"/>
  <c r="R236" i="4" a="1"/>
  <c r="KB178" i="4" a="1"/>
  <c r="AN238" i="4" a="1"/>
  <c r="KB14" i="4" a="1"/>
  <c r="FU174" i="2" a="1"/>
  <c r="JZ21" i="4" a="1"/>
  <c r="KC95" i="4" a="1"/>
  <c r="FU144" i="2" a="1"/>
  <c r="FS237" i="2" a="1"/>
  <c r="FY87" i="2" a="1"/>
  <c r="KC192" i="4" a="1"/>
  <c r="JW139" i="4" a="1"/>
  <c r="FU148" i="2" a="1"/>
  <c r="JV222" i="4" a="1"/>
  <c r="FQ235" i="4" a="1"/>
  <c r="JY96" i="4" a="1"/>
  <c r="KB136" i="4" a="1"/>
  <c r="BD234" i="2" a="1"/>
  <c r="JX188" i="4" a="1"/>
  <c r="FV36" i="2" a="1"/>
  <c r="JV104" i="4" a="1"/>
  <c r="KC220" i="4" a="1"/>
  <c r="FY153" i="2" a="1"/>
  <c r="KC194" i="4" a="1"/>
  <c r="JZ226" i="4" a="1"/>
  <c r="FY105" i="2" a="1"/>
  <c r="JW163" i="4" a="1"/>
  <c r="JY158" i="4" a="1"/>
  <c r="JY79" i="4" a="1"/>
  <c r="FX29" i="2" a="1"/>
  <c r="FY135" i="2" a="1"/>
  <c r="DW235" i="4" a="1"/>
  <c r="C234" i="2" a="1"/>
  <c r="GE235" i="4" a="1"/>
  <c r="FQ234" i="2" a="1"/>
  <c r="FV130" i="2" a="1"/>
  <c r="HS236" i="4" a="1"/>
  <c r="KC61" i="4" a="1"/>
  <c r="BZ234" i="2" a="1"/>
  <c r="KB50" i="4" a="1"/>
  <c r="FU105" i="2" a="1"/>
  <c r="FU66" i="2" a="1"/>
  <c r="BO236" i="2" a="1"/>
  <c r="CR237" i="2" a="1"/>
  <c r="KB10" i="4" a="1"/>
  <c r="FX122" i="2" a="1"/>
  <c r="DD237" i="2" a="1"/>
  <c r="DH236" i="2" a="1"/>
  <c r="BZ236" i="4" a="1"/>
  <c r="FV234" i="4" a="1"/>
  <c r="HK236" i="4" a="1"/>
  <c r="IS236" i="4" a="1"/>
  <c r="GV236" i="4" a="1"/>
  <c r="JY114" i="4" a="1"/>
  <c r="IL238" i="4" a="1"/>
  <c r="AP234" i="2" a="1"/>
  <c r="FW29" i="2" a="1"/>
  <c r="FX208" i="2" a="1"/>
  <c r="FU151" i="2" a="1"/>
  <c r="JQ234" i="4" a="1"/>
  <c r="AJ236" i="2" a="1"/>
  <c r="FW63" i="2" a="1"/>
  <c r="FY214" i="2" a="1"/>
  <c r="FY33" i="2" a="1"/>
  <c r="JX139" i="4" a="1"/>
  <c r="DM237" i="2" a="1"/>
  <c r="FW117" i="2" a="1"/>
  <c r="FU218" i="2" a="1"/>
  <c r="FP233" i="2" a="1"/>
  <c r="KB188" i="4" a="1"/>
  <c r="BH233" i="2" a="1"/>
  <c r="AR235" i="2" a="1"/>
  <c r="EC237" i="2" a="1"/>
  <c r="FV98" i="2" a="1"/>
  <c r="EL237" i="4" a="1"/>
  <c r="IZ237" i="4" a="1"/>
  <c r="GZ235" i="4" a="1"/>
  <c r="FV166" i="2" a="1"/>
  <c r="HU235" i="4" a="1"/>
  <c r="FY109" i="2" a="1"/>
  <c r="JW148" i="4" a="1"/>
  <c r="JX17" i="4" a="1"/>
  <c r="GZ237" i="4" a="1"/>
  <c r="KC35" i="4" a="1"/>
  <c r="FV42" i="2" a="1"/>
  <c r="FJ237" i="2" a="1"/>
  <c r="GV234" i="4" a="1"/>
  <c r="JZ90" i="4" a="1"/>
  <c r="KB61" i="4" a="1"/>
  <c r="JZ166" i="4" a="1"/>
  <c r="W234" i="2" a="1"/>
  <c r="JT237" i="4" a="1"/>
  <c r="KA160" i="4" a="1"/>
  <c r="JY145" i="4" a="1"/>
  <c r="BC236" i="4" a="1"/>
  <c r="FW126" i="2" a="1"/>
  <c r="JX26" i="4" a="1"/>
  <c r="JZ12" i="4" a="1"/>
  <c r="CD236" i="2" a="1"/>
  <c r="FV112" i="2" a="1"/>
  <c r="IR235" i="4" a="1"/>
  <c r="JV138" i="4" a="1"/>
  <c r="KC189" i="4" a="1"/>
  <c r="HV238" i="4" a="1"/>
  <c r="HE235" i="4" a="1"/>
  <c r="AL235" i="4" a="1"/>
  <c r="FY53" i="2" a="1"/>
  <c r="JX50" i="4" a="1"/>
  <c r="JY191" i="4" a="1"/>
  <c r="DF235" i="2" a="1"/>
  <c r="JY12" i="4" a="1"/>
  <c r="DC234" i="4" a="1"/>
  <c r="EQ236" i="4" a="1"/>
  <c r="BR235" i="2" a="1"/>
  <c r="FV157" i="2" a="1"/>
  <c r="W236" i="2" a="1"/>
  <c r="X237" i="4" a="1"/>
  <c r="FW62" i="2" a="1"/>
  <c r="FU81" i="2" a="1"/>
  <c r="FX160" i="2" a="1"/>
  <c r="JY32" i="4" a="1"/>
  <c r="FU46" i="2" a="1"/>
  <c r="JV171" i="4" a="1"/>
  <c r="ER238" i="4" a="1"/>
  <c r="KA223" i="4" a="1"/>
  <c r="KC40" i="4" a="1"/>
  <c r="EH235" i="4" a="1"/>
  <c r="JW130" i="4" a="1"/>
  <c r="FU56" i="2" a="1"/>
  <c r="IA236" i="4" a="1"/>
  <c r="EV237" i="2" a="1"/>
  <c r="FV161" i="2" a="1"/>
  <c r="CN235" i="2" a="1"/>
  <c r="EC233" i="2" a="1"/>
  <c r="KB231" i="4" a="1"/>
  <c r="KA117" i="4" a="1"/>
  <c r="FU210" i="2" a="1"/>
  <c r="KC101" i="4" a="1"/>
  <c r="FY178" i="2" a="1"/>
  <c r="IZ238" i="4" a="1"/>
  <c r="BB237" i="4" a="1"/>
  <c r="FZ236" i="4" a="1"/>
  <c r="FB233" i="2" a="1"/>
  <c r="JX194" i="4" a="1"/>
  <c r="JY115" i="4" a="1"/>
  <c r="JX123" i="4" a="1"/>
  <c r="EK237" i="4" a="1"/>
  <c r="AJ233" i="2" a="1"/>
  <c r="CR235" i="2" a="1"/>
  <c r="FX101" i="2" a="1"/>
  <c r="CX233" i="2" a="1"/>
  <c r="FX77" i="2" a="1"/>
  <c r="HG235" i="4" a="1"/>
  <c r="CD234" i="2" a="1"/>
  <c r="JZ157" i="4" a="1"/>
  <c r="FF236" i="2" a="1"/>
  <c r="JN236" i="4" a="1"/>
  <c r="EA238" i="4" a="1"/>
  <c r="JV163" i="4" a="1"/>
  <c r="ER237" i="4" a="1"/>
  <c r="FV66" i="2" a="1"/>
  <c r="KB74" i="4" a="1"/>
  <c r="KC173" i="4" a="1"/>
  <c r="Y237" i="2" a="1"/>
  <c r="GW237" i="4" a="1"/>
  <c r="FV237" i="4" a="1"/>
  <c r="EA234" i="2" a="1"/>
  <c r="EG236" i="4" a="1"/>
  <c r="DT234" i="4" a="1"/>
  <c r="KC12" i="4" a="1"/>
  <c r="BB236" i="4" a="1"/>
  <c r="AT235" i="2" a="1"/>
  <c r="FU33" i="2" a="1"/>
  <c r="DE236" i="2" a="1"/>
  <c r="FW123" i="2" a="1"/>
  <c r="AT234" i="2" a="1"/>
  <c r="FU222" i="2" a="1"/>
  <c r="KC179" i="4" a="1"/>
  <c r="JY164" i="4" a="1"/>
  <c r="JJ235" i="4" a="1"/>
  <c r="JY211" i="4" a="1"/>
  <c r="FX73" i="2" a="1"/>
  <c r="DP233" i="2" a="1"/>
  <c r="FX134" i="2" a="1"/>
  <c r="DG237" i="4" a="1"/>
  <c r="FV189" i="2" a="1"/>
  <c r="DT235" i="4" a="1"/>
  <c r="JY206" i="4" a="1"/>
  <c r="AV236" i="2" a="1"/>
  <c r="JY208" i="4" a="1"/>
  <c r="DW234" i="4" a="1"/>
  <c r="GV235" i="4" a="1"/>
  <c r="FY34" i="2" a="1"/>
  <c r="JW132" i="4" a="1"/>
  <c r="BP234" i="4" a="1"/>
  <c r="KC181" i="4" a="1"/>
  <c r="DX237" i="2" a="1"/>
  <c r="FV235" i="4" a="1"/>
  <c r="JV195" i="4" a="1"/>
  <c r="FX20" i="2" a="1"/>
  <c r="KA18" i="4" a="1"/>
  <c r="DV237" i="4" a="1"/>
  <c r="JU236" i="4" a="1"/>
  <c r="FW90" i="2" a="1"/>
  <c r="JZ116" i="4" a="1"/>
  <c r="X238" i="4" a="1"/>
  <c r="JZ231" i="4" a="1"/>
  <c r="KB121" i="4" a="1"/>
  <c r="KB151" i="4" a="1"/>
  <c r="IK236" i="4" a="1"/>
  <c r="CD235" i="4" a="1"/>
  <c r="FW166" i="2" a="1"/>
  <c r="AL238" i="4" a="1"/>
  <c r="FW154" i="2" a="1"/>
  <c r="FL236" i="2" a="1"/>
  <c r="KB91" i="4" a="1"/>
  <c r="FV96" i="2" a="1"/>
  <c r="BC238" i="4" a="1"/>
  <c r="KC127" i="4" a="1"/>
  <c r="JW14" i="4" a="1"/>
  <c r="JZ201" i="4" a="1"/>
  <c r="AG233" i="2" a="1"/>
  <c r="KB199" i="4" a="1"/>
  <c r="HH237" i="4" a="1"/>
  <c r="FH234" i="4" a="1"/>
  <c r="FR235" i="4" a="1"/>
  <c r="FX130" i="2" a="1"/>
  <c r="JV178" i="4" a="1"/>
  <c r="FY143" i="2" a="1"/>
  <c r="JY148" i="4" a="1"/>
  <c r="KB23" i="4" a="1"/>
  <c r="JZ143" i="4" a="1"/>
  <c r="FU71" i="2" a="1"/>
  <c r="KC58" i="4" a="1"/>
  <c r="HM237" i="4" a="1"/>
  <c r="JX186" i="4" a="1"/>
  <c r="IE234" i="4" a="1"/>
  <c r="JZ122" i="4" a="1"/>
  <c r="N236" i="2" a="1"/>
  <c r="AO234" i="4" a="1"/>
  <c r="JM235" i="4" a="1"/>
  <c r="JW122" i="4" a="1"/>
  <c r="FX83" i="2" a="1"/>
  <c r="FV73" i="2" a="1"/>
  <c r="FY218" i="2" a="1"/>
  <c r="JV103" i="4" a="1"/>
  <c r="CY235" i="4" a="1"/>
  <c r="KC21" i="4" a="1"/>
  <c r="DI237" i="2" a="1"/>
  <c r="KB186" i="4" a="1"/>
  <c r="FP236" i="2" a="1"/>
  <c r="JY85" i="4" a="1"/>
  <c r="FX154" i="2" a="1"/>
  <c r="DS234" i="4" a="1"/>
  <c r="JF238" i="4" a="1"/>
  <c r="KB123" i="4" a="1"/>
  <c r="AS233" i="2" a="1"/>
  <c r="FV107" i="2" a="1"/>
  <c r="FV174" i="2" a="1"/>
  <c r="JX73" i="4" a="1"/>
  <c r="FV213" i="2" a="1"/>
  <c r="JB236" i="4" a="1"/>
  <c r="FU168" i="2" a="1"/>
  <c r="JY229" i="4" a="1"/>
  <c r="FW17" i="2" a="1"/>
  <c r="KC55" i="4" a="1"/>
  <c r="JZ165" i="4" a="1"/>
  <c r="GW236" i="4" a="1"/>
  <c r="JZ11" i="4" a="1"/>
  <c r="JZ33" i="4" a="1"/>
  <c r="JW140" i="4" a="1"/>
  <c r="HO237" i="4" a="1"/>
  <c r="CM238" i="4" a="1"/>
  <c r="JX203" i="4" a="1"/>
  <c r="FV93" i="2" a="1"/>
  <c r="FH236" i="2" a="1"/>
  <c r="FX129" i="2" a="1"/>
  <c r="JW233" i="4" a="1"/>
  <c r="BI236" i="2" a="1"/>
  <c r="DH238" i="4" a="1"/>
  <c r="GB237" i="4" a="1"/>
  <c r="JY213" i="4" a="1"/>
  <c r="FY225" i="2" a="1"/>
  <c r="CN234" i="4" a="1"/>
  <c r="JZ102" i="4" a="1"/>
  <c r="KB46" i="4" a="1"/>
  <c r="DL234" i="4" a="1"/>
  <c r="FY231" i="2" a="1"/>
  <c r="JW201" i="4" a="1"/>
  <c r="JW87" i="4" a="1"/>
  <c r="FY204" i="2" a="1"/>
  <c r="CK233" i="2" a="1"/>
  <c r="CZ233" i="2" a="1"/>
  <c r="JV92" i="4" a="1"/>
  <c r="GY236" i="4" a="1"/>
  <c r="FW16" i="2" a="1"/>
  <c r="FU55" i="2" a="1"/>
  <c r="ET237" i="4" a="1"/>
  <c r="JY63" i="4" a="1"/>
  <c r="CJ238" i="4" a="1"/>
  <c r="AF237" i="2" a="1"/>
  <c r="FV187" i="2" a="1"/>
  <c r="IM235" i="4" a="1"/>
  <c r="JZ197" i="4" a="1"/>
  <c r="JW50" i="4" a="1"/>
  <c r="JW55" i="4" a="1"/>
  <c r="FX121" i="2" a="1"/>
  <c r="JZ34" i="4" a="1"/>
  <c r="DH235" i="4" a="1"/>
  <c r="EI236" i="2" a="1"/>
  <c r="KC20" i="4" a="1"/>
  <c r="JY139" i="4" a="1"/>
  <c r="KA189" i="4" a="1"/>
  <c r="JW213" i="4" a="1"/>
  <c r="AR237" i="2" a="1"/>
  <c r="IH236" i="4" a="1"/>
  <c r="CM237" i="4" a="1"/>
  <c r="FS238" i="4" a="1"/>
  <c r="KB139" i="4" a="1"/>
  <c r="FX147" i="2" a="1"/>
  <c r="FU163" i="2" a="1"/>
  <c r="DN235" i="2" a="1"/>
  <c r="KB58" i="4" a="1"/>
  <c r="X233" i="2" a="1"/>
  <c r="FU231" i="2" a="1"/>
  <c r="JW23" i="4" a="1"/>
  <c r="JW159" i="4" a="1"/>
  <c r="FW208" i="2" a="1"/>
  <c r="CT235" i="4" a="1"/>
  <c r="FW88" i="2" a="1"/>
  <c r="FW200" i="2" a="1"/>
  <c r="KC233" i="4" a="1"/>
  <c r="FV32" i="2" a="1"/>
  <c r="FV13" i="2" a="1"/>
  <c r="KA142" i="4" a="1"/>
  <c r="DJ234" i="2" a="1"/>
  <c r="JY127" i="4" a="1"/>
  <c r="ID237" i="4" a="1"/>
  <c r="CO236" i="4" a="1"/>
  <c r="FV135" i="2" a="1"/>
  <c r="KA112" i="4" a="1"/>
  <c r="JW11" i="4" a="1"/>
  <c r="JX51" i="4" a="1"/>
  <c r="JV187" i="4" a="1"/>
  <c r="FW74" i="2" a="1"/>
  <c r="JY223" i="4" a="1"/>
  <c r="AJ234" i="4" a="1"/>
  <c r="FU44" i="2" a="1"/>
  <c r="FS235" i="4" a="1"/>
  <c r="FX14" i="2" a="1"/>
  <c r="KC87" i="4" a="1"/>
  <c r="DF234" i="2" a="1"/>
  <c r="JW155" i="4" a="1"/>
  <c r="AN236" i="4" a="1"/>
  <c r="FV11" i="2" a="1"/>
  <c r="JY83" i="4" a="1"/>
  <c r="E236" i="2" a="1"/>
  <c r="FV106" i="2" a="1"/>
  <c r="JV94" i="4" a="1"/>
  <c r="DF237" i="2" a="1"/>
  <c r="JW129" i="4" a="1"/>
  <c r="FW193" i="2" a="1"/>
  <c r="FW147" i="2" a="1"/>
  <c r="EK235" i="4" a="1"/>
  <c r="FX146" i="2" a="1"/>
  <c r="AQ234" i="2" a="1"/>
  <c r="HO236" i="4" a="1"/>
  <c r="FW235" i="4" a="1"/>
  <c r="GM237" i="4" a="1"/>
  <c r="IN235" i="4" a="1"/>
  <c r="JX134" i="4" a="1"/>
  <c r="FX202" i="2" a="1"/>
  <c r="I236" i="4" a="1"/>
  <c r="FL238" i="4" a="1"/>
  <c r="FU134" i="2" a="1"/>
  <c r="JW75" i="4" a="1"/>
  <c r="FU177" i="2" a="1"/>
  <c r="JZ189" i="4" a="1"/>
  <c r="KC222" i="4" a="1"/>
  <c r="KA201" i="4" a="1"/>
  <c r="EV236" i="4" a="1"/>
  <c r="JX36" i="4" a="1"/>
  <c r="ED236" i="4" a="1"/>
  <c r="KB230" i="4" a="1"/>
  <c r="KB148" i="4" a="1"/>
  <c r="DX236" i="4" a="1"/>
  <c r="JW46" i="4" a="1"/>
  <c r="JZ15" i="4" a="1"/>
  <c r="BS235" i="4" a="1"/>
  <c r="DP235" i="2" a="1"/>
  <c r="FV7" i="2" a="1"/>
  <c r="JN234" i="4" a="1"/>
  <c r="FL235" i="2" a="1"/>
  <c r="FV37" i="2" a="1"/>
  <c r="JZ79" i="4" a="1"/>
  <c r="KC193" i="4" a="1"/>
  <c r="JV133" i="4" a="1"/>
  <c r="FV119" i="2" a="1"/>
  <c r="CN233" i="2" a="1"/>
  <c r="FW127" i="2" a="1"/>
  <c r="KC56" i="4" a="1"/>
  <c r="KB223" i="4" a="1"/>
  <c r="KA145" i="4" a="1"/>
  <c r="E234" i="4" a="1"/>
  <c r="FC235" i="2" a="1"/>
  <c r="KB40" i="4" a="1"/>
  <c r="FY104" i="2" a="1"/>
  <c r="P237" i="2" a="1"/>
  <c r="JY80" i="4" a="1"/>
  <c r="KB95" i="4" a="1"/>
  <c r="FU209" i="2" a="1"/>
  <c r="FY15" i="2" a="1"/>
  <c r="JU238" i="4" a="1"/>
  <c r="JV196" i="4" a="1"/>
  <c r="JZ137" i="4" a="1"/>
  <c r="AY236" i="2" a="1"/>
  <c r="JL236" i="4" a="1"/>
  <c r="AI235" i="4" a="1"/>
  <c r="EP237" i="2" a="1"/>
  <c r="JZ40" i="4" a="1"/>
  <c r="FU97" i="2" a="1"/>
  <c r="FU110" i="2" a="1"/>
  <c r="V234" i="2" a="1"/>
  <c r="KA233" i="4" a="1"/>
  <c r="JX163" i="4" a="1"/>
  <c r="JY73" i="4" a="1"/>
  <c r="FW131" i="2" a="1"/>
  <c r="KA103" i="4" a="1"/>
  <c r="ER234" i="4" a="1"/>
  <c r="FW89" i="2" a="1"/>
  <c r="W235" i="2" a="1"/>
  <c r="FY93" i="2" a="1"/>
  <c r="FU8" i="2" a="1"/>
  <c r="JV146" i="4" a="1"/>
  <c r="KC99" i="4" a="1"/>
  <c r="FW114" i="2" a="1"/>
  <c r="JX53" i="4" a="1"/>
  <c r="GE237" i="4" a="1"/>
  <c r="JW63" i="4" a="1"/>
  <c r="FV190" i="2" a="1"/>
  <c r="JY102" i="4" a="1"/>
  <c r="JZ39" i="4" a="1"/>
  <c r="CA235" i="2" a="1"/>
  <c r="KA184" i="4" a="1"/>
  <c r="DV237" i="2" a="1"/>
  <c r="AG237" i="2" a="1"/>
  <c r="DT235" i="2" a="1"/>
  <c r="FD233" i="2" a="1"/>
  <c r="L236" i="2" a="1"/>
  <c r="JW188" i="4" a="1"/>
  <c r="KC137" i="4" a="1"/>
  <c r="KC146" i="4" a="1"/>
  <c r="JW193" i="4" a="1"/>
  <c r="EF235" i="4" a="1"/>
  <c r="KB152" i="4" a="1"/>
  <c r="KA91" i="4" a="1"/>
  <c r="EG236" i="2" a="1"/>
  <c r="JX196" i="4" a="1"/>
  <c r="FU22" i="2" a="1"/>
  <c r="KB145" i="4" a="1"/>
  <c r="FQ234" i="4" a="1"/>
  <c r="DG238" i="4" a="1"/>
  <c r="JW187" i="4" a="1"/>
  <c r="FW195" i="2" a="1"/>
  <c r="JV118" i="4" a="1"/>
  <c r="JH235" i="4" a="1"/>
  <c r="FX215" i="2" a="1"/>
  <c r="JY112" i="4" a="1"/>
  <c r="JY227" i="4" a="1"/>
  <c r="FV51" i="2" a="1"/>
  <c r="KC8" i="4" a="1"/>
  <c r="FW236" i="4" a="1"/>
  <c r="GJ238" i="4" a="1"/>
  <c r="JV81" i="4" a="1"/>
  <c r="DP237" i="4" a="1"/>
  <c r="KB77" i="4" a="1"/>
  <c r="JZ140" i="4" a="1"/>
  <c r="JV21" i="4" a="1"/>
  <c r="FU180" i="2" a="1"/>
  <c r="JV93" i="4" a="1"/>
  <c r="FD238" i="4" a="1"/>
  <c r="EY233" i="2" a="1"/>
  <c r="GF237" i="4" a="1"/>
  <c r="FV147" i="2" a="1"/>
  <c r="DV234" i="4" a="1"/>
  <c r="JW162" i="4" a="1"/>
  <c r="JZ173" i="4" a="1"/>
  <c r="FX94" i="2" a="1"/>
  <c r="KB176" i="4" a="1"/>
  <c r="FV56" i="2" a="1"/>
  <c r="FY196" i="2" a="1"/>
  <c r="FW102" i="2" a="1"/>
  <c r="JX135" i="4" a="1"/>
  <c r="EE236" i="2" a="1"/>
  <c r="JZ88" i="4" a="1"/>
  <c r="JZ127" i="4" a="1"/>
  <c r="AQ236" i="2" a="1"/>
  <c r="FY195" i="2" a="1"/>
  <c r="BE234" i="2" a="1"/>
  <c r="FW112" i="2" a="1"/>
  <c r="JZ75" i="4" a="1"/>
  <c r="KA220" i="4" a="1"/>
  <c r="FX225" i="2" a="1"/>
  <c r="FX32" i="2" a="1"/>
  <c r="FM235" i="4" a="1"/>
  <c r="EV235" i="2" a="1"/>
  <c r="EJ233" i="2" a="1"/>
  <c r="BM233" i="2" a="1"/>
  <c r="JW221" i="4" a="1"/>
  <c r="HN238" i="4" a="1"/>
  <c r="JV113" i="4" a="1"/>
  <c r="AI234" i="4" a="1"/>
  <c r="EU236" i="2" a="1"/>
  <c r="JI238" i="4" a="1"/>
  <c r="FU95" i="2" a="1"/>
  <c r="JW151" i="4" a="1"/>
  <c r="JV85" i="4" a="1"/>
  <c r="FC237" i="4" a="1"/>
  <c r="BL235" i="2" a="1"/>
  <c r="II235" i="4" a="1"/>
  <c r="FX166" i="2" a="1"/>
  <c r="JY142" i="4" a="1"/>
  <c r="KA100" i="4" a="1"/>
  <c r="KC36" i="4" a="1"/>
  <c r="JY197" i="4" a="1"/>
  <c r="FW119" i="2" a="1"/>
  <c r="JW60" i="4" a="1"/>
  <c r="JU235" i="4" a="1"/>
  <c r="FU194" i="2" a="1"/>
  <c r="EI236" i="4" a="1"/>
  <c r="JV197" i="4" a="1"/>
  <c r="BP236" i="4" a="1"/>
  <c r="FU74" i="2" a="1"/>
  <c r="JW154" i="4" a="1"/>
  <c r="JW198" i="4" a="1"/>
  <c r="DD237" i="4" a="1"/>
  <c r="FT237" i="4" a="1"/>
  <c r="KB131" i="4" a="1"/>
  <c r="JZ194" i="4" a="1"/>
  <c r="KC71" i="4" a="1"/>
  <c r="JY99" i="4" a="1"/>
  <c r="IY237" i="4" a="1"/>
  <c r="CV236" i="4" a="1"/>
  <c r="FU12" i="2" a="1"/>
  <c r="JC234" i="4" a="1"/>
  <c r="FU223" i="2" a="1"/>
  <c r="FX107" i="2" a="1"/>
  <c r="JY51" i="4" a="1"/>
  <c r="KB179" i="4" a="1"/>
  <c r="EN238" i="4" a="1"/>
  <c r="JY192" i="4" a="1"/>
  <c r="JW109" i="4" a="1"/>
  <c r="HP237" i="4" a="1"/>
  <c r="KC27" i="4" a="1"/>
  <c r="AI234" i="2" a="1"/>
  <c r="EM235" i="2" a="1"/>
  <c r="KA196" i="4" a="1"/>
  <c r="BE236" i="4" a="1"/>
  <c r="JY17" i="4" a="1"/>
  <c r="JV88" i="4" a="1"/>
  <c r="DC236" i="4" a="1"/>
  <c r="BU237" i="2" a="1"/>
  <c r="JY210" i="4" a="1"/>
  <c r="IN234" i="4" a="1"/>
  <c r="FW223" i="2" a="1"/>
  <c r="KC210" i="4" a="1"/>
  <c r="FX44" i="2" a="1"/>
  <c r="DV235" i="4" a="1"/>
  <c r="DD233" i="2" a="1"/>
  <c r="DW235" i="2" a="1"/>
  <c r="JG235" i="4" a="1"/>
  <c r="AP233" i="2" a="1"/>
  <c r="FY55" i="2" a="1"/>
  <c r="JZ190" i="4" a="1"/>
  <c r="JX137" i="4" a="1"/>
  <c r="AV237" i="2" a="1"/>
  <c r="AZ234" i="2" a="1"/>
  <c r="KA16" i="4" a="1"/>
  <c r="FX204" i="2" a="1"/>
  <c r="DK238" i="4" a="1"/>
  <c r="KB227" i="4" a="1"/>
  <c r="KC115" i="4" a="1"/>
  <c r="KC149" i="4" a="1"/>
  <c r="FU171" i="2" a="1"/>
  <c r="IA238" i="4" a="1"/>
  <c r="JX126" i="4" a="1"/>
  <c r="JX68" i="4" a="1"/>
  <c r="FY98" i="2" a="1"/>
  <c r="IE237" i="4" a="1"/>
  <c r="O233" i="2" a="1"/>
  <c r="BA237" i="2" a="1"/>
  <c r="AR233" i="2" a="1"/>
  <c r="EH234" i="4" a="1"/>
  <c r="FO234" i="4" a="1"/>
  <c r="JH238" i="4" a="1"/>
  <c r="CY237" i="4" a="1"/>
  <c r="FV230" i="2" a="1"/>
  <c r="GY235" i="4" a="1"/>
  <c r="JX83" i="4" a="1"/>
  <c r="DM236" i="4" a="1"/>
  <c r="FU104" i="2" a="1"/>
  <c r="JV156" i="4" a="1"/>
  <c r="KA53" i="4" a="1"/>
  <c r="CM236" i="2" a="1"/>
  <c r="JX99" i="4" a="1"/>
  <c r="BW238" i="4" a="1"/>
  <c r="CE235" i="4" a="1"/>
  <c r="KA48" i="4" a="1"/>
  <c r="KB158" i="4" a="1"/>
  <c r="FV192" i="2" a="1"/>
  <c r="KC136" i="4" a="1"/>
  <c r="ID234" i="4" a="1"/>
  <c r="EH238" i="4" a="1"/>
  <c r="B237" i="2" a="1"/>
  <c r="EJ236" i="4" a="1"/>
  <c r="HQ236" i="4" a="1"/>
  <c r="HM238" i="4" a="1"/>
  <c r="KC205" i="4" a="1"/>
  <c r="JZ177" i="4" a="1"/>
  <c r="KB203" i="4" a="1"/>
  <c r="KA113" i="4" a="1"/>
  <c r="FU115" i="2" a="1"/>
  <c r="JY101" i="4" a="1"/>
  <c r="FV29" i="2" a="1"/>
  <c r="JC238" i="4" a="1"/>
  <c r="EG237" i="2" a="1"/>
  <c r="FV47" i="2" a="1"/>
  <c r="EA235" i="4" a="1"/>
  <c r="JW80" i="4" a="1"/>
  <c r="EW237" i="4" a="1"/>
  <c r="KA90" i="4" a="1"/>
  <c r="FX150" i="2" a="1"/>
  <c r="FW220" i="2" a="1"/>
  <c r="FV67" i="2" a="1"/>
  <c r="IC234" i="4" a="1"/>
  <c r="JX98" i="4" a="1"/>
  <c r="DU234" i="4" a="1"/>
  <c r="FU63" i="2" a="1"/>
  <c r="GA234" i="4" a="1"/>
  <c r="FY57" i="2" a="1"/>
  <c r="JC235" i="4" a="1"/>
  <c r="P235" i="2" a="1"/>
  <c r="JW32" i="4" a="1"/>
  <c r="EV234" i="2" a="1"/>
  <c r="BA236" i="4" a="1"/>
  <c r="BT233" i="2" a="1"/>
  <c r="FV160" i="2" a="1"/>
  <c r="JX25" i="4" a="1"/>
  <c r="JZ81" i="4" a="1"/>
  <c r="FY227" i="2" a="1"/>
  <c r="N237" i="2" a="1"/>
  <c r="CM233" i="2" a="1"/>
  <c r="KB138" i="4" a="1"/>
  <c r="FY201" i="2" a="1"/>
  <c r="FU150" i="2" a="1"/>
  <c r="KB13" i="4" a="1"/>
  <c r="JZ158" i="4" a="1"/>
  <c r="KA78" i="4" a="1"/>
  <c r="ES237" i="2" a="1"/>
  <c r="KA174" i="4" a="1"/>
  <c r="JZ153" i="4" a="1"/>
  <c r="BU235" i="4" a="1"/>
  <c r="KA222" i="4" a="1"/>
  <c r="JZ198" i="4" a="1"/>
  <c r="FW73" i="2" a="1"/>
  <c r="HD238" i="4" a="1"/>
  <c r="BU234" i="2" a="1"/>
  <c r="JI235" i="4" a="1"/>
  <c r="ES234" i="4" a="1"/>
  <c r="KC208" i="4" a="1"/>
  <c r="AG235" i="2" a="1"/>
  <c r="KC134" i="4" a="1"/>
  <c r="CA234" i="4" a="1"/>
  <c r="FU195" i="2" a="1"/>
  <c r="KC162" i="4" a="1"/>
  <c r="CV235" i="4" a="1"/>
  <c r="F235" i="4" a="1"/>
  <c r="KC80" i="4" a="1"/>
  <c r="KB194" i="4" a="1"/>
  <c r="JX74" i="4" a="1"/>
  <c r="JW24" i="4" a="1"/>
  <c r="KB177" i="4" a="1"/>
  <c r="JW127" i="4" a="1"/>
  <c r="DZ233" i="2" a="1"/>
  <c r="DI236" i="4" a="1"/>
  <c r="EC234" i="2" a="1"/>
  <c r="CV233" i="2" a="1"/>
  <c r="JZ210" i="4" a="1"/>
  <c r="GH237" i="4" a="1"/>
  <c r="JW91" i="4" a="1"/>
  <c r="FU124" i="2" a="1"/>
  <c r="IP234" i="4" a="1"/>
  <c r="JZ123" i="4" a="1"/>
  <c r="BD236" i="2" a="1"/>
  <c r="JW21" i="4" a="1"/>
  <c r="FS237" i="4" a="1"/>
  <c r="DW238" i="4" a="1"/>
  <c r="KC84" i="4" a="1"/>
  <c r="BT237" i="2" a="1"/>
  <c r="JW202" i="4" a="1"/>
  <c r="JZ69" i="4" a="1"/>
  <c r="KC178" i="4" a="1"/>
  <c r="KC120" i="4" a="1"/>
  <c r="JX130" i="4" a="1"/>
  <c r="JY209" i="4" a="1"/>
  <c r="KB88" i="4" a="1"/>
  <c r="EK233" i="2" a="1"/>
  <c r="JW110" i="4" a="1"/>
  <c r="BU233" i="2" a="1"/>
  <c r="FV10" i="2" a="1"/>
  <c r="FY70" i="2" a="1"/>
  <c r="FY179" i="2" a="1"/>
  <c r="DK235" i="2" a="1"/>
  <c r="GA237" i="4" a="1"/>
  <c r="JZ103" i="4" a="1"/>
  <c r="JY214" i="4" a="1"/>
  <c r="JW95" i="4" a="1"/>
  <c r="AS234" i="2" a="1"/>
  <c r="DL233" i="2" a="1"/>
  <c r="FX88" i="2" a="1"/>
  <c r="FZ234" i="4" a="1"/>
  <c r="CH237" i="4" a="1"/>
  <c r="JT235" i="4" a="1"/>
  <c r="IP236" i="4" a="1"/>
  <c r="JW31" i="4" a="1"/>
  <c r="AV235" i="2" a="1"/>
  <c r="FA237" i="2" a="1"/>
  <c r="FY59" i="2" a="1"/>
  <c r="KC103" i="4" a="1"/>
  <c r="JZ232" i="4" a="1"/>
  <c r="DP236" i="2" a="1"/>
  <c r="EC236" i="4" a="1"/>
  <c r="KB98" i="4" a="1"/>
  <c r="FY184" i="2" a="1"/>
  <c r="FV155" i="2" a="1"/>
  <c r="DW236" i="4" a="1"/>
  <c r="FW41" i="2" a="1"/>
  <c r="BO233" i="2" a="1"/>
  <c r="JZ20" i="4" a="1"/>
  <c r="FU89" i="2" a="1"/>
  <c r="DQ237" i="4" a="1"/>
  <c r="FV132" i="2" a="1"/>
  <c r="AW236" i="2" a="1"/>
  <c r="CS236" i="2" a="1"/>
  <c r="JX14" i="4" a="1"/>
  <c r="KA51" i="4" a="1"/>
  <c r="DC234" i="2" a="1"/>
  <c r="FX114" i="2" a="1"/>
  <c r="GL238" i="4" a="1"/>
  <c r="CY235" i="2" a="1"/>
  <c r="FV168" i="2" a="1"/>
  <c r="JX82" i="4" a="1"/>
  <c r="DK233" i="2" a="1"/>
  <c r="DI234" i="2" a="1"/>
  <c r="HL236" i="4" a="1"/>
  <c r="JX228" i="4" a="1"/>
  <c r="FY84" i="2" a="1"/>
  <c r="KB75" i="4" a="1"/>
  <c r="FU20" i="2" a="1"/>
  <c r="KB92" i="4" a="1"/>
  <c r="JX124" i="4" a="1"/>
  <c r="FY60" i="2" a="1"/>
  <c r="JX173" i="4" a="1"/>
  <c r="JV26" i="4" a="1"/>
  <c r="JZ171" i="4" a="1"/>
  <c r="GI236" i="4" a="1"/>
  <c r="FY175" i="2" a="1"/>
  <c r="KC214" i="4" a="1"/>
  <c r="KA190" i="4" a="1"/>
  <c r="CZ237" i="2" a="1"/>
  <c r="KB76" i="4" a="1"/>
  <c r="JV15" i="4" a="1"/>
  <c r="JK238" i="4" a="1"/>
  <c r="P234" i="2" a="1"/>
  <c r="JZ176" i="4" a="1"/>
  <c r="FU196" i="2" a="1"/>
  <c r="IN237" i="4" a="1"/>
  <c r="II236" i="4" a="1"/>
  <c r="FX132" i="2" a="1"/>
  <c r="BK235" i="2" a="1"/>
  <c r="C235" i="2" a="1"/>
  <c r="GQ236" i="4" a="1"/>
  <c r="JV55" i="4" a="1"/>
  <c r="FK237" i="2" a="1"/>
  <c r="JX221" i="4" a="1"/>
  <c r="GM238" i="4" a="1"/>
  <c r="JV22" i="4" a="1"/>
  <c r="CI235" i="2" a="1"/>
  <c r="FW222" i="2" a="1"/>
  <c r="KB215" i="4" a="1"/>
  <c r="EL233" i="2" a="1"/>
  <c r="FY100" i="2" a="1"/>
  <c r="BH237" i="2" a="1"/>
  <c r="CN236" i="2" a="1"/>
  <c r="JZ44" i="4" a="1"/>
  <c r="KB65" i="4" a="1"/>
  <c r="FX65" i="2" a="1"/>
  <c r="EN234" i="2" a="1"/>
  <c r="FX61" i="2" a="1"/>
  <c r="AN237" i="4" a="1"/>
  <c r="DT233" i="2" a="1"/>
  <c r="AY233" i="2" a="1"/>
  <c r="HU238" i="4" a="1"/>
  <c r="JY193" i="4" a="1"/>
  <c r="JW29" i="4" a="1"/>
  <c r="JX162" i="4" a="1"/>
  <c r="FW179" i="2" a="1"/>
  <c r="KC197" i="4" a="1"/>
  <c r="FU138" i="2" a="1"/>
  <c r="JY194" i="4" a="1"/>
  <c r="KA85" i="4" a="1"/>
  <c r="JV179" i="4" a="1"/>
  <c r="C236" i="2" a="1"/>
  <c r="BC233" i="2" a="1"/>
  <c r="CD238" i="4" a="1"/>
  <c r="CS237" i="2" a="1"/>
  <c r="FV195" i="2" a="1"/>
  <c r="CA236" i="4" a="1"/>
  <c r="BM235" i="2" a="1"/>
  <c r="JX86" i="4" a="1"/>
  <c r="JW78" i="4" a="1"/>
  <c r="DZ236" i="4" a="1"/>
  <c r="DL237" i="4" a="1"/>
  <c r="JZ36" i="4" a="1"/>
  <c r="CL235" i="4" a="1"/>
  <c r="FX98" i="2" a="1"/>
  <c r="FY13" i="2" a="1"/>
  <c r="IQ236" i="4" a="1"/>
  <c r="DZ235" i="4" a="1"/>
  <c r="FA234" i="4" a="1"/>
  <c r="JY167" i="4" a="1"/>
  <c r="IK237" i="4" a="1"/>
  <c r="FM236" i="2" a="1"/>
  <c r="FU172" i="2" a="1"/>
  <c r="BZ233" i="2" a="1"/>
  <c r="CL236" i="2" a="1"/>
  <c r="BQ233" i="2" a="1"/>
  <c r="KC226" i="4" a="1"/>
  <c r="JV112" i="4" a="1"/>
  <c r="JZ110" i="4" a="1"/>
  <c r="FV18" i="2" a="1"/>
  <c r="FO235" i="4" a="1"/>
  <c r="DC237" i="2" a="1"/>
  <c r="FX42" i="2" a="1"/>
  <c r="DD238" i="4" a="1"/>
  <c r="GE236" i="4" a="1"/>
  <c r="DP236" i="4" a="1"/>
  <c r="EQ236" i="2" a="1"/>
  <c r="BP238" i="4" a="1"/>
  <c r="BR237" i="2" a="1"/>
  <c r="KA57" i="4" a="1"/>
  <c r="JY56" i="4" a="1"/>
  <c r="JW102" i="4" a="1"/>
  <c r="BH234" i="2" a="1"/>
  <c r="CJ233" i="2" a="1"/>
  <c r="DK236" i="4" a="1"/>
  <c r="JX114" i="4" a="1"/>
  <c r="EP233" i="2" a="1"/>
  <c r="BO238" i="4" a="1"/>
  <c r="JV61" i="4" a="1"/>
  <c r="JY7" i="4" a="1"/>
  <c r="CF236" i="4" a="1"/>
  <c r="BZ237" i="4" a="1"/>
  <c r="JX192" i="4" a="1"/>
  <c r="FV225" i="2" a="1"/>
  <c r="FW215" i="2" a="1"/>
  <c r="FW214" i="2" a="1"/>
  <c r="AX235" i="2" a="1"/>
  <c r="HJ235" i="4" a="1"/>
  <c r="X237" i="2" a="1"/>
  <c r="FC238" i="4" a="1"/>
  <c r="FU184" i="2" a="1"/>
  <c r="FW198" i="2" a="1"/>
  <c r="BO236" i="4" a="1"/>
  <c r="JY47" i="4" a="1"/>
  <c r="DS237" i="2" a="1"/>
  <c r="FY130" i="2" a="1"/>
  <c r="JV41" i="4" a="1"/>
  <c r="JX57" i="4" a="1"/>
  <c r="FY102" i="2" a="1"/>
  <c r="FW91" i="2" a="1"/>
  <c r="KA148" i="4" a="1"/>
  <c r="IA235" i="4" a="1"/>
  <c r="EZ235" i="4" a="1"/>
  <c r="JY135" i="4" a="1"/>
  <c r="KB118" i="4" a="1"/>
  <c r="FN235" i="4" a="1"/>
  <c r="JX202" i="4" a="1"/>
  <c r="FW107" i="2" a="1"/>
  <c r="FY185" i="2" a="1"/>
  <c r="KA9" i="4" a="1"/>
  <c r="BN235" i="2" a="1"/>
  <c r="FV115" i="2" a="1"/>
  <c r="JY120" i="4" a="1"/>
  <c r="JA237" i="4" a="1"/>
  <c r="EW236" i="4" a="1"/>
  <c r="FP236" i="4" a="1"/>
  <c r="KC231" i="4" a="1"/>
  <c r="KB208" i="4" a="1"/>
  <c r="EZ234" i="2" a="1"/>
  <c r="JY88" i="4" a="1"/>
  <c r="DY234" i="4" a="1"/>
  <c r="IT238" i="4" a="1"/>
  <c r="FU142" i="2" a="1"/>
  <c r="BV234" i="2" a="1"/>
  <c r="DH237" i="4" a="1"/>
  <c r="EH233" i="2" a="1"/>
  <c r="DG235" i="4" a="1"/>
  <c r="JX143" i="4" a="1"/>
  <c r="FW229" i="2" a="1"/>
  <c r="FV203" i="2" a="1"/>
  <c r="KA194" i="4" a="1"/>
  <c r="AW234" i="2" a="1"/>
  <c r="D237" i="4" a="1"/>
  <c r="KB205" i="4" a="1"/>
  <c r="FY24" i="2" a="1"/>
  <c r="DM233" i="2" a="1"/>
  <c r="BW236" i="2" a="1"/>
  <c r="JX112" i="4" a="1"/>
  <c r="FX103" i="2" a="1"/>
  <c r="HK235" i="4" a="1"/>
  <c r="KC33" i="4" a="1"/>
  <c r="IZ234" i="4" a="1"/>
  <c r="EU238" i="4" a="1"/>
  <c r="DN236" i="4" a="1"/>
  <c r="EJ235" i="2" a="1"/>
  <c r="FW105" i="2" a="1"/>
  <c r="JW51" i="4" a="1"/>
  <c r="HY238" i="4" a="1"/>
  <c r="BQ236" i="4" a="1"/>
  <c r="CJ235" i="4" a="1"/>
  <c r="FU69" i="2" a="1"/>
  <c r="FU176" i="2" a="1"/>
  <c r="AZ237" i="2" a="1"/>
  <c r="FY189" i="2" a="1"/>
  <c r="FV100" i="2" a="1"/>
  <c r="JW173" i="4" a="1"/>
  <c r="FX41" i="2" a="1"/>
  <c r="FW40" i="2" a="1"/>
  <c r="EM234" i="4" a="1"/>
  <c r="JX66" i="4" a="1"/>
  <c r="EZ238" i="4" a="1"/>
  <c r="AY235" i="4" a="1"/>
  <c r="FX63" i="2" a="1"/>
  <c r="KC209" i="4" a="1"/>
  <c r="CI235" i="4" a="1"/>
  <c r="JW83" i="4" a="1"/>
  <c r="KA50" i="4" a="1"/>
  <c r="FX140" i="2" a="1"/>
  <c r="JZ115" i="4" a="1"/>
  <c r="AL237" i="4" a="1"/>
  <c r="FU82" i="2" a="1"/>
  <c r="JX104" i="4" a="1"/>
  <c r="KA156" i="4" a="1"/>
  <c r="FX128" i="2" a="1"/>
  <c r="EX234" i="4" a="1"/>
  <c r="FX229" i="2" a="1"/>
  <c r="FA236" i="4" a="1"/>
  <c r="JV46" i="4" a="1"/>
  <c r="FX119" i="2" a="1"/>
  <c r="DJ233" i="2" a="1"/>
  <c r="JX31" i="4" a="1"/>
  <c r="KC151" i="4" a="1"/>
  <c r="BQ236" i="2" a="1"/>
  <c r="CI237" i="4" a="1"/>
  <c r="FX137" i="2" a="1"/>
  <c r="GR237" i="4" a="1"/>
  <c r="GZ238" i="4" a="1"/>
  <c r="FV180" i="2" a="1"/>
  <c r="JW189" i="4" a="1"/>
  <c r="BB234" i="4" a="1"/>
  <c r="FV208" i="2" a="1"/>
  <c r="FW33" i="2" a="1"/>
  <c r="FU164" i="2" a="1"/>
  <c r="FX236" i="4" a="1"/>
  <c r="I235" i="4" a="1"/>
  <c r="KC228" i="4" a="1"/>
  <c r="KC119" i="4" a="1"/>
  <c r="KA66" i="4" a="1"/>
  <c r="FW77" i="2" a="1"/>
  <c r="FX228" i="2" a="1"/>
  <c r="FU84" i="2" a="1"/>
  <c r="BS238" i="4" a="1"/>
  <c r="FU29" i="2" a="1"/>
  <c r="BY236" i="2" a="1"/>
  <c r="JO236" i="4" a="1"/>
  <c r="FH233" i="2" a="1"/>
  <c r="FU9" i="2" a="1"/>
  <c r="JZ181" i="4" a="1"/>
  <c r="FU47" i="2" a="1"/>
  <c r="CT234" i="4" a="1"/>
  <c r="AZ238" i="4" a="1"/>
  <c r="JX178" i="4" a="1"/>
  <c r="ES233" i="2" a="1"/>
  <c r="JY100" i="4" a="1"/>
  <c r="FW46" i="2" a="1"/>
  <c r="JZ142" i="4" a="1"/>
  <c r="FW68" i="2" a="1"/>
  <c r="GW238" i="4" a="1"/>
  <c r="B234" i="2" a="1"/>
  <c r="GJ234" i="4" a="1"/>
  <c r="JV117" i="4" a="1"/>
  <c r="FW237" i="4" a="1"/>
  <c r="FX64" i="2" a="1"/>
  <c r="JW125" i="4" a="1"/>
  <c r="CS234" i="4" a="1"/>
  <c r="I237" i="4" a="1"/>
  <c r="AY234" i="4" a="1"/>
  <c r="FY73" i="2" a="1"/>
  <c r="FW56" i="2" a="1"/>
  <c r="EQ234" i="2" a="1"/>
  <c r="KA187" i="4" a="1"/>
  <c r="FU123" i="2" a="1"/>
  <c r="FY221" i="2" a="1"/>
  <c r="FY111" i="2" a="1"/>
  <c r="FX186" i="2" a="1"/>
  <c r="FN235" i="2" a="1"/>
  <c r="FB236" i="4" a="1"/>
  <c r="JF234" i="4" a="1"/>
  <c r="JZ59" i="4" a="1"/>
  <c r="KC102" i="4" a="1"/>
  <c r="FW35" i="2" a="1"/>
  <c r="FW8" i="2" a="1"/>
  <c r="EU234" i="4" a="1"/>
  <c r="FE236" i="2" a="1"/>
  <c r="JX151" i="4" a="1"/>
  <c r="GN235" i="4" a="1"/>
  <c r="DF233" i="2" a="1"/>
  <c r="JV114" i="4" a="1"/>
  <c r="FU39" i="2" a="1"/>
  <c r="N234" i="2" a="1"/>
  <c r="KA147" i="4" a="1"/>
  <c r="KC142" i="4" a="1"/>
  <c r="KA8" i="4" a="1"/>
  <c r="JW57" i="4" a="1"/>
  <c r="CO233" i="2" a="1"/>
  <c r="FW38" i="2" a="1"/>
  <c r="FX18" i="2" a="1"/>
  <c r="KA129" i="4" a="1"/>
  <c r="AM237" i="4" a="1"/>
  <c r="AH238" i="4" a="1"/>
  <c r="KA109" i="4" a="1"/>
  <c r="FC237" i="2" a="1"/>
  <c r="HX234" i="4" a="1"/>
  <c r="FE238" i="4" a="1"/>
  <c r="BW235" i="4" a="1"/>
  <c r="HB238" i="4" a="1"/>
  <c r="KC191" i="4" a="1"/>
  <c r="FW173" i="2" a="1"/>
  <c r="FW65" i="2" a="1"/>
  <c r="KB79" i="4" a="1"/>
  <c r="JV219" i="4" a="1"/>
  <c r="FX210" i="2" a="1"/>
  <c r="FV74" i="2" a="1"/>
  <c r="JX111" i="4" a="1"/>
  <c r="JX232" i="4" a="1"/>
  <c r="FU88" i="2" a="1"/>
  <c r="KC15" i="4" a="1"/>
  <c r="KA170" i="4" a="1"/>
  <c r="JX136" i="4" a="1"/>
  <c r="JV48" i="4" a="1"/>
  <c r="FW132" i="2" a="1"/>
  <c r="GJ235" i="4" a="1"/>
  <c r="EZ236" i="4" a="1"/>
  <c r="FY232" i="2" a="1"/>
  <c r="FY123" i="2" a="1"/>
  <c r="FX19" i="2" a="1"/>
  <c r="FY52" i="2" a="1"/>
  <c r="KA143" i="4" a="1"/>
  <c r="JZ85" i="4" a="1"/>
  <c r="FK238" i="4" a="1"/>
  <c r="FV150" i="2" a="1"/>
  <c r="JX230" i="4" a="1"/>
  <c r="FU143" i="2" a="1"/>
  <c r="DR237" i="2" a="1"/>
  <c r="KB149" i="4" a="1"/>
  <c r="FY101" i="2" a="1"/>
  <c r="FU28" i="2" a="1"/>
  <c r="JW203" i="4" a="1"/>
  <c r="GR234" i="4" a="1"/>
  <c r="FW139" i="2" a="1"/>
  <c r="FW226" i="2" a="1"/>
  <c r="FW70" i="2" a="1"/>
  <c r="EP235" i="4" a="1"/>
  <c r="JW137" i="4" a="1"/>
  <c r="KB220" i="4" a="1"/>
  <c r="HT235" i="4" a="1"/>
  <c r="JY116" i="4" a="1"/>
  <c r="CT237" i="4" a="1"/>
  <c r="FO236" i="4" a="1"/>
  <c r="FY27" i="2" a="1"/>
  <c r="FV105" i="2" a="1"/>
  <c r="KB155" i="4" a="1"/>
  <c r="DB237" i="2" a="1"/>
  <c r="EE237" i="2" a="1"/>
  <c r="JY55" i="4" a="1"/>
  <c r="FX87" i="2" a="1"/>
  <c r="JY123" i="4" a="1"/>
  <c r="KB41" i="4" a="1"/>
  <c r="JY59" i="4" a="1"/>
  <c r="EP236" i="4" a="1"/>
  <c r="JY113" i="4" a="1"/>
  <c r="JS238" i="4" a="1"/>
  <c r="JW64" i="4" a="1"/>
  <c r="JW205" i="4" a="1"/>
  <c r="KB189" i="4" a="1"/>
  <c r="KA97" i="4" a="1"/>
  <c r="KC196" i="4" a="1"/>
  <c r="JX122" i="4" a="1"/>
  <c r="EJ235" i="4" a="1"/>
  <c r="FY56" i="2" a="1"/>
  <c r="C235" i="4" a="1"/>
  <c r="ER237" i="2" a="1"/>
  <c r="KA204" i="4" a="1"/>
  <c r="KC19" i="4" a="1"/>
  <c r="KA211" i="4" a="1"/>
  <c r="FY74" i="2" a="1"/>
  <c r="FS236" i="2" a="1"/>
  <c r="JB234" i="4" a="1"/>
  <c r="BR237" i="4" a="1"/>
  <c r="JZ67" i="4" a="1"/>
  <c r="GQ235" i="4" a="1"/>
  <c r="Y234" i="4" a="1"/>
  <c r="IP235" i="4" a="1"/>
  <c r="JZ96" i="4" a="1"/>
  <c r="EA233" i="2" a="1"/>
  <c r="GX234" i="4" a="1"/>
  <c r="JZ219" i="4" a="1"/>
  <c r="FY155" i="2" a="1"/>
  <c r="JV221" i="4" a="1"/>
  <c r="EM237" i="2" a="1"/>
  <c r="IV235" i="4" a="1"/>
  <c r="AF234" i="2" a="1"/>
  <c r="IS234" i="4" a="1"/>
  <c r="FW26" i="2" a="1"/>
  <c r="CU234" i="2" a="1"/>
  <c r="KC199" i="4" a="1"/>
  <c r="KC69" i="4" a="1"/>
  <c r="BB236" i="2" a="1"/>
  <c r="EM236" i="4" a="1"/>
  <c r="GG236" i="4" a="1"/>
  <c r="CC234" i="4" a="1"/>
  <c r="FU92" i="2" a="1"/>
  <c r="FW121" i="2" a="1"/>
  <c r="GD237" i="4" a="1"/>
  <c r="JC236" i="4" a="1"/>
  <c r="ES234" i="2" a="1"/>
  <c r="KA197" i="4" a="1"/>
  <c r="HK238" i="4" a="1"/>
  <c r="JW34" i="4" a="1"/>
  <c r="JV135" i="4" a="1"/>
  <c r="FV175" i="2" a="1"/>
  <c r="JZ118" i="4" a="1"/>
  <c r="CP237" i="2" a="1"/>
  <c r="FX168" i="2" a="1"/>
  <c r="F234" i="4" a="1"/>
  <c r="FJ235" i="4" a="1"/>
  <c r="BP233" i="2" a="1"/>
  <c r="FW180" i="2" a="1"/>
  <c r="EJ238" i="4" a="1"/>
  <c r="JZ66" i="4" a="1"/>
  <c r="BY237" i="2" a="1"/>
  <c r="KC39" i="4" a="1"/>
  <c r="FY88" i="2" a="1"/>
  <c r="JV168" i="4" a="1"/>
  <c r="FX227" i="2" a="1"/>
  <c r="GS236" i="4" a="1"/>
  <c r="FX188" i="2" a="1"/>
  <c r="IX234" i="4" a="1"/>
  <c r="DM234" i="2" a="1"/>
  <c r="FX85" i="2" a="1"/>
  <c r="FV162" i="2" a="1"/>
  <c r="Z236" i="2" a="1"/>
  <c r="JV108" i="4" a="1"/>
  <c r="F236" i="2" a="1"/>
  <c r="JW177" i="4" a="1"/>
  <c r="IA237" i="4" a="1"/>
  <c r="FX139" i="2" a="1"/>
  <c r="FX180" i="2" a="1"/>
  <c r="GP234" i="4" a="1"/>
  <c r="CQ237" i="4" a="1"/>
  <c r="FX55" i="2" a="1"/>
  <c r="FX80" i="2" a="1"/>
  <c r="H234" i="4" a="1"/>
  <c r="FU153" i="2" a="1"/>
  <c r="CX234" i="2" a="1"/>
  <c r="FW49" i="2" a="1"/>
  <c r="BF236" i="2" a="1"/>
  <c r="JW53" i="4" a="1"/>
  <c r="FX238" i="4" a="1"/>
  <c r="JX220" i="4" a="1"/>
  <c r="JX16" i="4" a="1"/>
  <c r="KC73" i="4" a="1"/>
  <c r="JY62" i="4" a="1"/>
  <c r="FU85" i="2" a="1"/>
  <c r="CG235" i="2" a="1"/>
  <c r="F234" i="2" a="1"/>
  <c r="KC100" i="4" a="1"/>
  <c r="BQ235" i="2" a="1"/>
  <c r="AX233" i="2" a="1"/>
  <c r="FY138" i="2" a="1"/>
  <c r="JX40" i="4" a="1"/>
  <c r="DQ236" i="4" a="1"/>
  <c r="DJ238" i="4" a="1"/>
  <c r="JW74" i="4" a="1"/>
  <c r="BE236" i="2" a="1"/>
  <c r="EE236" i="4" a="1"/>
  <c r="EV233" i="2" a="1"/>
  <c r="FO236" i="2" a="1"/>
  <c r="DS238" i="4" a="1"/>
  <c r="EI237" i="2" a="1"/>
  <c r="BY233" i="2" a="1"/>
  <c r="FW149" i="2" a="1"/>
  <c r="KC37" i="4" a="1"/>
  <c r="FY92" i="2" a="1"/>
  <c r="BB238" i="4" a="1"/>
  <c r="S238" i="4" a="1"/>
  <c r="CA237" i="4" a="1"/>
  <c r="CR237" i="4" a="1"/>
  <c r="HR235" i="4" a="1"/>
  <c r="KC47" i="4" a="1"/>
  <c r="JY48" i="4" a="1"/>
  <c r="FV178" i="2" a="1"/>
  <c r="KA22" i="4" a="1"/>
  <c r="FU93" i="2" a="1"/>
  <c r="JZ32" i="4" a="1"/>
  <c r="KB166" i="4" a="1"/>
  <c r="FV172" i="2" a="1"/>
  <c r="T234" i="4" a="1"/>
  <c r="KB33" i="4" a="1"/>
  <c r="DX235" i="4" a="1"/>
  <c r="KC153" i="4" a="1"/>
  <c r="DU235" i="4" a="1"/>
  <c r="DF236" i="2" a="1"/>
  <c r="JW48" i="4" a="1"/>
  <c r="AZ233" i="2" a="1"/>
  <c r="DA233" i="2" a="1"/>
  <c r="GX236" i="4" a="1"/>
  <c r="FW153" i="2" a="1"/>
  <c r="JX67" i="4" a="1"/>
  <c r="JY169" i="4" a="1"/>
  <c r="HQ238" i="4" a="1"/>
  <c r="JV192" i="4" a="1"/>
  <c r="HC236" i="4" a="1"/>
  <c r="JY89" i="4" a="1"/>
  <c r="DV236" i="2" a="1"/>
  <c r="CB237" i="2" a="1"/>
  <c r="HN236" i="4" a="1"/>
  <c r="CB235" i="2" a="1"/>
  <c r="KA207" i="4" a="1"/>
  <c r="JX119" i="4" a="1"/>
  <c r="FU204" i="2" a="1"/>
  <c r="JX138" i="4" a="1"/>
  <c r="JW88" i="4" a="1"/>
  <c r="FW156" i="2" a="1"/>
  <c r="JY107" i="4" a="1"/>
  <c r="JW101" i="4" a="1"/>
  <c r="KC57" i="4" a="1"/>
  <c r="HZ234" i="4" a="1"/>
  <c r="DT238" i="4" a="1"/>
  <c r="DQ235" i="2" a="1"/>
  <c r="F235" i="2" a="1"/>
  <c r="JZ19" i="4" a="1"/>
  <c r="DG236" i="2" a="1"/>
  <c r="FU179" i="2" a="1"/>
  <c r="DN237" i="4" a="1"/>
  <c r="FW52" i="2" a="1"/>
  <c r="EI235" i="4" a="1"/>
  <c r="FJ236" i="2" a="1"/>
  <c r="KB62" i="4" a="1"/>
  <c r="JZ184" i="4" a="1"/>
  <c r="FQ235" i="2" a="1"/>
  <c r="JX41" i="4" a="1"/>
  <c r="JV73" i="4" a="1"/>
  <c r="IX235" i="4" a="1"/>
  <c r="JC237" i="4" a="1"/>
  <c r="DE237" i="2" a="1"/>
  <c r="FR238" i="4" a="1"/>
  <c r="CD234" i="4" a="1"/>
  <c r="KA176" i="4" a="1"/>
  <c r="KA115" i="4" a="1"/>
  <c r="GU234" i="4" a="1"/>
  <c r="FS234" i="2" a="1"/>
  <c r="CG233" i="2" a="1"/>
  <c r="FX226" i="2" a="1"/>
  <c r="KA165" i="4" a="1"/>
  <c r="JY144" i="4" a="1"/>
  <c r="BA237" i="4" a="1"/>
  <c r="H237" i="4" a="1"/>
  <c r="FU191" i="2" a="1"/>
  <c r="DI235" i="2" a="1"/>
  <c r="KA60" i="4" a="1"/>
  <c r="FL233" i="2" a="1"/>
  <c r="BZ234" i="4" a="1"/>
  <c r="JZ100" i="4" a="1"/>
  <c r="HQ237" i="4" a="1"/>
  <c r="BI237" i="2" a="1"/>
  <c r="JH237" i="4" a="1"/>
  <c r="FU53" i="2" a="1"/>
  <c r="EF236" i="2" a="1"/>
  <c r="GO235" i="4" a="1"/>
  <c r="JZ13" i="4" a="1"/>
  <c r="HY234" i="4" a="1"/>
  <c r="KA188" i="4" a="1"/>
  <c r="FY186" i="2" a="1"/>
  <c r="BL237" i="2" a="1"/>
  <c r="FX153" i="2" a="1"/>
  <c r="FW191" i="2" a="1"/>
  <c r="JX91" i="4" a="1"/>
  <c r="FU75" i="2" a="1"/>
  <c r="KB133" i="4" a="1"/>
  <c r="FY21" i="2" a="1"/>
  <c r="FV63" i="2" a="1"/>
  <c r="JY10" i="4" a="1"/>
  <c r="FV44" i="2" a="1"/>
  <c r="FV83" i="2" a="1"/>
  <c r="JX145" i="4" a="1"/>
  <c r="KB35" i="4" a="1"/>
  <c r="KB107" i="4" a="1"/>
  <c r="JW226" i="4" a="1"/>
  <c r="FU70" i="2" a="1"/>
  <c r="FN234" i="2" a="1"/>
  <c r="BY234" i="2" a="1"/>
  <c r="FP234" i="4" a="1"/>
  <c r="HC234" i="4" a="1"/>
  <c r="FV201" i="2" a="1"/>
  <c r="KC52" i="4" a="1"/>
  <c r="FY12" i="2" a="1"/>
  <c r="FY63" i="2" a="1"/>
  <c r="R237" i="4" a="1"/>
  <c r="JD234" i="4" a="1"/>
  <c r="JY179" i="4" a="1"/>
  <c r="CB234" i="2" a="1"/>
  <c r="JY28" i="4" a="1"/>
  <c r="FX99" i="2" a="1"/>
  <c r="FZ235" i="4" a="1"/>
  <c r="DX238" i="4" a="1"/>
  <c r="JK236" i="4" a="1"/>
  <c r="FV128" i="2" a="1"/>
  <c r="ED237" i="2" a="1"/>
  <c r="FL235" i="4" a="1"/>
  <c r="KC30" i="4" a="1"/>
  <c r="JV33" i="4" a="1"/>
  <c r="KA17" i="4" a="1"/>
  <c r="JZ56" i="4" a="1"/>
  <c r="DY237" i="4" a="1"/>
  <c r="BT234" i="2" a="1"/>
  <c r="FO234" i="2" a="1"/>
  <c r="CX237" i="2" a="1"/>
  <c r="DH234" i="2" a="1"/>
  <c r="KC7" i="4" a="1"/>
  <c r="FW204" i="2" a="1"/>
  <c r="KA74" i="4" a="1"/>
  <c r="JV220" i="4" a="1"/>
  <c r="FV122" i="2" a="1"/>
  <c r="KC203" i="4" a="1"/>
  <c r="JW70" i="4" a="1"/>
  <c r="JZ152" i="4" a="1"/>
  <c r="AY235" i="2" a="1"/>
  <c r="ES235" i="4" a="1"/>
  <c r="CU237" i="4" a="1"/>
  <c r="FV50" i="2" a="1"/>
  <c r="EE234" i="2" a="1"/>
  <c r="GK234" i="4" a="1"/>
  <c r="FW31" i="2" a="1"/>
  <c r="JX211" i="4" a="1"/>
  <c r="KB226" i="4" a="1"/>
  <c r="JZ154" i="4" a="1"/>
  <c r="FV76" i="2" a="1"/>
  <c r="JZ120" i="4" a="1"/>
  <c r="FY177" i="2" a="1"/>
  <c r="JW128" i="4" a="1"/>
  <c r="JV109" i="4" a="1"/>
  <c r="FW104" i="2" a="1"/>
  <c r="KA210" i="4" a="1"/>
  <c r="JX84" i="4" a="1"/>
  <c r="CX234" i="4" a="1"/>
  <c r="JV208" i="4" a="1"/>
  <c r="AN235" i="4" a="1"/>
  <c r="FV99" i="2" a="1"/>
  <c r="FV229" i="2" a="1"/>
  <c r="IH235" i="4" a="1"/>
  <c r="DI235" i="4" a="1"/>
  <c r="FK233" i="2" a="1"/>
  <c r="DJ234" i="4" a="1"/>
  <c r="JW144" i="4" a="1"/>
  <c r="JY87" i="4" a="1"/>
  <c r="CJ236" i="2" a="1"/>
  <c r="AI236" i="2" a="1"/>
  <c r="EK236" i="4" a="1"/>
  <c r="EZ237" i="2" a="1"/>
  <c r="BG235" i="2" a="1"/>
  <c r="KB17" i="4" a="1"/>
  <c r="HO238" i="4" a="1"/>
  <c r="CL235" i="2" a="1"/>
  <c r="KB104" i="4" a="1"/>
  <c r="FX127" i="2" a="1"/>
  <c r="JZ224" i="4" a="1"/>
  <c r="DU237" i="2" a="1"/>
  <c r="AW237" i="2" a="1"/>
  <c r="FY210" i="2" a="1"/>
  <c r="FU181" i="2" a="1"/>
  <c r="KA54" i="4" a="1"/>
  <c r="JV214" i="4" a="1"/>
  <c r="FV139" i="2" a="1"/>
  <c r="FW138" i="2" a="1"/>
  <c r="FV46" i="2" a="1"/>
  <c r="KC227" i="4" a="1"/>
  <c r="FX90" i="2" a="1"/>
  <c r="JW216" i="4" a="1"/>
  <c r="FX234" i="4" a="1"/>
  <c r="JW59" i="4" a="1"/>
  <c r="FU214" i="2" a="1"/>
  <c r="FV137" i="2" a="1"/>
  <c r="JO238" i="4" a="1"/>
  <c r="KC16" i="4" a="1"/>
  <c r="FK235" i="4" a="1"/>
  <c r="JV119" i="4" a="1"/>
  <c r="JX171" i="4" a="1"/>
  <c r="KA185" i="4" a="1"/>
  <c r="FU43" i="2" a="1"/>
  <c r="FW134" i="2" a="1"/>
  <c r="JX219" i="4" a="1"/>
  <c r="FW137" i="2" a="1"/>
  <c r="FF235" i="4" a="1"/>
  <c r="FW98" i="2" a="1"/>
  <c r="JW230" i="4" a="1"/>
  <c r="JV77" i="4" a="1"/>
  <c r="GP237" i="4" a="1"/>
  <c r="KB125" i="4" a="1"/>
  <c r="CU236" i="2" a="1"/>
  <c r="IY238" i="4" a="1"/>
  <c r="KA205" i="4" a="1"/>
  <c r="KA208" i="4" a="1"/>
  <c r="KA232" i="4" a="1"/>
  <c r="EH236" i="2" a="1"/>
  <c r="ET236" i="2" a="1"/>
  <c r="JZ228" i="4" a="1"/>
  <c r="DN234" i="4" a="1"/>
  <c r="JW145" i="4" a="1"/>
  <c r="FY95" i="2" a="1"/>
  <c r="KB7" i="4" a="1"/>
  <c r="FD237" i="4" a="1"/>
  <c r="HG234" i="4" a="1"/>
  <c r="JV115" i="4" a="1"/>
  <c r="HG238" i="4" a="1"/>
  <c r="FV200" i="2" a="1"/>
  <c r="KB39" i="4" a="1"/>
  <c r="JX208" i="4" a="1"/>
  <c r="KB232" i="4" a="1"/>
  <c r="FX123" i="2" a="1"/>
  <c r="HR238" i="4" a="1"/>
  <c r="EG235" i="2" a="1"/>
  <c r="JY111" i="4" a="1"/>
  <c r="JY200" i="4" a="1"/>
  <c r="JZ159" i="4" a="1"/>
  <c r="JV141" i="4" a="1"/>
  <c r="JV132" i="4" a="1"/>
  <c r="FX220" i="2" a="1"/>
  <c r="JX102" i="4" a="1"/>
  <c r="FW23" i="2" a="1"/>
  <c r="FX74" i="2" a="1"/>
  <c r="JY78" i="4" a="1"/>
  <c r="FU15" i="2" a="1"/>
  <c r="DL234" i="2" a="1"/>
  <c r="IL236" i="4" a="1"/>
  <c r="KC211" i="4" a="1"/>
  <c r="JV194" i="4" a="1"/>
  <c r="JX193" i="4" a="1"/>
  <c r="FG234" i="2" a="1"/>
  <c r="JY205" i="4" a="1"/>
  <c r="EC238" i="4" a="1"/>
  <c r="JY16" i="4" a="1"/>
  <c r="KB83" i="4" a="1"/>
  <c r="JX224" i="4" a="1"/>
  <c r="AK238" i="4" a="1"/>
  <c r="JV76" i="4" a="1"/>
  <c r="FU7" i="2" a="1"/>
  <c r="FX177" i="2" a="1"/>
  <c r="JW192" i="4" a="1"/>
  <c r="FZ238" i="4" a="1"/>
  <c r="FA236" i="2" a="1"/>
  <c r="FY80" i="2" a="1"/>
  <c r="KB193" i="4" a="1"/>
  <c r="JY231" i="4" a="1"/>
  <c r="JY129" i="4" a="1"/>
  <c r="KC150" i="4" a="1"/>
  <c r="JY190" i="4" a="1"/>
  <c r="FY156" i="2" a="1"/>
  <c r="DP234" i="2" a="1"/>
  <c r="AG236" i="2" a="1"/>
  <c r="M233" i="2" a="1"/>
  <c r="BW235" i="2" a="1"/>
  <c r="KC224" i="4" a="1"/>
  <c r="CL237" i="2" a="1"/>
  <c r="EQ235" i="2" a="1"/>
  <c r="CC234" i="2" a="1"/>
  <c r="JV100" i="4" a="1"/>
  <c r="FV77" i="2" a="1"/>
  <c r="IM237" i="4" a="1"/>
  <c r="BV234" i="4" a="1"/>
  <c r="HT234" i="4" a="1"/>
  <c r="EC234" i="4" a="1"/>
  <c r="FX165" i="2" a="1"/>
  <c r="EX236" i="4" a="1"/>
  <c r="JZ101" i="4" a="1"/>
  <c r="JY163" i="4" a="1"/>
  <c r="BA235" i="2" a="1"/>
  <c r="FV61" i="2" a="1"/>
  <c r="JZ92" i="4" a="1"/>
  <c r="FX100" i="2" a="1"/>
  <c r="HE234" i="4" a="1"/>
  <c r="HE238" i="4" a="1"/>
  <c r="FW142" i="2" a="1"/>
  <c r="KC59" i="4" a="1"/>
  <c r="FY198" i="2" a="1"/>
  <c r="FY37" i="2" a="1"/>
  <c r="JZ109" i="4" a="1"/>
  <c r="FW84" i="2" a="1"/>
  <c r="JW164" i="4" a="1"/>
  <c r="FV186" i="2" a="1"/>
  <c r="BE237" i="2" a="1"/>
  <c r="JY124" i="4" a="1"/>
  <c r="KB27" i="4" a="1"/>
  <c r="KA181" i="4" a="1"/>
  <c r="JW26" i="4" a="1"/>
  <c r="IO234" i="4" a="1"/>
  <c r="KB181" i="4" a="1"/>
  <c r="IB235" i="4" a="1"/>
  <c r="FU136" i="2" a="1"/>
  <c r="JW105" i="4" a="1"/>
  <c r="JX118" i="4" a="1"/>
  <c r="FW196" i="2" a="1"/>
  <c r="CI234" i="4" a="1"/>
  <c r="JX58" i="4" a="1"/>
  <c r="D234" i="2" a="1"/>
  <c r="FG236" i="2" a="1"/>
  <c r="AP235" i="2" a="1"/>
  <c r="JX18" i="4" a="1"/>
  <c r="AH233" i="2" a="1"/>
  <c r="FV141" i="2" a="1"/>
  <c r="AI238" i="4" a="1"/>
  <c r="CS235" i="2" a="1"/>
  <c r="FV17" i="2" a="1"/>
  <c r="FV221" i="2" a="1"/>
  <c r="FY30" i="2" a="1"/>
  <c r="KC201" i="4" a="1"/>
  <c r="FY20" i="2" a="1"/>
  <c r="DN236" i="2" a="1"/>
  <c r="FV133" i="2" a="1"/>
  <c r="JW69" i="4" a="1"/>
  <c r="JZ230" i="4" a="1"/>
  <c r="FY166" i="2" a="1"/>
  <c r="FY48" i="2" a="1"/>
  <c r="JV166" i="4" a="1"/>
  <c r="JZ233" i="4" a="1"/>
  <c r="KA52" i="4" a="1"/>
  <c r="U236" i="4" a="1"/>
  <c r="GF236" i="4" a="1"/>
  <c r="BD234" i="4" a="1"/>
  <c r="KC129" i="4" a="1"/>
  <c r="JX33" i="4" a="1"/>
  <c r="KA41" i="4" a="1"/>
  <c r="FY205" i="2" a="1"/>
  <c r="CH236" i="2" a="1"/>
  <c r="FX10" i="2" a="1"/>
  <c r="JV17" i="4" a="1"/>
  <c r="KA12" i="4" a="1"/>
  <c r="JX10" i="4" a="1"/>
  <c r="FV134" i="2" a="1"/>
  <c r="JW66" i="4" a="1"/>
  <c r="BY235" i="4" a="1"/>
  <c r="JX46" i="4" a="1"/>
  <c r="KA56" i="4" a="1"/>
  <c r="BO235" i="2" a="1"/>
  <c r="EZ235" i="2" a="1"/>
  <c r="FY161" i="2" a="1"/>
  <c r="KA169" i="4" a="1"/>
  <c r="GH236" i="4" a="1"/>
  <c r="FM238" i="4" a="1"/>
  <c r="FX171" i="2" a="1"/>
  <c r="BD238" i="4" a="1"/>
  <c r="FX11" i="2" a="1"/>
  <c r="BC235" i="4" a="1"/>
  <c r="EX236" i="2" a="1"/>
  <c r="JV38" i="4" a="1"/>
  <c r="FV179" i="2" a="1"/>
  <c r="JV175" i="4" a="1"/>
  <c r="AV234" i="2" a="1"/>
  <c r="KC152" i="4" a="1"/>
  <c r="KA58" i="4" a="1"/>
  <c r="JV58" i="4" a="1"/>
  <c r="KB8" i="4" a="1"/>
  <c r="IZ236" i="4" a="1"/>
  <c r="EF235" i="2" a="1"/>
  <c r="JW8" i="4" a="1"/>
  <c r="DV233" i="2" a="1"/>
  <c r="FY69" i="2" a="1"/>
  <c r="FV110" i="2" a="1"/>
  <c r="JX149" i="4" a="1"/>
  <c r="JV45" i="4" a="1"/>
  <c r="KC91" i="4" a="1"/>
  <c r="FW82" i="2" a="1"/>
  <c r="HW236" i="4" a="1"/>
  <c r="JV233" i="4" a="1"/>
  <c r="E237" i="2" a="1"/>
  <c r="CX238" i="4" a="1"/>
  <c r="FM235" i="2" a="1"/>
  <c r="KB197" i="4" a="1"/>
  <c r="O237" i="2" a="1"/>
  <c r="FY54" i="2" a="1"/>
  <c r="KA177" i="4" a="1"/>
  <c r="FV20" i="2" a="1"/>
  <c r="DW234" i="2" a="1"/>
  <c r="FX16" i="2" a="1"/>
  <c r="JW76" i="4" a="1"/>
  <c r="CE234" i="4" a="1"/>
  <c r="JX113" i="4" a="1"/>
  <c r="JZ58" i="4" a="1"/>
  <c r="FX71" i="2" a="1"/>
  <c r="KA178" i="4" a="1"/>
  <c r="C236" i="4" a="1"/>
  <c r="FU141" i="2" a="1"/>
  <c r="JZ72" i="4" a="1"/>
  <c r="KB201" i="4" a="1"/>
  <c r="JX179" i="4" a="1"/>
  <c r="KC184" i="4" a="1"/>
  <c r="FX206" i="2" a="1"/>
  <c r="JV154" i="4" a="1"/>
  <c r="KA26" i="4" a="1"/>
  <c r="JI237" i="4" a="1"/>
  <c r="FX27" i="2" a="1"/>
  <c r="FX30" i="2" a="1"/>
  <c r="KC190" i="4" a="1"/>
  <c r="FU229" i="2" a="1"/>
  <c r="FY108" i="2" a="1"/>
  <c r="KA46" i="4" a="1"/>
  <c r="KC9" i="4" a="1"/>
  <c r="V238" i="4" a="1"/>
  <c r="JZ70" i="4" a="1"/>
  <c r="BV237" i="2" a="1"/>
  <c r="FV212" i="2" a="1"/>
  <c r="KC124" i="4" a="1"/>
  <c r="EO234" i="4" a="1"/>
  <c r="KC131" i="4" a="1"/>
  <c r="CK235" i="4" a="1"/>
  <c r="JS237" i="4" a="1"/>
  <c r="IC236" i="4" a="1"/>
  <c r="JX231" i="4" a="1"/>
  <c r="KB168" i="4" a="1"/>
  <c r="KA192" i="4" a="1"/>
  <c r="CU233" i="2" a="1"/>
  <c r="JY184" i="4" a="1"/>
  <c r="CK236" i="4" a="1"/>
  <c r="FV144" i="2" a="1"/>
  <c r="IT234" i="4" a="1"/>
  <c r="JA235" i="4" a="1"/>
  <c r="JX185" i="4" a="1"/>
  <c r="R235" i="4" a="1"/>
  <c r="KB26" i="4" a="1"/>
  <c r="DX233" i="2" a="1"/>
  <c r="GT236" i="4" a="1"/>
  <c r="FW140" i="2" a="1"/>
  <c r="JW157" i="4" a="1"/>
  <c r="KA231" i="4" a="1"/>
  <c r="EB237" i="4" a="1"/>
  <c r="KB114" i="4" a="1"/>
  <c r="JW33" i="4" a="1"/>
  <c r="KB150" i="4" a="1"/>
  <c r="FV116" i="2" a="1"/>
  <c r="FT233" i="2" a="1"/>
  <c r="JX80" i="4" a="1"/>
  <c r="CW236" i="2" a="1"/>
  <c r="KC176" i="4" a="1"/>
  <c r="KC123" i="4" a="1"/>
  <c r="FU125" i="2" a="1"/>
  <c r="KB141" i="4" a="1"/>
  <c r="FW97" i="2" a="1"/>
  <c r="EE233" i="2" a="1"/>
  <c r="ID235" i="4" a="1"/>
  <c r="FX25" i="2" a="1"/>
  <c r="HH236" i="4" a="1"/>
  <c r="JZ31" i="4" a="1"/>
  <c r="HF237" i="4" a="1"/>
  <c r="JZ208" i="4" a="1"/>
  <c r="KB59" i="4" a="1"/>
  <c r="JY74" i="4" a="1"/>
  <c r="JW107" i="4" a="1"/>
  <c r="EH237" i="2" a="1"/>
  <c r="FV85" i="2" a="1"/>
  <c r="HY236" i="4" a="1"/>
  <c r="JV162" i="4" a="1"/>
  <c r="DG235" i="2" a="1"/>
  <c r="FR236" i="4" a="1"/>
  <c r="FU40" i="2" a="1"/>
  <c r="FU51" i="2" a="1"/>
  <c r="FU187" i="2" a="1"/>
  <c r="DE235" i="2" a="1"/>
  <c r="JW123" i="4" a="1"/>
  <c r="JV211" i="4" a="1"/>
  <c r="FY172" i="2" a="1"/>
  <c r="FA238" i="4" a="1"/>
  <c r="EI235" i="2" a="1"/>
  <c r="FU36" i="2" a="1"/>
  <c r="BZ236" i="2" a="1"/>
  <c r="JX65" i="4" a="1"/>
  <c r="IG235" i="4" a="1"/>
  <c r="FE237" i="2" a="1"/>
  <c r="CP234" i="4" a="1"/>
  <c r="FX187" i="2" a="1"/>
  <c r="EQ237" i="4" a="1"/>
  <c r="FV124" i="2" a="1"/>
  <c r="FU61" i="2" a="1"/>
  <c r="JV72" i="4" a="1"/>
  <c r="KA186" i="4" a="1"/>
  <c r="KB37" i="4" a="1"/>
  <c r="FW192" i="2" a="1"/>
  <c r="FV152" i="2" a="1"/>
  <c r="CO237" i="2" a="1"/>
  <c r="AT236" i="2" a="1"/>
  <c r="GB234" i="4" a="1"/>
  <c r="FX49" i="2" a="1"/>
  <c r="FX218" i="2" a="1"/>
  <c r="KC45" i="4" a="1"/>
  <c r="FU49" i="2" a="1"/>
  <c r="AX236" i="4" a="1"/>
  <c r="KB162" i="4" a="1"/>
  <c r="JW38" i="4" a="1"/>
  <c r="FX66" i="2" a="1"/>
  <c r="FU235" i="4" a="1"/>
  <c r="FW21" i="2" a="1"/>
  <c r="JZ214" i="4" a="1"/>
  <c r="CW234" i="4" a="1"/>
  <c r="CZ237" i="4" a="1"/>
  <c r="FX17" i="2" a="1"/>
  <c r="KB47" i="4" a="1"/>
  <c r="FW228" i="2" a="1"/>
  <c r="JW111" i="4" a="1"/>
  <c r="EO237" i="4" a="1"/>
  <c r="GQ238" i="4" a="1"/>
  <c r="GV237" i="4" a="1"/>
  <c r="FY163" i="2" a="1"/>
  <c r="KA141" i="4" a="1"/>
  <c r="FV215" i="2" a="1"/>
  <c r="EX237" i="2" a="1"/>
  <c r="CA238" i="4" a="1"/>
  <c r="KA49" i="4" a="1"/>
  <c r="FY94" i="2" a="1"/>
  <c r="IK234" i="4" a="1"/>
  <c r="FY129" i="2" a="1"/>
  <c r="KA73" i="4" a="1"/>
  <c r="FW109" i="2" a="1"/>
  <c r="E236" i="4" a="1"/>
  <c r="CO237" i="4" a="1"/>
  <c r="BS236" i="2" a="1"/>
  <c r="O236" i="2" a="1"/>
  <c r="IT235" i="4" a="1"/>
  <c r="GI235" i="4" a="1"/>
  <c r="FV173" i="2" a="1"/>
  <c r="KC154" i="4" a="1"/>
  <c r="CQ234" i="2" a="1"/>
  <c r="EG238" i="4" a="1"/>
  <c r="AU236" i="2" a="1"/>
  <c r="EU235" i="4" a="1"/>
  <c r="BX234" i="4" a="1"/>
  <c r="JY106" i="4" a="1"/>
  <c r="KB73" i="4" a="1"/>
  <c r="DI236" i="2" a="1"/>
  <c r="EG234" i="2" a="1"/>
  <c r="FV236" i="4" a="1"/>
  <c r="FY114" i="2" a="1"/>
  <c r="JY52" i="4" a="1"/>
  <c r="KB191" i="4" a="1"/>
  <c r="FX21" i="2" a="1"/>
  <c r="BS237" i="4" a="1"/>
  <c r="FV121" i="2" a="1"/>
  <c r="FV182" i="2" a="1"/>
  <c r="JZ87" i="4" a="1"/>
  <c r="HG236" i="4" a="1"/>
  <c r="JV32" i="4" a="1"/>
  <c r="BF237" i="2" a="1"/>
  <c r="FV52" i="2" a="1"/>
  <c r="BC234" i="4" a="1"/>
  <c r="IN236" i="4" a="1"/>
  <c r="JV121" i="4" a="1"/>
  <c r="JV174" i="4" a="1"/>
  <c r="BO237" i="4" a="1"/>
  <c r="KA101" i="4" a="1"/>
  <c r="FX195" i="2" a="1"/>
  <c r="KC85" i="4" a="1"/>
  <c r="AI233" i="2" a="1"/>
  <c r="JY71" i="4" a="1"/>
  <c r="FU48" i="2" a="1"/>
  <c r="JW195" i="4" a="1"/>
  <c r="FU215" i="2" a="1"/>
  <c r="FX79" i="2" a="1"/>
  <c r="FM237" i="2" a="1"/>
  <c r="KA39" i="4" a="1"/>
  <c r="FU152" i="2" a="1"/>
  <c r="FV117" i="2" a="1"/>
  <c r="GU238" i="4" a="1"/>
  <c r="KA151" i="4" a="1"/>
  <c r="KA162" i="4" a="1"/>
  <c r="HV234" i="4" a="1"/>
  <c r="KA167" i="4" a="1"/>
  <c r="CH234" i="2" a="1"/>
  <c r="KB196" i="4" a="1"/>
  <c r="FI238" i="4" a="1"/>
  <c r="KA136" i="4" a="1"/>
  <c r="L233" i="2" a="1"/>
  <c r="JW120" i="4" a="1"/>
  <c r="JW207" i="4" a="1"/>
  <c r="KC26" i="4" a="1"/>
  <c r="FB236" i="2" a="1"/>
  <c r="FU31" i="2" a="1"/>
  <c r="CK238" i="4" a="1"/>
  <c r="JV125" i="4" a="1"/>
  <c r="V237" i="2" a="1"/>
  <c r="AO238" i="4" a="1"/>
  <c r="JV23" i="4" a="1"/>
  <c r="FY145" i="2" a="1"/>
  <c r="FV79" i="2" a="1"/>
  <c r="DB235" i="4" a="1"/>
  <c r="V236" i="2" a="1"/>
  <c r="KB70" i="4" a="1"/>
  <c r="JY22" i="4" a="1"/>
  <c r="JX69" i="4" a="1"/>
  <c r="FW230" i="2" a="1"/>
  <c r="FU126" i="2" a="1"/>
  <c r="JV150" i="4" a="1"/>
  <c r="HR234" i="4" a="1"/>
  <c r="KA98" i="4" a="1"/>
  <c r="JZ111" i="4" a="1"/>
  <c r="KB210" i="4" a="1"/>
  <c r="JV124" i="4" a="1"/>
  <c r="KA200" i="4" a="1"/>
  <c r="CO234" i="4" a="1"/>
  <c r="FU113" i="2" a="1"/>
  <c r="JW13" i="4" a="1"/>
  <c r="KA137" i="4" a="1"/>
  <c r="FW163" i="2" a="1"/>
  <c r="BC234" i="2" a="1"/>
  <c r="KC24" i="4" a="1"/>
  <c r="JV67" i="4" a="1"/>
  <c r="JW228" i="4" a="1"/>
  <c r="JW104" i="4" a="1"/>
  <c r="JX197" i="4" a="1"/>
  <c r="HW235" i="4" a="1"/>
  <c r="EB238" i="4" a="1"/>
  <c r="JV129" i="4" a="1"/>
  <c r="FV149" i="2" a="1"/>
  <c r="AU233" i="2" a="1"/>
  <c r="JZ54" i="4" a="1"/>
  <c r="FM234" i="2" a="1"/>
  <c r="G235" i="4" a="1"/>
  <c r="JY221" i="4" a="1"/>
  <c r="HP238" i="4" a="1"/>
  <c r="DW236" i="2" a="1"/>
  <c r="FW27" i="2" a="1"/>
  <c r="EM236" i="2" a="1"/>
  <c r="BZ235" i="2" a="1"/>
  <c r="KB137" i="4" a="1"/>
  <c r="JV106" i="4" a="1"/>
  <c r="HE236" i="4" a="1"/>
  <c r="JX222" i="4" a="1"/>
  <c r="BP235" i="4" a="1"/>
  <c r="FX113" i="2" a="1"/>
  <c r="JV97" i="4" a="1"/>
  <c r="FW61" i="2" a="1"/>
  <c r="FU137" i="2" a="1"/>
  <c r="FU67" i="2" a="1"/>
  <c r="FY121" i="2" a="1"/>
  <c r="HI236" i="4" a="1"/>
  <c r="KA140" i="4" a="1"/>
  <c r="JV140" i="4" a="1"/>
  <c r="KB130" i="4" a="1"/>
  <c r="FX31" i="2" a="1"/>
  <c r="JY91" i="4" a="1"/>
  <c r="KA40" i="4" a="1"/>
  <c r="HK234" i="4" a="1"/>
  <c r="FW19" i="2" a="1"/>
  <c r="G237" i="4" a="1"/>
  <c r="FU130" i="2" a="1"/>
  <c r="JW118" i="4" a="1"/>
  <c r="BX235" i="4" a="1"/>
  <c r="BI235" i="2" a="1"/>
  <c r="AT233" i="2" a="1"/>
  <c r="FY158" i="2" a="1"/>
  <c r="FV101" i="2" a="1"/>
  <c r="KA77" i="4" a="1"/>
  <c r="JZ221" i="4" a="1"/>
  <c r="FV185" i="2" a="1"/>
  <c r="FY107" i="2" a="1"/>
  <c r="DE238" i="4" a="1"/>
  <c r="FW86" i="2" a="1"/>
  <c r="FY110" i="2" a="1"/>
  <c r="CR236" i="4" a="1"/>
  <c r="HD235" i="4" a="1"/>
  <c r="FX112" i="2" a="1"/>
  <c r="JY61" i="4" a="1"/>
  <c r="JZ220" i="4" a="1"/>
  <c r="AI235" i="2" a="1"/>
  <c r="FW176" i="2" a="1"/>
  <c r="JX62" i="4" a="1"/>
  <c r="EO234" i="2" a="1"/>
  <c r="KB54" i="4" a="1"/>
  <c r="JV128" i="4" a="1"/>
  <c r="FU25" i="2" a="1"/>
  <c r="GJ236" i="4" a="1"/>
  <c r="CE238" i="4" a="1"/>
  <c r="JY133" i="4" a="1"/>
  <c r="CY237" i="2" a="1"/>
  <c r="GI238" i="4" a="1"/>
  <c r="CR235" i="4" a="1"/>
  <c r="EO237" i="2" a="1"/>
  <c r="EV235" i="4" a="1"/>
  <c r="CC233" i="2" a="1"/>
  <c r="CD233" i="2" a="1"/>
  <c r="EC236" i="2" a="1"/>
  <c r="JY126" i="4" a="1"/>
  <c r="IQ238" i="4" a="1"/>
  <c r="FX125" i="2" a="1"/>
  <c r="FC234" i="2" a="1"/>
  <c r="FW37" i="2" a="1"/>
  <c r="EK234" i="2" a="1"/>
  <c r="KA191" i="4" a="1"/>
  <c r="AY234" i="2" a="1"/>
  <c r="FW218" i="2" a="1"/>
  <c r="FW144" i="2" a="1"/>
  <c r="JX93" i="4" a="1"/>
  <c r="AZ235" i="4" a="1"/>
  <c r="FU34" i="2" a="1"/>
  <c r="GK237" i="4" a="1"/>
  <c r="FY131" i="2" a="1"/>
  <c r="CM235" i="2" a="1"/>
  <c r="FW93" i="2" a="1"/>
  <c r="EK237" i="2" a="1"/>
  <c r="IV234" i="4" a="1"/>
  <c r="IS237" i="4" a="1"/>
  <c r="FY18" i="2" a="1"/>
  <c r="FU159" i="2" a="1"/>
  <c r="DA236" i="4" a="1"/>
  <c r="CT237" i="2" a="1"/>
  <c r="JQ238" i="4" a="1"/>
  <c r="BR235" i="4" a="1"/>
  <c r="JZ30" i="4" a="1"/>
  <c r="JV74" i="4" a="1"/>
  <c r="FU57" i="2" a="1"/>
  <c r="JZ46" i="4" a="1"/>
  <c r="KB29" i="4" a="1"/>
  <c r="FX222" i="2" a="1"/>
  <c r="HX235" i="4" a="1"/>
  <c r="JV177" i="4" a="1"/>
  <c r="V235" i="4" a="1"/>
  <c r="JY140" i="4" a="1"/>
  <c r="FU26" i="2" a="1"/>
  <c r="FG237" i="2" a="1"/>
  <c r="GD234" i="4" a="1"/>
  <c r="JZ162" i="4" a="1"/>
  <c r="EY234" i="2" a="1"/>
  <c r="KC13" i="4" a="1"/>
  <c r="E234" i="2" a="1"/>
  <c r="JY161" i="4" a="1"/>
  <c r="H238" i="4" a="1"/>
  <c r="JZ163" i="4" a="1"/>
  <c r="KC11" i="4" a="1"/>
  <c r="FX143" i="2" a="1"/>
  <c r="FX167" i="2" a="1"/>
  <c r="FV41" i="2" a="1"/>
  <c r="BV238" i="4" a="1"/>
  <c r="JY21" i="4" a="1"/>
  <c r="JX23" i="4" a="1"/>
  <c r="E235" i="2" a="1"/>
  <c r="FV95" i="2" a="1"/>
  <c r="FX164" i="2" a="1"/>
  <c r="JZ10" i="4" a="1"/>
  <c r="BS234" i="4" a="1"/>
  <c r="FU227" i="2" a="1"/>
  <c r="FW81" i="2" a="1"/>
  <c r="FU23" i="2" a="1"/>
  <c r="F236" i="4" a="1"/>
  <c r="IR238" i="4" a="1"/>
  <c r="FY164" i="2" a="1"/>
  <c r="JV89" i="4" a="1"/>
  <c r="HP234" i="4" a="1"/>
  <c r="ER234" i="2" a="1"/>
  <c r="JZ25" i="4" a="1"/>
  <c r="KA83" i="4" a="1"/>
  <c r="GY237" i="4" a="1"/>
  <c r="JW214" i="4" a="1"/>
  <c r="EA236" i="2" a="1"/>
  <c r="KA102" i="4" a="1"/>
  <c r="BU237" i="4" a="1"/>
  <c r="JW232" i="4" a="1"/>
  <c r="IG237" i="4" a="1"/>
  <c r="M235" i="2" a="1"/>
  <c r="JV28" i="4" a="1"/>
  <c r="JY146" i="4" a="1"/>
  <c r="KC156" i="4" a="1"/>
  <c r="Y236" i="4" a="1"/>
  <c r="FY28" i="2" a="1"/>
  <c r="JY93" i="4" a="1"/>
  <c r="FV109" i="2" a="1"/>
  <c r="EP234" i="4" a="1"/>
  <c r="JT238" i="4" a="1"/>
  <c r="JV91" i="4" a="1"/>
  <c r="C237" i="4" a="1"/>
  <c r="FV184" i="2" a="1"/>
  <c r="FX78" i="2" a="1"/>
  <c r="JW108" i="4" a="1"/>
  <c r="DE234" i="4" a="1"/>
  <c r="FI236" i="4" a="1"/>
  <c r="JY125" i="4" a="1"/>
  <c r="EW235" i="4" a="1"/>
  <c r="CD236" i="4" a="1"/>
  <c r="GX235" i="4" a="1"/>
  <c r="JV134" i="4" a="1"/>
  <c r="JZ121" i="4" a="1"/>
  <c r="JV86" i="4" a="1"/>
  <c r="DE237" i="4" a="1"/>
  <c r="F237" i="2" a="1"/>
  <c r="P236" i="2" a="1"/>
  <c r="JX101" i="4" a="1"/>
  <c r="FW185" i="2" a="1"/>
  <c r="FT237" i="2" a="1"/>
  <c r="CV234" i="2" a="1"/>
  <c r="KC81" i="4" a="1"/>
  <c r="KC215" i="4" a="1"/>
  <c r="KC206" i="4" a="1"/>
  <c r="FY213" i="2" a="1"/>
  <c r="EB236" i="4" a="1"/>
  <c r="CQ238" i="4" a="1"/>
  <c r="CG238" i="4" a="1"/>
  <c r="JV24" i="4" a="1"/>
  <c r="HX236" i="4" a="1"/>
  <c r="KB113" i="4" a="1"/>
  <c r="GT235" i="4" a="1"/>
  <c r="FH236" i="4" a="1"/>
  <c r="BA234" i="2" a="1"/>
  <c r="JQ237" i="4" a="1"/>
  <c r="JG234" i="4" a="1"/>
  <c r="FV114" i="2" a="1"/>
  <c r="KC202" i="4" a="1"/>
  <c r="FV33" i="2" a="1"/>
  <c r="EJ234" i="2" a="1"/>
  <c r="FV68" i="2" a="1"/>
  <c r="ER235" i="2" a="1"/>
  <c r="JW212" i="4" a="1"/>
  <c r="JZ168" i="4" a="1"/>
  <c r="DD236" i="4" a="1"/>
  <c r="JU234" i="4" a="1"/>
  <c r="FO238" i="4" a="1"/>
  <c r="FB234" i="2" a="1"/>
  <c r="JY72" i="4" a="1"/>
  <c r="BO234" i="2" a="1"/>
  <c r="BD235" i="4" a="1"/>
  <c r="FX39" i="2" a="1"/>
  <c r="FX116" i="2" a="1"/>
  <c r="EL236" i="4" a="1"/>
  <c r="KC114" i="4" a="1"/>
  <c r="FV86" i="2" a="1"/>
  <c r="KB117" i="4" a="1"/>
  <c r="FX213" i="2" a="1"/>
  <c r="JY198" i="4" a="1"/>
  <c r="KC14" i="4" a="1"/>
  <c r="KC160" i="4" a="1"/>
  <c r="FH235" i="4" a="1"/>
  <c r="JY228" i="4" a="1"/>
  <c r="JZ52" i="4" a="1"/>
  <c r="JZ26" i="4" a="1"/>
  <c r="KB161" i="4" a="1"/>
  <c r="DV234" i="2" a="1"/>
  <c r="JX22" i="4" a="1"/>
  <c r="FU65" i="2" a="1"/>
  <c r="ED238" i="4" a="1"/>
  <c r="JW65" i="4" a="1"/>
  <c r="FW201" i="2" a="1"/>
  <c r="JZ97" i="4" a="1"/>
  <c r="JZ43" i="4" a="1"/>
  <c r="DU238" i="4" a="1"/>
  <c r="BS236" i="4" a="1"/>
  <c r="CU235" i="2" a="1"/>
  <c r="KB103" i="4" a="1"/>
  <c r="BC237" i="2" a="1"/>
  <c r="FV111" i="2" a="1"/>
  <c r="X235" i="2" a="1"/>
  <c r="FV19" i="2" a="1"/>
  <c r="HL234" i="4" a="1"/>
  <c r="JY49" i="4" a="1"/>
  <c r="JV145" i="4" a="1"/>
  <c r="FX155" i="2" a="1"/>
  <c r="JY33" i="4" a="1"/>
  <c r="KA79" i="4" a="1"/>
  <c r="JV52" i="4" a="1"/>
  <c r="JZ53" i="4" a="1"/>
  <c r="DA237" i="2" a="1"/>
  <c r="EB236" i="2" a="1"/>
  <c r="JV69" i="4" a="1"/>
  <c r="KB84" i="4" a="1"/>
  <c r="DX237" i="4" a="1"/>
  <c r="KB66" i="4" a="1"/>
  <c r="GI234" i="4" a="1"/>
  <c r="GC234" i="4" a="1"/>
  <c r="FW225" i="2" a="1"/>
  <c r="FY17" i="2" a="1"/>
  <c r="JX209" i="4" a="1"/>
  <c r="JZ207" i="4" a="1"/>
  <c r="DC238" i="4" a="1"/>
  <c r="KA202" i="4" a="1"/>
  <c r="KC110" i="4" a="1"/>
  <c r="DK234" i="4" a="1"/>
  <c r="HT236" i="4" a="1"/>
  <c r="JX27" i="4" a="1"/>
  <c r="FX91" i="2" a="1"/>
  <c r="ID236" i="4" a="1"/>
  <c r="CY234" i="2" a="1"/>
  <c r="KC86" i="4" a="1"/>
  <c r="KB159" i="4" a="1"/>
  <c r="JX7" i="4" a="1"/>
  <c r="JW149" i="4" a="1"/>
  <c r="KC185" i="4" a="1"/>
  <c r="Y236" i="2" a="1"/>
  <c r="DU234" i="2" a="1"/>
  <c r="HO235" i="4" a="1"/>
  <c r="CI236" i="4" a="1"/>
  <c r="CC235" i="2" a="1"/>
  <c r="DB236" i="2" a="1"/>
  <c r="BN234" i="2" a="1"/>
  <c r="JG236" i="4" a="1"/>
  <c r="EV238" i="4" a="1"/>
  <c r="FW25" i="2" a="1"/>
  <c r="CC237" i="4" a="1"/>
  <c r="EO235" i="2" a="1"/>
  <c r="FY136" i="2" a="1"/>
  <c r="FU11" i="2" a="1"/>
  <c r="JZ209" i="4" a="1"/>
  <c r="EX238" i="4" a="1"/>
  <c r="ED235" i="4" a="1"/>
  <c r="FW175" i="2" a="1"/>
  <c r="DS235" i="4" a="1"/>
  <c r="JY143" i="4" a="1"/>
  <c r="KC177" i="4" a="1"/>
  <c r="JY81" i="4" a="1"/>
  <c r="JX106" i="4" a="1"/>
  <c r="FU200" i="2" a="1"/>
  <c r="EE235" i="2" a="1"/>
  <c r="JZ172" i="4" a="1"/>
  <c r="JZ47" i="4" a="1"/>
  <c r="IK235" i="4" a="1"/>
  <c r="BE233" i="2" a="1"/>
  <c r="FV211" i="2" a="1"/>
  <c r="JV7" i="4" a="1"/>
  <c r="KC212" i="4" a="1"/>
  <c r="FX58" i="2" a="1"/>
  <c r="FX28" i="2" a="1"/>
  <c r="JW71" i="4" a="1"/>
  <c r="KB129" i="4" a="1"/>
  <c r="JX52" i="4" a="1"/>
  <c r="CL234" i="4" a="1"/>
  <c r="JY9" i="4" a="1"/>
  <c r="FX53" i="2" a="1"/>
  <c r="B237" i="4" a="1"/>
  <c r="CN238" i="4" a="1"/>
  <c r="JZ175" i="4" a="1"/>
  <c r="FV62" i="2" a="1"/>
  <c r="KA149" i="4" a="1"/>
  <c r="JZ136" i="4" a="1"/>
  <c r="JY165" i="4" a="1"/>
  <c r="BX237" i="2" a="1"/>
  <c r="JV63" i="4" a="1"/>
  <c r="FV238" i="4" a="1"/>
  <c r="FE234" i="2" a="1"/>
  <c r="JX9" i="4" a="1"/>
  <c r="DB236" i="4" a="1"/>
  <c r="FW190" i="2" a="1"/>
  <c r="FX197" i="2" a="1"/>
  <c r="JV184" i="4" a="1"/>
  <c r="CM236" i="4" a="1"/>
  <c r="FY66" i="2" a="1"/>
  <c r="IP238" i="4" a="1"/>
  <c r="GE238" i="4" a="1"/>
  <c r="C238" i="4" a="1"/>
  <c r="JX64" i="4" a="1"/>
  <c r="JW85" i="4" a="1"/>
  <c r="HZ238" i="4" a="1"/>
  <c r="FX144" i="2" a="1"/>
  <c r="CE237" i="2" a="1"/>
  <c r="GW235" i="4" a="1"/>
  <c r="CZ235" i="2" a="1"/>
  <c r="FW161" i="2" a="1"/>
  <c r="JV216" i="4" a="1"/>
  <c r="BN237" i="4" a="1"/>
  <c r="FV45" i="2" a="1"/>
  <c r="CT236" i="4" a="1"/>
  <c r="AZ236" i="4" a="1"/>
  <c r="FV103" i="2" a="1"/>
  <c r="FW22" i="2" a="1"/>
  <c r="CP235" i="2" a="1"/>
  <c r="CN235" i="4" a="1"/>
  <c r="KC223" i="4" a="1"/>
  <c r="JW153" i="4" a="1"/>
  <c r="BM236" i="2" a="1"/>
  <c r="KC108" i="4" a="1"/>
  <c r="EF236" i="4" a="1"/>
  <c r="JQ236" i="4" a="1"/>
  <c r="JX79" i="4" a="1"/>
  <c r="KC125" i="4" a="1"/>
  <c r="GV238" i="4" a="1"/>
  <c r="JV96" i="4" a="1"/>
  <c r="KB134" i="4" a="1"/>
  <c r="JZ94" i="4" a="1"/>
  <c r="KB67" i="4" a="1"/>
  <c r="DB233" i="2" a="1"/>
  <c r="FU103" i="2" a="1"/>
  <c r="KA214" i="4" a="1"/>
  <c r="JZ38" i="4" a="1"/>
  <c r="FY119" i="2" a="1"/>
  <c r="FY49" i="2" a="1"/>
  <c r="FU108" i="2" a="1"/>
  <c r="BD233" i="2" a="1"/>
  <c r="GF238" i="4" a="1"/>
  <c r="JX141" i="4" a="1"/>
  <c r="CW237" i="4" a="1"/>
  <c r="BS234" i="2" a="1"/>
  <c r="B236" i="2" a="1"/>
  <c r="FX205" i="2" a="1"/>
  <c r="IX238" i="4" a="1"/>
  <c r="FY224" i="2" a="1"/>
  <c r="BU236" i="4" a="1"/>
  <c r="FW94" i="2" a="1"/>
  <c r="HA237" i="4" a="1"/>
  <c r="IN238" i="4" a="1"/>
  <c r="FX36" i="2" a="1"/>
  <c r="JV57" i="4" a="1"/>
  <c r="DI234" i="4" a="1"/>
  <c r="FY36" i="2" a="1"/>
  <c r="JV75" i="4" a="1"/>
  <c r="KA15" i="4" a="1"/>
  <c r="KB22" i="4" a="1"/>
  <c r="JV232" i="4" a="1"/>
  <c r="DP238" i="4" a="1"/>
  <c r="JV70" i="4" a="1"/>
  <c r="FU17" i="2" a="1"/>
  <c r="FW111" i="2" a="1"/>
  <c r="ET237" i="2" a="1"/>
  <c r="KC116" i="4" a="1"/>
  <c r="KB12" i="4" a="1"/>
  <c r="FV142" i="2" a="1"/>
  <c r="C237" i="2" a="1"/>
  <c r="BR234" i="2" a="1"/>
  <c r="FW169" i="2" a="1"/>
  <c r="JY68" i="4" a="1"/>
  <c r="KC68" i="4" a="1"/>
  <c r="KA62" i="4" a="1"/>
  <c r="JW206" i="4" a="1"/>
  <c r="FV214" i="2" a="1"/>
  <c r="FD236" i="2" a="1"/>
  <c r="JX172" i="4" a="1"/>
  <c r="EX234" i="2" a="1"/>
  <c r="JY45" i="4" a="1"/>
  <c r="DO235" i="2" a="1"/>
  <c r="FX22" i="2" a="1"/>
  <c r="BS237" i="2" a="1"/>
  <c r="KB108" i="4" a="1"/>
  <c r="HH238" i="4" a="1"/>
  <c r="ED235" i="2" a="1"/>
  <c r="FT236" i="4" a="1"/>
  <c r="FX219" i="2" a="1"/>
  <c r="JV173" i="4" a="1"/>
  <c r="FV72" i="2" a="1"/>
  <c r="HI235" i="4" a="1"/>
  <c r="KB57" i="4" a="1"/>
  <c r="KA123" i="4" a="1"/>
  <c r="FX12" i="2" a="1"/>
  <c r="BI233" i="2" a="1"/>
  <c r="JX15" i="4" a="1"/>
  <c r="KA76" i="4" a="1"/>
  <c r="KA36" i="4" a="1"/>
  <c r="Z235" i="2" a="1"/>
  <c r="KC128" i="4" a="1"/>
  <c r="AO236" i="4" a="1"/>
  <c r="DC237" i="4" a="1"/>
  <c r="KC51" i="4" a="1"/>
  <c r="FW170" i="2" a="1"/>
  <c r="IF234" i="4" a="1"/>
  <c r="KA206" i="4" a="1"/>
  <c r="FX24" i="2" a="1"/>
  <c r="JW176" i="4" a="1"/>
  <c r="JZ222" i="4" a="1"/>
  <c r="JV227" i="4" a="1"/>
  <c r="JV212" i="4" a="1"/>
  <c r="JY53" i="4" a="1"/>
  <c r="BW234" i="4" a="1"/>
  <c r="KB115" i="4" a="1"/>
  <c r="JW191" i="4" a="1"/>
  <c r="JY224" i="4" a="1"/>
  <c r="KB207" i="4" a="1"/>
  <c r="IQ235" i="4" a="1"/>
  <c r="DU233" i="2" a="1"/>
  <c r="CW238" i="4" a="1"/>
  <c r="FW79" i="2" a="1"/>
  <c r="KB15" i="4" a="1"/>
  <c r="FV231" i="2" a="1"/>
  <c r="JX159" i="4" a="1"/>
  <c r="FW122" i="2" a="1"/>
  <c r="KB44" i="4" a="1"/>
  <c r="JX95" i="4" a="1"/>
  <c r="KA172" i="4" a="1"/>
  <c r="IL235" i="4" a="1"/>
  <c r="JY76" i="4" a="1"/>
  <c r="FK235" i="2" a="1"/>
  <c r="Z237" i="2" a="1"/>
  <c r="JZ82" i="4" a="1"/>
  <c r="FW150" i="2" a="1"/>
  <c r="U234" i="4" a="1"/>
  <c r="FU35" i="2" a="1"/>
  <c r="KB64" i="4" a="1"/>
  <c r="DO234" i="4" a="1"/>
  <c r="CI236" i="2" a="1"/>
  <c r="JX45" i="4" a="1"/>
  <c r="JZ146" i="4" a="1"/>
  <c r="JO235" i="4" a="1"/>
  <c r="BF235" i="2" a="1"/>
  <c r="KC76" i="4" a="1"/>
  <c r="Z234" i="2" a="1"/>
  <c r="FW101" i="2" a="1"/>
  <c r="FW75" i="2" a="1"/>
  <c r="JZ7" i="4" a="1"/>
  <c r="JV190" i="4" a="1"/>
  <c r="JW112" i="4" a="1"/>
  <c r="FX174" i="2" a="1"/>
  <c r="FA233" i="2" a="1"/>
  <c r="FU232" i="2" a="1"/>
  <c r="EK236" i="2" a="1"/>
  <c r="FU64" i="2" a="1"/>
  <c r="U235" i="4" a="1"/>
  <c r="KB99" i="4" a="1"/>
  <c r="N233" i="2" a="1"/>
  <c r="BE234" i="4" a="1"/>
  <c r="KC174" i="4" a="1"/>
  <c r="JX210" i="4" a="1"/>
  <c r="JY24" i="4" a="1"/>
  <c r="EI237" i="4" a="1"/>
  <c r="EO236" i="2" a="1"/>
  <c r="KB19" i="4" a="1"/>
  <c r="CA237" i="2" a="1"/>
  <c r="B233" i="2" a="1"/>
  <c r="CG236" i="4" a="1"/>
  <c r="JY153" i="4" a="1"/>
  <c r="JZ200" i="4" a="1"/>
  <c r="HA235" i="4" a="1"/>
  <c r="AJ234" i="2" a="1"/>
  <c r="JW194" i="4" a="1"/>
  <c r="FU160" i="2" a="1"/>
  <c r="IJ235" i="4" a="1"/>
  <c r="FX142" i="2" a="1"/>
  <c r="DB238" i="4" a="1"/>
  <c r="FV163" i="2" a="1"/>
  <c r="HJ236" i="4" a="1"/>
  <c r="CV237" i="4" a="1"/>
  <c r="KC64" i="4" a="1"/>
  <c r="FV210" i="2" a="1"/>
  <c r="GI237" i="4" a="1"/>
  <c r="FU131" i="2" a="1"/>
  <c r="H236" i="4" a="1"/>
  <c r="KB180" i="4" a="1"/>
  <c r="KC175" i="4" a="1"/>
  <c r="JZ155" i="4" a="1"/>
  <c r="EH235" i="2" a="1"/>
  <c r="ID238" i="4" a="1"/>
  <c r="E238" i="4" a="1"/>
  <c r="AZ235" i="2" a="1"/>
  <c r="JV35" i="4" a="1"/>
  <c r="FX232" i="2" a="1"/>
  <c r="KB18" i="4" a="1"/>
  <c r="KA69" i="4" a="1"/>
  <c r="JY90" i="4" a="1"/>
  <c r="CL234" i="2" a="1"/>
  <c r="JX12" i="4" a="1"/>
  <c r="FX182" i="2" a="1"/>
  <c r="FW130" i="2" a="1"/>
  <c r="FW181" i="2" a="1"/>
  <c r="JW167" i="4" a="1"/>
  <c r="JX56" i="4" a="1"/>
  <c r="FR237" i="4" a="1"/>
  <c r="X236" i="2" a="1"/>
  <c r="HM236" i="4" a="1"/>
  <c r="HF234" i="4" a="1"/>
  <c r="JZ24" i="4" a="1"/>
  <c r="ED234" i="4" a="1"/>
  <c r="KC96" i="4" a="1"/>
  <c r="FI235" i="2" a="1"/>
  <c r="FV181" i="2" a="1"/>
  <c r="JY117" i="4" a="1"/>
  <c r="BQ234" i="2" a="1"/>
  <c r="FV171" i="2" a="1"/>
  <c r="KB32" i="4" a="1"/>
  <c r="FW14" i="2" a="1"/>
  <c r="FY91" i="2" a="1"/>
  <c r="FV31" i="2" a="1"/>
  <c r="CZ238" i="4" a="1"/>
  <c r="JX55" i="4" a="1"/>
  <c r="KA80" i="4" a="1"/>
  <c r="FU38" i="2" a="1"/>
  <c r="FR236" i="2" a="1"/>
  <c r="HJ234" i="4" a="1"/>
  <c r="JZ76" i="4" a="1"/>
  <c r="GE234" i="4" a="1"/>
  <c r="FY42" i="2" a="1"/>
  <c r="KB140" i="4" a="1"/>
  <c r="FX136" i="2" a="1"/>
  <c r="FX156" i="2" a="1"/>
  <c r="FU206" i="2" a="1"/>
  <c r="CW234" i="2" a="1"/>
  <c r="EY236" i="4" a="1"/>
  <c r="FP235" i="2" a="1"/>
  <c r="FI235" i="4" a="1"/>
  <c r="FU30" i="2" a="1"/>
  <c r="DZ236" i="2" a="1"/>
  <c r="DT234" i="2" a="1"/>
  <c r="DL237" i="2" a="1"/>
  <c r="KC213" i="4" a="1"/>
  <c r="JZ64" i="4" a="1"/>
  <c r="EP238" i="4" a="1"/>
  <c r="FU77" i="2" a="1"/>
  <c r="KC139" i="4" a="1"/>
  <c r="AQ233" i="2" a="1"/>
  <c r="FT234" i="4" a="1"/>
  <c r="FX97" i="2" a="1"/>
  <c r="FU119" i="2" a="1"/>
  <c r="FU199" i="2" a="1"/>
  <c r="FX70" i="2" a="1"/>
  <c r="IR234" i="4" a="1"/>
  <c r="FV146" i="2" a="1"/>
  <c r="CG236" i="2" a="1"/>
  <c r="BO237" i="2" a="1"/>
  <c r="JJ238" i="4" a="1"/>
  <c r="FU190" i="2" a="1"/>
  <c r="FU155" i="2" a="1"/>
  <c r="FY203" i="2" a="1"/>
  <c r="KB93" i="4" a="1"/>
  <c r="KA72" i="4" a="1"/>
  <c r="JX140" i="4" a="1"/>
  <c r="AU235" i="2" a="1"/>
  <c r="FV148" i="2" a="1"/>
  <c r="FV25" i="2" a="1"/>
  <c r="DO235" i="4" a="1"/>
  <c r="JY230" i="4" a="1"/>
  <c r="FV39" i="2" a="1"/>
  <c r="HG237" i="4" a="1"/>
  <c r="KB31" i="4" a="1"/>
  <c r="FI237" i="4" a="1"/>
  <c r="BZ237" i="2" a="1"/>
  <c r="GC237" i="4" a="1"/>
  <c r="JX116" i="4" a="1"/>
  <c r="CQ234" i="4" a="1"/>
  <c r="JW49" i="4" a="1"/>
  <c r="JY104" i="4" a="1"/>
  <c r="JW121" i="4" a="1"/>
  <c r="DX236" i="2" a="1"/>
  <c r="FY139" i="2" a="1"/>
  <c r="KA219" i="4" a="1"/>
  <c r="GH234" i="4" a="1"/>
  <c r="AH236" i="2" a="1"/>
  <c r="AK234" i="4" a="1"/>
  <c r="JA234" i="4" a="1"/>
  <c r="JZ148" i="4" a="1"/>
  <c r="KC216" i="4" a="1"/>
  <c r="JV169" i="4" a="1"/>
  <c r="FP234" i="2" a="1"/>
  <c r="KA226" i="4" a="1"/>
  <c r="M234" i="2" a="1"/>
  <c r="CA235" i="4" a="1"/>
  <c r="JX129" i="4" a="1"/>
  <c r="JV29" i="4" a="1"/>
  <c r="JW124" i="4" a="1"/>
  <c r="FU211" i="2" a="1"/>
  <c r="JW138" i="4" a="1"/>
  <c r="CQ237" i="2" a="1"/>
  <c r="JP235" i="4" a="1"/>
  <c r="FY211" i="2" a="1"/>
  <c r="JZ139" i="4" a="1"/>
  <c r="GT234" i="4" a="1"/>
  <c r="HV236" i="4" a="1"/>
  <c r="D235" i="2" a="1"/>
  <c r="DK237" i="4" a="1"/>
  <c r="IM238" i="4" a="1"/>
  <c r="CF233" i="2" a="1"/>
  <c r="FX81" i="2" a="1"/>
  <c r="BJ235" i="2" a="1"/>
  <c r="KC42" i="4" a="1"/>
  <c r="GC238" i="4" a="1"/>
  <c r="FD237" i="2" a="1"/>
  <c r="EG235" i="4" a="1"/>
  <c r="EM235" i="4" a="1"/>
  <c r="DC233" i="2" a="1"/>
  <c r="JX199" i="4" a="1"/>
  <c r="JY66" i="4" a="1"/>
  <c r="JZ112" i="4" a="1"/>
  <c r="FW162" i="2" a="1"/>
  <c r="KC48" i="4" a="1"/>
  <c r="JX48" i="4" a="1"/>
  <c r="KA87" i="4" a="1"/>
  <c r="KA124" i="4" a="1"/>
  <c r="KB102" i="4" a="1"/>
  <c r="EW233" i="2" a="1"/>
  <c r="CU238" i="4" a="1"/>
  <c r="DJ236" i="2" a="1"/>
  <c r="JX142" i="4" a="1"/>
  <c r="KA70" i="4" a="1"/>
  <c r="GC236" i="4" a="1"/>
  <c r="FW54" i="2" a="1"/>
  <c r="FY22" i="2" a="1"/>
  <c r="JX49" i="4" a="1"/>
  <c r="HC235" i="4" a="1"/>
  <c r="DQ234" i="2" a="1"/>
  <c r="KA64" i="4" a="1"/>
  <c r="FY154" i="2" a="1"/>
  <c r="EP235" i="2" a="1"/>
  <c r="EO233" i="2" a="1"/>
  <c r="KB55" i="4" a="1"/>
  <c r="JW134" i="4" a="1"/>
  <c r="CE236" i="2" a="1"/>
  <c r="KC70" i="4" a="1"/>
  <c r="KC118" i="4" a="1"/>
  <c r="AT237" i="2" a="1"/>
  <c r="FJ234" i="4" a="1"/>
  <c r="HS238" i="4" a="1"/>
  <c r="JX121" i="4" a="1"/>
  <c r="BW237" i="4" a="1"/>
  <c r="FY191" i="2" a="1"/>
  <c r="JZ74" i="4" a="1"/>
  <c r="FY206" i="2" a="1"/>
  <c r="GC235" i="4" a="1"/>
  <c r="FX118" i="2" a="1"/>
  <c r="CM235" i="4" a="1"/>
  <c r="FW20" i="2" a="1"/>
  <c r="BL233" i="2" a="1"/>
  <c r="IO236" i="4" a="1"/>
  <c r="FY122" i="2" a="1"/>
  <c r="JX223" i="4" a="1"/>
  <c r="BR234" i="4" a="1"/>
  <c r="FU114" i="2" a="1"/>
  <c r="FY150" i="2" a="1"/>
  <c r="FY106" i="2" a="1"/>
  <c r="KC180" i="4" a="1"/>
  <c r="JF236" i="4" a="1"/>
  <c r="FV194" i="2" a="1"/>
  <c r="KB97" i="4" a="1"/>
  <c r="FX40" i="2" a="1"/>
  <c r="CT234" i="2" a="1"/>
  <c r="KA32" i="4" a="1"/>
  <c r="ER233" i="2" a="1"/>
  <c r="EM233" i="2" a="1"/>
  <c r="JV228" i="4" a="1"/>
  <c r="FF234" i="4" a="1"/>
  <c r="KC145" i="4" a="1"/>
  <c r="JY219" i="4" a="1"/>
  <c r="KB127" i="4" a="1"/>
  <c r="GA236" i="4" a="1"/>
  <c r="JV180" i="4" a="1"/>
  <c r="JV139" i="4" a="1"/>
  <c r="JI234" i="4" a="1"/>
  <c r="CQ236" i="4" a="1"/>
  <c r="BA235" i="4" a="1"/>
  <c r="HX237" i="4" a="1"/>
  <c r="O234" i="2" a="1"/>
  <c r="AX236" i="2" a="1"/>
  <c r="JV136" i="4" a="1"/>
  <c r="BZ238" i="4" a="1"/>
  <c r="FX131" i="2" a="1"/>
  <c r="JZ113" i="4" a="1"/>
  <c r="FW43" i="2" a="1"/>
  <c r="FS234" i="4" a="1"/>
  <c r="JJ237" i="4" a="1"/>
  <c r="KB89" i="4" a="1"/>
  <c r="KC92" i="4" a="1"/>
  <c r="FY215" i="2" a="1"/>
  <c r="FW178" i="2" a="1"/>
  <c r="KA166" i="4" a="1"/>
  <c r="FW188" i="2" a="1"/>
  <c r="FX34" i="2" a="1"/>
  <c r="CE236" i="4" a="1"/>
  <c r="FN234" i="4" a="1"/>
  <c r="DY233" i="2" a="1"/>
  <c r="IB237" i="4" a="1"/>
  <c r="HM235" i="4" a="1"/>
  <c r="AY236" i="4" a="1"/>
  <c r="CH233" i="2" a="1"/>
  <c r="JA238" i="4" a="1"/>
  <c r="DF237" i="4" a="1"/>
  <c r="FX106" i="2" a="1"/>
  <c r="DE235" i="4" a="1"/>
  <c r="JV189" i="4" a="1"/>
  <c r="KA95" i="4" a="1"/>
  <c r="EL234" i="2" a="1"/>
  <c r="JW86" i="4" a="1"/>
  <c r="JX108" i="4" a="1"/>
  <c r="ET235" i="2" a="1"/>
  <c r="FU166" i="2" a="1"/>
  <c r="BU238" i="4" a="1"/>
  <c r="CA236" i="2" a="1"/>
  <c r="EA237" i="2" a="1"/>
  <c r="JV155" i="4" a="1"/>
  <c r="JW181" i="4" a="1"/>
  <c r="KA168" i="4" a="1"/>
  <c r="FX193" i="2" a="1"/>
  <c r="JY156" i="4" a="1"/>
  <c r="AY237" i="2" a="1"/>
  <c r="KC23" i="4" a="1"/>
  <c r="KB132" i="4" a="1"/>
  <c r="II237" i="4" a="1"/>
  <c r="JX34" i="4" a="1"/>
  <c r="FY90" i="2" a="1"/>
  <c r="JZ125" i="4" a="1"/>
  <c r="II238" i="4" a="1"/>
  <c r="JW172" i="4" a="1"/>
  <c r="KB71" i="4" a="1"/>
  <c r="KA33" i="4" a="1"/>
  <c r="DV235" i="2" a="1"/>
  <c r="JV62" i="4" a="1"/>
  <c r="FY173" i="2" a="1"/>
  <c r="GP235" i="4" a="1"/>
  <c r="EN237" i="2" a="1"/>
  <c r="IO238" i="4" a="1"/>
  <c r="CS233" i="2" a="1"/>
  <c r="JX75" i="4" a="1"/>
  <c r="JX89" i="4" a="1"/>
  <c r="FK234" i="4" a="1"/>
  <c r="KB63" i="4" a="1"/>
  <c r="KA128" i="4" a="1"/>
  <c r="JY34" i="4" a="1"/>
  <c r="JW17" i="4" a="1"/>
  <c r="FW58" i="2" a="1"/>
  <c r="KA159" i="4" a="1"/>
  <c r="CW233" i="2" a="1"/>
  <c r="CO235" i="2" a="1"/>
  <c r="FU73" i="2" a="1"/>
  <c r="KB48" i="4" a="1"/>
  <c r="FX37" i="2" a="1"/>
  <c r="DA234" i="4" a="1"/>
  <c r="CC236" i="2" a="1"/>
  <c r="JY18" i="4" a="1"/>
  <c r="CP235" i="4" a="1"/>
  <c r="DZ238" i="4" a="1"/>
  <c r="AR234" i="2" a="1"/>
  <c r="JZ95" i="4" a="1"/>
  <c r="Y234" i="2" a="1"/>
  <c r="T238" i="4" a="1"/>
  <c r="BE235" i="2" a="1"/>
  <c r="JV215" i="4" a="1"/>
  <c r="FY72" i="2" a="1"/>
  <c r="FU106" i="2" a="1"/>
  <c r="EF237" i="4" a="1"/>
  <c r="KA21" i="4" a="1"/>
  <c r="CC238" i="4" a="1"/>
  <c r="FX54" i="2" a="1"/>
  <c r="FX95" i="2" a="1"/>
  <c r="JY173" i="4" a="1"/>
  <c r="FV58" i="2" a="1"/>
  <c r="BD235" i="2" a="1"/>
  <c r="CF235" i="2" a="1"/>
  <c r="KB172" i="4" a="1"/>
  <c r="FY128" i="2" a="1"/>
  <c r="KB171" i="4" a="1"/>
  <c r="FX48" i="2" a="1"/>
  <c r="EY238" i="4" a="1"/>
  <c r="FW128" i="2" a="1"/>
  <c r="GP236" i="4" a="1"/>
  <c r="KC89" i="4" a="1"/>
  <c r="KC163" i="4" a="1"/>
  <c r="JV224" i="4" a="1"/>
  <c r="JV176" i="4" a="1"/>
  <c r="JP234" i="4" a="1"/>
  <c r="JZ185" i="4" a="1"/>
  <c r="IL237" i="4" a="1"/>
  <c r="FX47" i="2" a="1"/>
  <c r="FR234" i="4" a="1"/>
  <c r="FW168" i="2" a="1"/>
  <c r="JX150" i="4" a="1"/>
  <c r="FY151" i="2" a="1"/>
  <c r="FV43" i="2" a="1"/>
  <c r="KA35" i="4" a="1"/>
  <c r="AP236" i="2" a="1"/>
  <c r="FV169" i="2" a="1"/>
  <c r="JW169" i="4" a="1"/>
  <c r="FY113" i="2" a="1"/>
  <c r="FX115" i="2" a="1"/>
  <c r="BH235" i="2" a="1"/>
  <c r="JV158" i="4" a="1"/>
  <c r="FU237" i="4" a="1"/>
  <c r="CS237" i="4" a="1"/>
  <c r="DK236" i="2" a="1"/>
  <c r="KA134" i="4" a="1"/>
  <c r="KB34" i="4" a="1"/>
  <c r="DM235" i="4" a="1"/>
  <c r="JR234" i="4" a="1"/>
  <c r="KA180" i="4" a="1"/>
  <c r="CN236" i="4" a="1"/>
  <c r="JZ145" i="4" a="1"/>
  <c r="JX158" i="4" a="1"/>
  <c r="FW85" i="2" a="1"/>
  <c r="GQ237" i="4" a="1"/>
  <c r="FY117" i="2" a="1"/>
  <c r="KB11" i="4" a="1"/>
  <c r="S237" i="4" a="1"/>
  <c r="FX190" i="2" a="1"/>
  <c r="FY169" i="2" a="1"/>
  <c r="JY136" i="4" a="1"/>
  <c r="KA23" i="4" a="1"/>
  <c r="ED237" i="4" a="1"/>
  <c r="FW143" i="2" a="1"/>
  <c r="FW30" i="2" a="1"/>
  <c r="KC17" i="4" a="1"/>
  <c r="FY190" i="2" a="1"/>
  <c r="JY14" i="4" a="1"/>
  <c r="AH234" i="4" a="1"/>
  <c r="BK237" i="2" a="1"/>
  <c r="JZ49" i="4" a="1"/>
  <c r="JZ114" i="4" a="1"/>
  <c r="JW208" i="4" a="1"/>
  <c r="FX178" i="2" a="1"/>
  <c r="Z233" i="2" a="1"/>
  <c r="AJ237" i="2" a="1"/>
  <c r="FW224" i="2" a="1"/>
  <c r="JY195" i="4" a="1"/>
  <c r="KB147" i="4" a="1"/>
  <c r="FW71" i="2" a="1"/>
  <c r="JZ196" i="4" a="1"/>
  <c r="JX71" i="4" a="1"/>
  <c r="FV145" i="2" a="1"/>
  <c r="EU234" i="2" a="1"/>
  <c r="FW182" i="2" a="1"/>
  <c r="CE237" i="4" a="1"/>
  <c r="KB116" i="4" a="1"/>
  <c r="JY185" i="4" a="1"/>
  <c r="FW18" i="2" a="1"/>
  <c r="KA30" i="4" a="1"/>
  <c r="EN237" i="4" a="1"/>
  <c r="AZ237" i="4" a="1"/>
  <c r="JZ104" i="4" a="1"/>
  <c r="CG235" i="4" a="1"/>
  <c r="FV89" i="2" a="1"/>
  <c r="FY120" i="2" a="1"/>
  <c r="DU235" i="2" a="1"/>
  <c r="JZ17" i="4" a="1"/>
  <c r="ER235" i="4" a="1"/>
  <c r="JZ84" i="4" a="1"/>
  <c r="FU193" i="2" a="1"/>
  <c r="BX234" i="2" a="1"/>
  <c r="GO238" i="4" a="1"/>
  <c r="JZ37" i="4" a="1"/>
  <c r="FA237" i="4" a="1"/>
  <c r="JZ77" i="4" a="1"/>
  <c r="IB234" i="4" a="1"/>
  <c r="JW131" i="4" a="1"/>
  <c r="FY124" i="2" a="1"/>
  <c r="EJ234" i="4" a="1"/>
  <c r="JS235" i="4" a="1"/>
  <c r="FV92" i="2" a="1"/>
  <c r="FU149" i="2" a="1"/>
  <c r="CJ234" i="4" a="1"/>
  <c r="BV235" i="2" a="1"/>
  <c r="AX237" i="2" a="1"/>
  <c r="JV122" i="4" a="1"/>
  <c r="IV236" i="4" a="1"/>
  <c r="EM238" i="4" a="1"/>
  <c r="KA65" i="4" a="1"/>
  <c r="FY96" i="2" a="1"/>
  <c r="X235" i="4" a="1"/>
  <c r="JY131" i="4" a="1"/>
  <c r="JY186" i="4" a="1"/>
  <c r="F233" i="2" a="1"/>
  <c r="HH234" i="4" a="1"/>
  <c r="JW62" i="4" a="1"/>
  <c r="FU118" i="2" a="1"/>
  <c r="AM238" i="4" a="1"/>
  <c r="FV176" i="2" a="1"/>
  <c r="FY68" i="2" a="1"/>
  <c r="JV80" i="4" a="1"/>
  <c r="KA121" i="4" a="1"/>
  <c r="FV228" i="2" a="1"/>
  <c r="EP234" i="2" a="1"/>
  <c r="HX238" i="4" a="1"/>
  <c r="HI234" i="4" a="1"/>
  <c r="EU237" i="4" a="1"/>
  <c r="FF234" i="2" a="1"/>
  <c r="JY70" i="4" a="1"/>
  <c r="KB185" i="4" a="1"/>
  <c r="JV11" i="4" a="1"/>
  <c r="FX198" i="2" a="1"/>
  <c r="FX212" i="2" a="1"/>
  <c r="JW227" i="4" a="1"/>
  <c r="FV167" i="2" a="1"/>
  <c r="JW81" i="4" a="1"/>
  <c r="CL237" i="4" a="1"/>
  <c r="FW64" i="2" a="1"/>
  <c r="DG236" i="4" a="1"/>
  <c r="BD237" i="2" a="1"/>
  <c r="FY76" i="2" a="1"/>
  <c r="O235" i="2" a="1"/>
  <c r="JY43" i="4" a="1"/>
  <c r="FV205" i="2" a="1"/>
  <c r="CF235" i="4" a="1"/>
  <c r="JL234" i="4" a="1"/>
  <c r="FP237" i="4" a="1"/>
  <c r="CZ234" i="4" a="1"/>
  <c r="FQ237" i="2" a="1"/>
  <c r="JZ213" i="4" a="1"/>
  <c r="JV111" i="4" a="1"/>
  <c r="HP235" i="4" a="1"/>
  <c r="JY141" i="4" a="1"/>
  <c r="FW32" i="2" a="1"/>
  <c r="EF233" i="2" a="1"/>
  <c r="JV44" i="4" a="1"/>
  <c r="EP236" i="2" a="1"/>
  <c r="FU140" i="2" a="1"/>
  <c r="JX187" i="4" a="1"/>
  <c r="DJ235" i="4" a="1"/>
  <c r="JZ131" i="4" a="1"/>
  <c r="KB229" i="4" a="1"/>
  <c r="FU86" i="2" a="1"/>
  <c r="KA37" i="4" a="1"/>
  <c r="FV87" i="2" a="1"/>
  <c r="JY188" i="4" a="1"/>
  <c r="DA234" i="2" a="1"/>
  <c r="CK236" i="2" a="1"/>
  <c r="E237" i="4" a="1"/>
  <c r="JW126" i="4" a="1"/>
  <c r="KA43" i="4" a="1"/>
  <c r="FY162" i="2" a="1"/>
  <c r="FU83" i="2" a="1"/>
  <c r="FY192" i="2" a="1"/>
  <c r="AM236" i="4" a="1"/>
  <c r="DR237" i="4" a="1"/>
  <c r="CY236" i="2" a="1"/>
  <c r="FU14" i="2" a="1"/>
  <c r="KA19" i="4" a="1"/>
  <c r="JX61" i="4" a="1"/>
  <c r="JZ151" i="4" a="1"/>
  <c r="JV153" i="4" a="1"/>
  <c r="KA82" i="4" a="1"/>
  <c r="JV193" i="4" a="1"/>
  <c r="FY200" i="2" a="1"/>
  <c r="FW212" i="2" a="1"/>
  <c r="JV223" i="4" a="1"/>
  <c r="GM236" i="4" a="1"/>
  <c r="GA235" i="4" a="1"/>
  <c r="FJ235" i="2" a="1"/>
  <c r="JX157" i="4" a="1"/>
  <c r="HJ238" i="4" a="1"/>
  <c r="EQ235" i="4" a="1"/>
  <c r="HF236" i="4" a="1"/>
  <c r="JY222" i="4" a="1"/>
  <c r="FX57" i="2" a="1"/>
  <c r="DF238" i="4" a="1"/>
  <c r="JZ193" i="4" a="1"/>
  <c r="FW145" i="2" a="1"/>
  <c r="BS233" i="2" a="1"/>
  <c r="AX234" i="4" a="1"/>
  <c r="KB119" i="4" a="1"/>
  <c r="ET234" i="2" a="1"/>
  <c r="FY85" i="2" a="1"/>
  <c r="FW160" i="2" a="1"/>
  <c r="BA234" i="4" a="1"/>
  <c r="KB82" i="4" a="1"/>
  <c r="JY19" i="4" a="1"/>
  <c r="FW125" i="2" a="1"/>
  <c r="JZ156" i="4" a="1"/>
  <c r="BU235" i="2" a="1"/>
  <c r="CX237" i="4" a="1"/>
  <c r="FX162" i="2" a="1"/>
  <c r="EZ236" i="2" a="1"/>
  <c r="KC159" i="4" a="1"/>
  <c r="KA126" i="4" a="1"/>
  <c r="JV126" i="4" a="1"/>
  <c r="FU24" i="2" a="1"/>
  <c r="DI237" i="4" a="1"/>
  <c r="FV153" i="2" a="1"/>
  <c r="KC113" i="4" a="1"/>
  <c r="AZ236" i="2" a="1"/>
  <c r="CZ236" i="2" a="1"/>
  <c r="JW19" i="4" a="1"/>
  <c r="JV37" i="4" a="1"/>
  <c r="JY196" i="4" a="1"/>
  <c r="JY152" i="4" a="1"/>
  <c r="JV204" i="4" a="1"/>
  <c r="FX72" i="2" a="1"/>
  <c r="JX212" i="4" a="1"/>
  <c r="FY125" i="2" a="1"/>
  <c r="JZ132" i="4" a="1"/>
  <c r="GB236" i="4" a="1"/>
  <c r="JX206" i="4" a="1"/>
  <c r="BB233" i="2" a="1"/>
  <c r="FU62" i="2" a="1"/>
  <c r="CQ235" i="2" a="1"/>
  <c r="KA116" i="4" a="1"/>
  <c r="JX8" i="4" a="1"/>
  <c r="DF234" i="4" a="1"/>
  <c r="JY181" i="4" a="1"/>
  <c r="FV202" i="2" a="1"/>
  <c r="KA11" i="4" a="1"/>
  <c r="KC10" i="4" a="1"/>
  <c r="FY61" i="2" a="1"/>
  <c r="IW236" i="4" a="1"/>
  <c r="FV8" i="2" a="1"/>
  <c r="KB128" i="4" a="1"/>
  <c r="JY174" i="4" a="1"/>
  <c r="FV232" i="2" a="1"/>
  <c r="DY238" i="4" a="1"/>
  <c r="AF236" i="2" a="1"/>
  <c r="JV47" i="4" a="1"/>
  <c r="CM234" i="4" a="1"/>
  <c r="IH234" i="4" a="1"/>
  <c r="FX176" i="2" a="1"/>
  <c r="FV156" i="2" a="1"/>
  <c r="KC109" i="4" a="1"/>
  <c r="JX54" i="4" a="1"/>
  <c r="AJ238" i="4" a="1"/>
  <c r="JY137" i="4" a="1"/>
  <c r="AS236" i="2" a="1"/>
  <c r="GX237" i="4" a="1"/>
  <c r="KC98" i="4" a="1"/>
  <c r="JS234" i="4" a="1"/>
  <c r="HB236" i="4" a="1"/>
  <c r="JX205" i="4" a="1"/>
  <c r="GG237" i="4" a="1"/>
  <c r="BM237" i="2" a="1"/>
  <c r="IQ234" i="4" a="1"/>
  <c r="FX15" i="2" a="1"/>
  <c r="CP234" i="2" a="1"/>
  <c r="DL238" i="4" a="1"/>
  <c r="HB235" i="4" a="1"/>
  <c r="FY116" i="2" a="1"/>
  <c r="DS236" i="4" a="1"/>
  <c r="JV84" i="4" a="1"/>
  <c r="JW90" i="4" a="1"/>
  <c r="FV70" i="2" a="1"/>
  <c r="AF235" i="2" a="1"/>
  <c r="JX225" i="4" a="1"/>
  <c r="JX38" i="4" a="1"/>
  <c r="JV50" i="4" a="1"/>
  <c r="JZ73" i="4" a="1"/>
  <c r="FW42" i="2" a="1"/>
  <c r="JY20" i="4" a="1"/>
  <c r="EN235" i="2" a="1"/>
  <c r="AW235" i="2" a="1"/>
  <c r="T236" i="4" a="1"/>
  <c r="CU236" i="4" a="1"/>
  <c r="DE236" i="4" a="1"/>
  <c r="CK235" i="2" a="1"/>
  <c r="JZ149" i="4" a="1"/>
  <c r="DT237" i="4" a="1"/>
  <c r="FD235" i="2" a="1"/>
  <c r="IG238" i="4" a="1"/>
  <c r="HA234" i="4" a="1"/>
  <c r="DL235" i="2" a="1"/>
  <c r="JE234" i="4" a="1"/>
  <c r="FV21" i="2" a="1"/>
  <c r="FY75" i="2" a="1"/>
  <c r="FW232" i="2" a="1"/>
  <c r="FV88" i="2" a="1"/>
  <c r="EV236" i="2" a="1"/>
  <c r="CW235" i="4" a="1"/>
  <c r="FU109" i="2" a="1"/>
  <c r="HU237" i="4" a="1"/>
  <c r="FW172" i="2" a="1"/>
  <c r="FV16" i="2" a="1"/>
  <c r="JV203" i="4" a="1"/>
  <c r="GU237" i="4" a="1"/>
  <c r="IE238" i="4" a="1"/>
  <c r="FV69" i="2" a="1"/>
  <c r="JZ28" i="4" a="1"/>
  <c r="JX153" i="4" a="1"/>
  <c r="BW236" i="4" a="1"/>
  <c r="BY234" i="4" a="1"/>
  <c r="KA84" i="4" a="1"/>
  <c r="FX149" i="2" a="1"/>
  <c r="JX167" i="4" a="1"/>
  <c r="JZ27" i="4" a="1"/>
  <c r="CL236" i="4" a="1"/>
  <c r="FU230" i="2" a="1"/>
  <c r="KB101" i="4" a="1"/>
  <c r="FY25" i="2" a="1"/>
  <c r="JZ61" i="4" a="1"/>
  <c r="CU234" i="4" a="1"/>
  <c r="JY60" i="4" a="1"/>
  <c r="FV59" i="2" a="1"/>
  <c r="CW235" i="2" a="1"/>
  <c r="JW136" i="4" a="1"/>
  <c r="L235" i="2" a="1"/>
  <c r="FU16" i="2" a="1"/>
  <c r="JV116" i="4" a="1"/>
  <c r="FX35" i="2" a="1"/>
  <c r="CE233" i="2" a="1"/>
  <c r="FX110" i="2" a="1"/>
  <c r="FS236" i="4" a="1"/>
  <c r="FW133" i="2" a="1"/>
  <c r="FW92" i="2" a="1"/>
  <c r="CT235" i="2" a="1"/>
  <c r="JY160" i="4" a="1"/>
  <c r="W238" i="4" a="1"/>
  <c r="DH233" i="2" a="1"/>
  <c r="KA28" i="4" a="1"/>
  <c r="KB51" i="4" a="1"/>
  <c r="CQ233" i="2" a="1"/>
  <c r="FX62" i="2" a="1"/>
  <c r="JW40" i="4" a="1"/>
  <c r="FY174" i="2" a="1"/>
  <c r="FX201" i="2" a="1"/>
  <c r="BV237" i="4" a="1"/>
  <c r="KB78" i="4" a="1"/>
  <c r="AK236" i="4" a="1"/>
  <c r="KA125" i="4" a="1"/>
  <c r="IB236" i="4" a="1"/>
  <c r="BT234" i="4" a="1"/>
  <c r="FX111" i="2" a="1"/>
  <c r="FY202" i="2" a="1"/>
  <c r="FX192" i="2" a="1"/>
  <c r="EQ238" i="4" a="1"/>
  <c r="FI233" i="2" a="1"/>
  <c r="FX230" i="2" a="1"/>
  <c r="HF235" i="4" a="1"/>
  <c r="FG235" i="4" a="1"/>
  <c r="HV237" i="4" a="1"/>
  <c r="FY103" i="2" a="1"/>
  <c r="DX235" i="2" a="1"/>
  <c r="FW15" i="2" a="1"/>
  <c r="FX56" i="2" a="1"/>
  <c r="JM236" i="4" a="1"/>
  <c r="IC237" i="4" a="1"/>
  <c r="FU173" i="2" a="1"/>
  <c r="JZ29" i="4" a="1"/>
  <c r="FX189" i="2" a="1"/>
  <c r="FU87" i="2" a="1"/>
  <c r="JZ167" i="4" a="1"/>
  <c r="FX92" i="2" a="1"/>
  <c r="JW158" i="4" a="1"/>
  <c r="EI238" i="4" a="1"/>
  <c r="FY77" i="2" a="1"/>
  <c r="GZ236" i="4" a="1"/>
  <c r="FV143" i="2" a="1"/>
  <c r="BE238" i="4" a="1"/>
  <c r="FG237" i="4" a="1"/>
  <c r="KB156" i="4" a="1"/>
  <c r="JR237" i="4" a="1"/>
  <c r="FV207" i="2" a="1"/>
  <c r="BG234" i="2" a="1"/>
  <c r="BO234" i="4" a="1"/>
  <c r="FX7" i="2" a="1"/>
  <c r="KA75" i="4" a="1"/>
  <c r="KC112" i="4" a="1"/>
  <c r="EJ237" i="2" a="1"/>
  <c r="FW36" i="2" a="1"/>
  <c r="FY51" i="2" a="1"/>
  <c r="BQ238" i="4" a="1"/>
  <c r="P233" i="2" a="1"/>
  <c r="FX141" i="2" a="1"/>
  <c r="JY105" i="4" a="1"/>
  <c r="FN236" i="4" a="1"/>
  <c r="JV131" i="4" a="1"/>
  <c r="JW9" i="4" a="1"/>
  <c r="CD237" i="2" a="1"/>
  <c r="JX161" i="4" a="1"/>
  <c r="D233" i="2" a="1"/>
  <c r="FU112" i="2" a="1"/>
  <c r="KA199" i="4" a="1"/>
  <c r="KA7" i="4" a="1"/>
  <c r="GS234" i="4" a="1"/>
  <c r="JW142" i="4" a="1"/>
  <c r="FU37" i="2" a="1"/>
  <c r="JX100" i="4" a="1"/>
  <c r="EM237" i="4" a="1"/>
  <c r="BD236" i="4" a="1"/>
  <c r="JY168" i="4" a="1"/>
  <c r="DS237" i="4" a="1"/>
  <c r="FV158" i="2" a="1"/>
  <c r="FK234" i="2" a="1"/>
  <c r="FW141" i="2" a="1"/>
  <c r="CI233" i="2" a="1"/>
  <c r="FU212" i="2" a="1"/>
  <c r="JV99" i="4" a="1"/>
  <c r="KB165" i="4" a="1"/>
  <c r="FY219" i="2" a="1"/>
  <c r="KC66" i="4" a="1"/>
  <c r="JV164" i="4" a="1"/>
  <c r="JY122" i="4" a="1"/>
  <c r="FU78" i="2" a="1"/>
  <c r="AK237" i="4" a="1"/>
  <c r="FW48" i="2" a="1"/>
  <c r="HZ237" i="4" a="1"/>
  <c r="JW185" i="4" a="1"/>
  <c r="FS235" i="2" a="1"/>
  <c r="FX159" i="2" a="1"/>
  <c r="KA59" i="4" a="1"/>
  <c r="JW61" i="4" a="1"/>
  <c r="JX24" i="4" a="1"/>
  <c r="FV104" i="2" a="1"/>
  <c r="FV197" i="2" a="1"/>
  <c r="JZ68" i="4" a="1"/>
  <c r="KC167" i="4" a="1"/>
  <c r="FY134" i="2" a="1"/>
  <c r="JW47" i="4" a="1"/>
  <c r="BN236" i="2" a="1"/>
  <c r="FY187" i="2" a="1"/>
  <c r="F237" i="4" a="1"/>
  <c r="JV102" i="4" a="1"/>
  <c r="FY118" i="2" a="1"/>
  <c r="FX175" i="2" a="1"/>
  <c r="FA235" i="4" a="1"/>
  <c r="JZ108" i="4" a="1"/>
  <c r="JX97" i="4" a="1"/>
  <c r="IC235" i="4" a="1"/>
  <c r="KC46" i="4" a="1"/>
  <c r="FW11" i="2" a="1"/>
  <c r="JZ60" i="4" a="1"/>
  <c r="CI238" i="4" a="1"/>
  <c r="CH238" i="4" a="1"/>
  <c r="FW10" i="2" a="1"/>
  <c r="FW234" i="4" a="1"/>
  <c r="KA20" i="4" a="1"/>
  <c r="KC165" i="4" a="1"/>
  <c r="KA193" i="4" a="1"/>
  <c r="IV237" i="4" a="1"/>
  <c r="AH235" i="4" a="1"/>
  <c r="EN236" i="2" a="1"/>
  <c r="KA152" i="4" a="1"/>
  <c r="BR233" i="2" a="1"/>
  <c r="EA237" i="4" a="1"/>
  <c r="DM238" i="4" a="1"/>
  <c r="FW238" i="4" a="1"/>
  <c r="EG234" i="4" a="1"/>
  <c r="JW25" i="4" a="1"/>
  <c r="GU236" i="4" a="1"/>
  <c r="EQ233" i="2" a="1"/>
  <c r="JV40" i="4" a="1"/>
  <c r="FX51" i="2" a="1"/>
  <c r="BZ235" i="4" a="1"/>
  <c r="CP236" i="4" a="1"/>
  <c r="FU238" i="4" a="1"/>
  <c r="FU132" i="2" a="1"/>
  <c r="JK234" i="4" a="1"/>
  <c r="FW146" i="2" a="1"/>
  <c r="JV64" i="4" a="1"/>
  <c r="EY237" i="2" a="1"/>
  <c r="AI237" i="4" a="1"/>
  <c r="JW36" i="4" a="1"/>
  <c r="FU79" i="2" a="1"/>
  <c r="KC200" i="4" a="1"/>
  <c r="FU96" i="2" a="1"/>
  <c r="DW237" i="2" a="1"/>
  <c r="IU235" i="4" a="1"/>
  <c r="JX160" i="4" a="1"/>
  <c r="JV148" i="4" a="1"/>
  <c r="JX109" i="4" a="1"/>
  <c r="DM236" i="2" a="1"/>
  <c r="FU197" i="2" a="1"/>
  <c r="FP237" i="2" a="1"/>
  <c r="FA235" i="2" a="1"/>
  <c r="EB235" i="4" a="1"/>
  <c r="JW184" i="4" a="1"/>
  <c r="I238" i="4" a="1"/>
  <c r="JV191" i="4" a="1"/>
  <c r="AJ235" i="4" a="1"/>
  <c r="FX108" i="2" a="1"/>
  <c r="AH237" i="2" a="1"/>
  <c r="KC32" i="4" a="1"/>
  <c r="FX26" i="2" a="1"/>
  <c r="C234" i="4" a="1"/>
  <c r="BY237" i="4" a="1"/>
  <c r="KA209" i="4" a="1"/>
  <c r="FU157" i="2" a="1"/>
  <c r="E235" i="4" a="1"/>
  <c r="JW103" i="4" a="1"/>
  <c r="FJ234" i="2" a="1"/>
  <c r="IV238" i="4" a="1"/>
  <c r="KA161" i="4" a="1"/>
  <c r="KC133" i="4" a="1"/>
  <c r="JV13" i="4" a="1"/>
  <c r="X234" i="2" a="1"/>
  <c r="BG237" i="2" a="1"/>
  <c r="ED236" i="2" a="1"/>
  <c r="D237" i="2" a="1"/>
  <c r="HZ235" i="4" a="1"/>
  <c r="FY8" i="2" a="1"/>
  <c r="KA228" i="4" a="1"/>
  <c r="FU154" i="2" a="1"/>
  <c r="JV19" i="4" a="1"/>
  <c r="CG237" i="4" a="1"/>
  <c r="JX190" i="4" a="1"/>
  <c r="FX104" i="2" a="1"/>
  <c r="BU236" i="2" a="1"/>
  <c r="KB163" i="4" a="1"/>
  <c r="JY162" i="4" a="1"/>
  <c r="FH234" i="2" a="1"/>
  <c r="AY237" i="4" a="1"/>
  <c r="FX43" i="2" a="1"/>
  <c r="S236" i="4" a="1"/>
  <c r="DB237" i="4" a="1"/>
  <c r="JV98" i="4" a="1"/>
  <c r="FU185" i="2" a="1"/>
  <c r="GS238" i="4" a="1"/>
  <c r="FO235" i="2" a="1"/>
  <c r="JV137" i="4" a="1"/>
  <c r="KB24" i="4" a="1"/>
  <c r="FU236" i="4" a="1"/>
  <c r="JZ41" i="4" a="1"/>
  <c r="JX214" i="4" a="1"/>
  <c r="FU13" i="2" a="1"/>
  <c r="JW178" i="4" a="1"/>
  <c r="JW152" i="4" a="1"/>
  <c r="JD236" i="4" a="1"/>
  <c r="JY166" i="4" a="1"/>
  <c r="FX75" i="2" a="1"/>
  <c r="FY9" i="2" a="1"/>
  <c r="KB222" i="4" a="1"/>
  <c r="FW103" i="2" a="1"/>
  <c r="JS236" i="4" a="1"/>
  <c r="FB234" i="4" a="1"/>
  <c r="JO237" i="4" a="1"/>
  <c r="JZ62" i="4" a="1"/>
  <c r="FW57" i="2" a="1"/>
  <c r="KC221" i="4" a="1"/>
  <c r="FY43" i="2" a="1"/>
  <c r="BY236" i="4" a="1"/>
  <c r="JH234" i="4" a="1"/>
  <c r="FL237" i="2" a="1"/>
  <c r="JX133" i="4" a="1"/>
  <c r="FV35" i="2" a="1"/>
  <c r="FU94" i="2" a="1"/>
  <c r="T237" i="4" a="1"/>
  <c r="JZ9" i="4" a="1"/>
  <c r="JX44" i="4" a="1"/>
  <c r="DN234" i="2" a="1"/>
  <c r="GT238" i="4" a="1"/>
  <c r="KB60" i="4" a="1"/>
  <c r="FF238" i="4" a="1"/>
  <c r="FX126" i="2" a="1"/>
  <c r="GG238" i="4" a="1"/>
  <c r="BT238" i="4" a="1"/>
  <c r="EE234" i="4" a="1"/>
  <c r="FW34" i="2" a="1"/>
  <c r="JY92" i="4" a="1"/>
  <c r="IJ236" i="4" a="1"/>
  <c r="GK235" i="4" a="1"/>
  <c r="FW95" i="2" a="1"/>
  <c r="FV81" i="2" a="1"/>
  <c r="BN237" i="2" a="1"/>
  <c r="IG234" i="4" a="1"/>
  <c r="KC111" i="4" a="1"/>
  <c r="FX158" i="2" a="1"/>
  <c r="CZ234" i="2" a="1"/>
  <c r="DZ237" i="2" a="1"/>
  <c r="JW89" i="4" a="1"/>
  <c r="FW174" i="2" a="1"/>
  <c r="BV233" i="2" a="1"/>
  <c r="FN237" i="2" a="1"/>
  <c r="CS236" i="4" a="1"/>
  <c r="DK234" i="2" a="1"/>
  <c r="FU76" i="2" a="1"/>
  <c r="DJ236" i="4" a="1"/>
  <c r="JV159" i="4" a="1"/>
  <c r="AX238" i="4" a="1"/>
  <c r="FX9" i="2" a="1"/>
  <c r="JW77" i="4" a="1"/>
  <c r="BB237" i="2" a="1"/>
  <c r="FV49" i="2" a="1"/>
  <c r="FU10" i="2" a="1"/>
  <c r="FV224" i="2" a="1"/>
  <c r="JY204" i="4" a="1"/>
  <c r="JW224" i="4" a="1"/>
  <c r="KB25" i="4" a="1"/>
  <c r="JZ199" i="4" a="1"/>
  <c r="DZ234" i="2" a="1"/>
  <c r="KC130" i="4" a="1"/>
  <c r="DL235" i="4" a="1"/>
  <c r="AJ235" i="2" a="1"/>
  <c r="FY208" i="2" a="1"/>
  <c r="FY168" i="2" a="1"/>
  <c r="HU234" i="4" a="1"/>
  <c r="KA55" i="4" a="1"/>
  <c r="BJ237" i="2" a="1"/>
  <c r="JW166" i="4" a="1"/>
  <c r="JW92" i="4" a="1"/>
  <c r="IO237" i="4" a="1"/>
  <c r="JX201" i="4" a="1"/>
  <c r="CB236" i="4" a="1"/>
  <c r="EU233" i="2" a="1"/>
  <c r="KB157" i="4" a="1"/>
  <c r="FW44" i="2" a="1"/>
  <c r="IY235" i="4" a="1"/>
  <c r="JY27" i="4" a="1"/>
  <c r="CP238" i="4" a="1"/>
  <c r="FD236" i="4" a="1"/>
  <c r="FY89" i="2" a="1"/>
  <c r="KB80" i="4" a="1"/>
  <c r="KA88" i="4" a="1"/>
  <c r="FY194" i="2" a="1"/>
  <c r="FB238" i="4" a="1"/>
  <c r="FW135" i="2" a="1"/>
  <c r="JR235" i="4" a="1"/>
  <c r="JZ22" i="4" a="1"/>
  <c r="HT237" i="4" a="1"/>
  <c r="DM234" i="4" a="1"/>
  <c r="JX28" i="4" a="1"/>
  <c r="FV28" i="2" a="1"/>
  <c r="FX50" i="2" a="1"/>
  <c r="GR236" i="4" a="1"/>
  <c r="FG234" i="4" a="1"/>
  <c r="JW7" i="4" a="1"/>
  <c r="FY146" i="2" a="1"/>
  <c r="FX224" i="2" a="1"/>
  <c r="FY81" i="2" a="1"/>
  <c r="EQ237" i="2" a="1"/>
  <c r="FW53" i="2" a="1"/>
  <c r="KA229" i="4" a="1"/>
  <c r="ET236" i="4" a="1"/>
  <c r="CR236" i="2" a="1"/>
  <c r="JX207" i="4" a="1"/>
  <c r="CF234" i="2" a="1"/>
  <c r="CF236" i="2" a="1"/>
  <c r="FX151" i="2" a="1"/>
  <c r="S235" i="4" a="1"/>
  <c r="ES238" i="4" a="1"/>
  <c r="KC43" i="4" a="1"/>
  <c r="BB235" i="4" a="1"/>
  <c r="FU169" i="2" a="1"/>
  <c r="FO237" i="4" a="1"/>
  <c r="FU72" i="2" a="1"/>
  <c r="FJ236" i="4" a="1"/>
  <c r="JX180" i="4" a="1"/>
  <c r="FU60" i="2" a="1"/>
  <c r="JX154" i="4" a="1"/>
  <c r="JY130" i="4" a="1"/>
  <c r="FX102" i="2" a="1"/>
  <c r="BI234" i="2" a="1"/>
  <c r="JW200" i="4" a="1"/>
  <c r="G234" i="4" a="1"/>
  <c r="FY137" i="2" a="1"/>
  <c r="JX105" i="4" a="1"/>
  <c r="BD237" i="4" a="1"/>
  <c r="CU235" i="4" a="1"/>
  <c r="JW225" i="4" a="1"/>
  <c r="DF235" i="4" a="1"/>
  <c r="HN237" i="4" a="1"/>
  <c r="FT235" i="4" a="1"/>
  <c r="JV18" i="4" a="1"/>
  <c r="FW124" i="2" a="1"/>
  <c r="FX67" i="2" a="1"/>
  <c r="JY35" i="4" a="1"/>
  <c r="FV222" i="2" a="1"/>
  <c r="DK237" i="2" a="1"/>
  <c r="KC158" i="4" a="1"/>
  <c r="KB100" i="4" a="1"/>
  <c r="FW51" i="2" a="1"/>
  <c r="HC237" i="4" a="1"/>
  <c r="KC31" i="4" a="1"/>
  <c r="FY126" i="2" a="1"/>
  <c r="JP236" i="4" a="1"/>
  <c r="JZ202" i="4" a="1"/>
  <c r="ET233" i="2" a="1"/>
  <c r="CT236" i="2" a="1"/>
  <c r="KB45" i="4" a="1"/>
  <c r="DT237" i="2" a="1"/>
  <c r="KC155" i="4" a="1"/>
  <c r="FX163" i="2" a="1"/>
  <c r="JW190" i="4" a="1"/>
  <c r="FU201" i="2" a="1"/>
  <c r="JG237" i="4" a="1"/>
  <c r="KA81" i="4" a="1"/>
  <c r="FY26" i="2" a="1"/>
  <c r="FW67" i="2" a="1"/>
  <c r="FV30" i="2" a="1"/>
  <c r="JV36" i="4" a="1"/>
  <c r="FU90" i="2" a="1"/>
  <c r="JZ150" i="4" a="1"/>
  <c r="JX195" i="4" a="1"/>
  <c r="KC172" i="4" a="1"/>
  <c r="IS235" i="4" a="1"/>
  <c r="FY182" i="2" a="1"/>
  <c r="FU146" i="2" a="1"/>
  <c r="EW235" i="2" a="1"/>
  <c r="KC219" i="4" a="1"/>
  <c r="JX165" i="4" a="1"/>
  <c r="FX23" i="2" a="1"/>
  <c r="JY44" i="4" a="1"/>
  <c r="IC238" i="4" a="1"/>
  <c r="BG233" i="2" a="1"/>
  <c r="FW177" i="2" a="1"/>
  <c r="Y237" i="4" a="1"/>
  <c r="JZ128" i="4" a="1"/>
  <c r="DR235" i="2" a="1"/>
  <c r="JX200" i="4" a="1"/>
  <c r="KC225" i="4" a="1"/>
  <c r="FU228" i="2" a="1"/>
  <c r="JZ126" i="4" a="1"/>
  <c r="FW151" i="2" a="1"/>
  <c r="B234" i="4" a="1"/>
  <c r="DR236" i="4" a="1"/>
  <c r="JW97" i="4" a="1"/>
  <c r="KC77" i="4" a="1"/>
  <c r="JW68" i="4" a="1"/>
  <c r="B235" i="4" a="1"/>
  <c r="FU41" i="2" a="1"/>
  <c r="KC65" i="4" a="1"/>
  <c r="EF237" i="2" a="1"/>
  <c r="JX117" i="4" a="1"/>
  <c r="JO234" i="4" a="1"/>
  <c r="JY187" i="4" a="1"/>
  <c r="JV95" i="4" a="1"/>
  <c r="KC38" i="4" a="1"/>
  <c r="KC230" i="4" a="1"/>
  <c r="CR238" i="4" a="1"/>
  <c r="JW209" i="4" a="1"/>
  <c r="CB238" i="4" a="1"/>
  <c r="FB237" i="2" a="1"/>
  <c r="JW27" i="4" a="1"/>
  <c r="BT235" i="2" a="1"/>
  <c r="HV235" i="4" a="1"/>
  <c r="JX233" i="4" a="1"/>
  <c r="FX179" i="2" a="1"/>
  <c r="JZ48" i="4" a="1"/>
  <c r="KB20" i="4" a="1"/>
  <c r="JG238" i="4" a="1"/>
  <c r="JZ170" i="4" a="1"/>
  <c r="KB69" i="4" a="1"/>
  <c r="JX107" i="4" a="1"/>
  <c r="HA238" i="4" a="1"/>
  <c r="BX237" i="4" a="1"/>
  <c r="IH238" i="4" a="1"/>
  <c r="CA234" i="2" a="1"/>
  <c r="FX231" i="2" a="1"/>
  <c r="T235" i="4" a="1"/>
  <c r="KA34" i="4" a="1"/>
  <c r="FY38" i="2" a="1"/>
  <c r="KC195" i="4" a="1"/>
  <c r="FN233" i="2" a="1"/>
  <c r="FK236" i="4" a="1"/>
  <c r="BW233" i="2" a="1"/>
  <c r="DG237" i="2" a="1"/>
  <c r="FY82" i="2" a="1"/>
  <c r="CG234" i="4" a="1"/>
  <c r="JY95" i="4" a="1"/>
  <c r="AL234" i="4" a="1"/>
  <c r="FV164" i="2" a="1"/>
  <c r="KA44" i="4" a="1"/>
  <c r="JV79" i="4" a="1"/>
  <c r="JY29" i="4" a="1"/>
  <c r="GA238" i="4" a="1"/>
  <c r="BY238" i="4" a="1"/>
  <c r="DG233" i="2" a="1"/>
  <c r="D234" i="4" a="1"/>
  <c r="KC106" i="4" a="1"/>
  <c r="DC235" i="2" a="1"/>
  <c r="CF238" i="4" a="1"/>
  <c r="JX131" i="4" a="1"/>
  <c r="DA236" i="2" a="1"/>
  <c r="JW197" i="4" a="1"/>
  <c r="JX92" i="4" a="1"/>
  <c r="JY103" i="4" a="1"/>
  <c r="KB146" i="4" a="1"/>
  <c r="FW45" i="2" a="1"/>
  <c r="KC88" i="4" a="1"/>
  <c r="JW20" i="4" a="1"/>
  <c r="FU221" i="2" a="1"/>
  <c r="JE238" i="4" a="1"/>
  <c r="DP237" i="2" a="1"/>
  <c r="JW146" i="4" a="1"/>
  <c r="FU188" i="2" a="1"/>
  <c r="DG234" i="2" a="1"/>
  <c r="DP235" i="4" a="1"/>
  <c r="IL234" i="4" a="1"/>
  <c r="HI237" i="4" a="1"/>
  <c r="KC121" i="4" a="1"/>
  <c r="GG234" i="4" a="1"/>
  <c r="JW72" i="4" a="1"/>
  <c r="EU235" i="2" a="1"/>
  <c r="FW96" i="2" a="1"/>
  <c r="FL234" i="4" a="1"/>
  <c r="DR236" i="2" a="1"/>
  <c r="FU226" i="2" a="1"/>
  <c r="DD234" i="4" a="1"/>
  <c r="FV170" i="2" a="1"/>
  <c r="KC126" i="4" a="1"/>
  <c r="FV80" i="2" a="1"/>
  <c r="KC90" i="4" a="1"/>
  <c r="FW148" i="2" a="1"/>
  <c r="FV227" i="2" a="1"/>
  <c r="G236" i="4" a="1"/>
  <c r="FX93" i="2" a="1"/>
  <c r="D236" i="4" a="1"/>
  <c r="JY175" i="4" a="1"/>
  <c r="DQ233" i="2" a="1"/>
  <c r="GY234" i="4" a="1"/>
  <c r="GN234" i="4" a="1"/>
  <c r="HB237" i="4" a="1"/>
  <c r="JZ119" i="4" a="1"/>
  <c r="FQ236" i="4" a="1"/>
  <c r="KA93" i="4" a="1"/>
  <c r="JZ83" i="4" a="1"/>
  <c r="FY97" i="2" a="1"/>
  <c r="FV191" i="2" a="1"/>
  <c r="CJ237" i="4" a="1"/>
  <c r="CC237" i="2" a="1"/>
  <c r="FX38" i="2" a="1"/>
  <c r="KC157" i="4" a="1"/>
  <c r="JK235" i="4" a="1"/>
  <c r="HF238" i="4" a="1"/>
  <c r="BG236" i="2" a="1"/>
  <c r="CH236" i="4" a="1"/>
  <c r="JW229" i="4" a="1"/>
  <c r="ED233" i="2" a="1"/>
  <c r="JZ80" i="4" a="1"/>
  <c r="FX185" i="2" a="1"/>
  <c r="JY64" i="4" a="1"/>
  <c r="FW87" i="2" a="1"/>
  <c r="D235" i="4" a="1"/>
  <c r="B236" i="4" a="1"/>
  <c r="FW78" i="2" a="1"/>
  <c r="FW187" i="2" a="1"/>
  <c r="DO233" i="2" a="1"/>
  <c r="EP237" i="4" a="1"/>
  <c r="FU100" i="2" a="1"/>
  <c r="JX184" i="4" a="1"/>
  <c r="CY236" i="4" a="1"/>
  <c r="KA171" i="4" a="1"/>
  <c r="FP238" i="4" a="1"/>
  <c r="AM234" i="4" a="1"/>
  <c r="JY67" i="4" a="1"/>
  <c r="FW60" i="2" a="1"/>
  <c r="JW211" i="4" a="1"/>
  <c r="JV65" i="4" a="1"/>
  <c r="AU234" i="2" a="1"/>
  <c r="U237" i="4" a="1"/>
  <c r="JZ216" i="4" a="1"/>
  <c r="KA96" i="4" a="1"/>
  <c r="JV161" i="4" a="1"/>
  <c r="EO238" i="4" a="1"/>
  <c r="EB237" i="2" a="1"/>
  <c r="KC147" i="4" a="1"/>
  <c r="R238" i="4" a="1"/>
  <c r="JV127" i="4" a="1"/>
  <c r="KB49" i="4" a="1"/>
  <c r="JW39" i="4" a="1"/>
  <c r="DX234" i="2" a="1"/>
  <c r="FY14" i="2" a="1"/>
  <c r="JW41" i="4" a="1"/>
  <c r="JX125" i="4" a="1"/>
  <c r="KA47" i="4" a="1"/>
  <c r="JW58" i="4" a="1"/>
  <c r="JW168" i="4" a="1"/>
  <c r="JY54" i="4" a="1"/>
  <c r="JY233" i="4" a="1"/>
  <c r="FU158" i="2" a="1"/>
  <c r="DV238" i="4" a="1"/>
  <c r="BV236" i="4" a="1"/>
  <c r="KB105" i="4" a="1"/>
  <c r="HN235" i="4" a="1"/>
  <c r="FW100" i="2" a="1"/>
  <c r="FU58" i="2" a="1"/>
  <c r="BT235" i="4" a="1"/>
  <c r="JE237" i="4" a="1"/>
  <c r="JR236" i="4" a="1"/>
  <c r="JZ191" i="4" a="1"/>
  <c r="FU50" i="2" a="1"/>
  <c r="IU237" i="4" a="1"/>
  <c r="CD237" i="4" a="1"/>
  <c r="KA127" i="4" a="1"/>
  <c r="FY23" i="2" a="1"/>
  <c r="KC94" i="4" a="1"/>
  <c r="JY226" i="4" a="1"/>
  <c r="JV107" i="4" a="1"/>
  <c r="AQ235" i="2" a="1"/>
  <c r="FY222" i="2" a="1"/>
  <c r="GO237" i="4" a="1"/>
  <c r="JV207" i="4" a="1"/>
  <c r="DU237" i="4" a="1"/>
  <c r="IU234" i="4" a="1"/>
  <c r="FX68" i="2" a="1"/>
  <c r="JY199" i="4" a="1"/>
  <c r="GN238" i="4" a="1"/>
  <c r="JZ50" i="4" a="1"/>
  <c r="JV172" i="4" a="1"/>
  <c r="JV54" i="4" a="1"/>
  <c r="JZ174" i="4" a="1"/>
  <c r="HT238" i="4" a="1"/>
  <c r="JZ65" i="4" a="1"/>
  <c r="BS235" i="2" a="1"/>
  <c r="B235" i="2" a="1"/>
  <c r="JX13" i="4" a="1"/>
  <c r="W233" i="2" a="1"/>
  <c r="GF235" i="4" a="1"/>
  <c r="KC141" i="4" a="1"/>
  <c r="V233" i="2" a="1"/>
  <c r="JY11" i="4" a="1"/>
  <c r="FV14" i="2" a="1"/>
  <c r="JZ211" i="4" a="1"/>
  <c r="FY212" i="2" a="1"/>
  <c r="FV199" i="2" a="1"/>
  <c r="FU99" i="2" a="1"/>
  <c r="JZ106" i="4" a="1"/>
  <c r="JX176" i="4" a="1"/>
  <c r="ES237" i="4" a="1"/>
  <c r="EG237" i="4" a="1"/>
  <c r="DQ234" i="4" a="1"/>
  <c r="W236" i="4" a="1"/>
  <c r="KA42" i="4" a="1"/>
  <c r="JX11" i="4" a="1"/>
  <c r="FY47" i="2" a="1"/>
  <c r="FY147" i="2" a="1"/>
  <c r="JW174" i="4" a="1"/>
  <c r="KB21" i="4" a="1"/>
  <c r="JX120" i="4" a="1"/>
  <c r="FX148" i="2" a="1"/>
  <c r="FV113" i="2" a="1"/>
  <c r="FY46" i="2" a="1"/>
  <c r="JY108" i="4" a="1"/>
  <c r="IW235" i="4" a="1"/>
  <c r="GO236" i="4" a="1"/>
  <c r="FE237" i="4" a="1"/>
  <c r="FV140" i="2" a="1"/>
  <c r="CY238" i="4" a="1"/>
  <c r="JV14" i="4" a="1"/>
  <c r="FI234" i="2" a="1"/>
  <c r="JV144" i="4" a="1"/>
  <c r="GK238" i="4" a="1"/>
  <c r="JY42" i="4" a="1"/>
  <c r="FW13" i="2" a="1"/>
  <c r="JZ71" i="4" a="1"/>
  <c r="FE235" i="4" a="1"/>
  <c r="ER236" i="4" a="1"/>
  <c r="KB142" i="4" a="1"/>
  <c r="FU129" i="2" a="1"/>
  <c r="IW238" i="4" a="1"/>
  <c r="KB169" i="4" a="1"/>
  <c r="FV136" i="2" a="1"/>
  <c r="FX8" i="2" a="1"/>
  <c r="KA155" i="4" a="1"/>
  <c r="KC148" i="4" a="1"/>
  <c r="JV209" i="4" a="1"/>
  <c r="JW135" i="4" a="1"/>
  <c r="JX204" i="4" a="1"/>
  <c r="JP237" i="4" a="1"/>
  <c r="FV78" i="2" a="1"/>
  <c r="JX146" i="4" a="1"/>
  <c r="FJ237" i="4" a="1"/>
  <c r="DD234" i="2" a="1"/>
  <c r="L234" i="2" a="1"/>
  <c r="GQ234" i="4" a="1"/>
  <c r="FY65" i="2" a="1"/>
  <c r="BM234" i="2" a="1"/>
  <c r="FC233" i="2" a="1"/>
  <c r="CT233" i="2" a="1"/>
  <c r="FY167" i="2" a="1"/>
  <c r="DP234" i="4" a="1"/>
  <c r="CP233" i="2" a="1"/>
  <c r="FV127" i="2" a="1"/>
  <c r="JV110" i="4" a="1"/>
  <c r="KB144" i="4" a="1"/>
  <c r="HB234" i="4" a="1"/>
  <c r="KC97" i="4" a="1"/>
  <c r="JV152" i="4" a="1"/>
  <c r="FU68" i="2" a="1"/>
  <c r="JW179" i="4" a="1"/>
  <c r="GD235" i="4" a="1"/>
  <c r="JV149" i="4" a="1"/>
  <c r="FX172" i="2" a="1"/>
  <c r="BR236" i="2" a="1"/>
  <c r="KC232" i="4" a="1"/>
  <c r="FX124" i="2" a="1"/>
  <c r="FX237" i="4" a="1"/>
  <c r="JX128" i="4" a="1"/>
  <c r="JZ124" i="4" a="1"/>
  <c r="JV147" i="4" a="1"/>
  <c r="FY71" i="2" a="1"/>
  <c r="FX86" i="2" a="1"/>
  <c r="FW99" i="2" a="1"/>
  <c r="FV219" i="2" a="1"/>
  <c r="FX200" i="2" a="1"/>
  <c r="GG235" i="4" a="1"/>
  <c r="JY23" i="4" a="1"/>
  <c r="FX207" i="2" a="1"/>
  <c r="IF238" i="4" a="1"/>
  <c r="JX103" i="4" a="1"/>
  <c r="JZ89" i="4" a="1"/>
  <c r="KB68" i="4" a="1"/>
  <c r="JY212" i="4" a="1"/>
  <c r="FF233" i="2" a="1"/>
  <c r="IR237" i="4" a="1"/>
  <c r="HL237" i="4" a="1"/>
  <c r="FU21" i="2" a="1"/>
  <c r="FX33" i="2" a="1"/>
  <c r="EH237" i="4" a="1"/>
  <c r="JW115" i="4" a="1"/>
  <c r="JW222" i="4" a="1"/>
  <c r="KA153" i="4" a="1"/>
  <c r="FV48" i="2" a="1"/>
  <c r="JY57" i="4" a="1"/>
  <c r="FY149" i="2" a="1"/>
  <c r="AX237" i="4" a="1"/>
  <c r="JZ18" i="4" a="1"/>
  <c r="BR236" i="4" a="1"/>
  <c r="FT238" i="4" a="1"/>
  <c r="EF234" i="4" a="1"/>
  <c r="JV27" i="4" a="1"/>
  <c r="EY237" i="4" a="1"/>
  <c r="EW236" i="2" a="1"/>
  <c r="FU121" i="2" a="1"/>
  <c r="JZ133" i="4" a="1"/>
  <c r="DU236" i="4" a="1"/>
  <c r="HY237" i="4" a="1"/>
  <c r="EZ233" i="2" a="1"/>
  <c r="AL236" i="4" a="1"/>
  <c r="FV129" i="2" a="1"/>
  <c r="JW210" i="4" a="1"/>
  <c r="FV151" i="2" a="1"/>
  <c r="CM234" i="2" a="1"/>
  <c r="JR238" i="4" a="1"/>
  <c r="JZ86" i="4" a="1"/>
  <c r="DK235" i="4" a="1"/>
  <c r="FW116" i="2" a="1"/>
  <c r="FU219" i="2" a="1"/>
  <c r="JY128" i="4" a="1"/>
  <c r="FY10" i="2" a="1"/>
  <c r="JX227" i="4" a="1"/>
  <c r="JZ45" i="4" a="1"/>
  <c r="FW202" i="2" a="1"/>
  <c r="IF236" i="4" a="1"/>
  <c r="E233" i="2" a="1"/>
  <c r="FV91" i="2" a="1"/>
  <c r="KC60" i="4" a="1"/>
  <c r="JX155" i="4" a="1"/>
  <c r="BX233" i="2" a="1"/>
  <c r="FY31" i="2" a="1"/>
  <c r="DB234" i="2" a="1"/>
  <c r="FX120" i="2" a="1"/>
  <c r="AX234" i="2" a="1"/>
  <c r="FV138" i="2" a="1"/>
  <c r="JZ99" i="4" a="1"/>
  <c r="JV210" i="4" a="1"/>
  <c r="BA238" i="4" a="1"/>
  <c r="FY237" i="4" a="1"/>
  <c r="JY46" i="4" a="1"/>
  <c r="FU202" i="2" a="1"/>
  <c r="FW165" i="2" a="1"/>
  <c r="FX145" i="2" a="1"/>
  <c r="FU59" i="2" a="1"/>
  <c r="JW231" i="4" a="1"/>
  <c r="HD234" i="4" a="1"/>
  <c r="KA67" i="4" a="1"/>
  <c r="FW80" i="2" a="1"/>
  <c r="FC236" i="2" a="1"/>
  <c r="JW93" i="4" a="1"/>
  <c r="JX43" i="4" a="1"/>
  <c r="GU235" i="4" a="1"/>
  <c r="FW186" i="2" a="1"/>
  <c r="JX72" i="4" a="1"/>
  <c r="FW203" i="2" a="1"/>
  <c r="FX221" i="2" a="1"/>
  <c r="DY237" i="2" a="1"/>
  <c r="KB126" i="4" a="1"/>
  <c r="CC235" i="4" a="1"/>
  <c r="FX194" i="2" a="1"/>
  <c r="JZ180" i="4" a="1"/>
  <c r="EW238" i="4" a="1"/>
  <c r="JX63" i="4" a="1"/>
  <c r="JE235" i="4" a="1"/>
  <c r="KB214" i="4" a="1"/>
  <c r="FU207" i="2" a="1"/>
  <c r="GW234" i="4" a="1"/>
  <c r="FV57" i="2" a="1"/>
  <c r="FW221" i="2" a="1"/>
  <c r="FD234" i="4" a="1"/>
  <c r="DC236" i="2" a="1"/>
  <c r="FU120" i="2" a="1"/>
  <c r="JW18" i="4" a="1"/>
  <c r="JW215" i="4" a="1"/>
  <c r="EW237" i="2" a="1"/>
  <c r="JZ205" i="4" a="1"/>
  <c r="CJ237" i="2" a="1"/>
  <c r="JW223" i="4" a="1"/>
  <c r="FU135" i="2" a="1"/>
  <c r="FV209" i="2" a="1"/>
  <c r="DL236" i="2" a="1"/>
  <c r="IU238" i="4" a="1"/>
  <c r="FV154" i="2" a="1"/>
  <c r="JY178" i="4" a="1"/>
  <c r="JX132" i="4" a="1"/>
  <c r="FU139" i="2" a="1"/>
  <c r="FY234" i="4" a="1"/>
  <c r="FY238" i="4" a="1"/>
  <c r="JW141" i="4" a="1"/>
  <c r="JY170" i="4" a="1"/>
  <c r="JX152" i="4" a="1"/>
  <c r="CU237" i="2" a="1"/>
  <c r="JY171" i="4" a="1"/>
  <c r="KB90" i="4" a="1"/>
  <c r="JW84" i="4" a="1"/>
  <c r="BB235" i="2" a="1"/>
  <c r="HM234" i="4" a="1"/>
  <c r="JV160" i="4" a="1"/>
  <c r="FY235" i="4" a="1"/>
  <c r="B238" i="4" a="1"/>
  <c r="DS233" i="2" a="1"/>
  <c r="FY32" i="2" a="1"/>
  <c r="FV125" i="2" a="1"/>
  <c r="FY45" i="2" a="1"/>
  <c r="KA146" i="4" a="1"/>
  <c r="JL238" i="4" a="1"/>
  <c r="FV188" i="2" a="1"/>
  <c r="JX21" i="4" a="1"/>
  <c r="ET238" i="4" a="1"/>
  <c r="FW7" i="2" a="1"/>
  <c r="U238" i="4" a="1"/>
  <c r="FY112" i="2" a="1"/>
  <c r="FX117" i="2" a="1"/>
  <c r="JZ134" i="4" a="1"/>
  <c r="GL234" i="4" a="1"/>
  <c r="JX175" i="4" a="1"/>
  <c r="KB120" i="4" a="1"/>
  <c r="KA71" i="4" a="1"/>
  <c r="JV130" i="4" a="1"/>
  <c r="GZ234" i="4" a="1"/>
  <c r="FQ233" i="2" a="1"/>
  <c r="CK237" i="2" a="1"/>
  <c r="KA107" i="4" a="1"/>
  <c r="JZ204" i="4" a="1"/>
  <c r="FX82" i="2" a="1"/>
  <c r="FH238" i="4" a="1"/>
  <c r="JX76" i="4" a="1"/>
  <c r="JX94" i="4" a="1"/>
  <c r="EC237" i="4" a="1"/>
  <c r="BC237" i="4" a="1"/>
  <c r="BX235" i="2" a="1"/>
  <c r="JY25" i="4" a="1"/>
  <c r="DR235" i="4" a="1"/>
  <c r="FY83" i="2" a="1"/>
  <c r="EO235" i="4" a="1"/>
  <c r="JX78" i="4" a="1"/>
  <c r="FY64" i="2" a="1"/>
  <c r="CL238" i="4" a="1"/>
  <c r="FY230" i="2" a="1"/>
  <c r="JV142" i="4" a="1"/>
  <c r="JZ16" i="4" a="1"/>
  <c r="FY50" i="2" a="1"/>
  <c r="HE237" i="4" a="1"/>
  <c r="AF233" i="2" a="1"/>
  <c r="DQ238" i="4" a="1"/>
  <c r="KB206" i="4" a="1"/>
  <c r="FN237" i="4" a="1"/>
  <c r="FV53" i="2" a="1"/>
  <c r="CJ236" i="4" a="1"/>
  <c r="FV218" i="2" a="1"/>
  <c r="FB237" i="4" a="1"/>
  <c r="IQ237" i="4" a="1"/>
  <c r="FY19" i="2" a="1"/>
  <c r="HQ234" i="4" a="1"/>
  <c r="IH237" i="4" a="1"/>
  <c r="BN235" i="4" a="1"/>
  <c r="JZ212" i="4" a="1"/>
  <c r="CN237" i="2" a="1"/>
  <c r="FV165" i="2" a="1"/>
  <c r="JZ169" i="4" a="1"/>
  <c r="JA236" i="4" a="1"/>
  <c r="JY121" i="4" a="1"/>
  <c r="BA233" i="2" a="1"/>
  <c r="CH234" i="4" a="1"/>
  <c r="KA132" i="4" a="1"/>
  <c r="JY15" i="4" a="1"/>
  <c r="FV193" i="2" a="1"/>
  <c r="FY44" i="2" a="1"/>
  <c r="JW98" i="4" a="1"/>
  <c r="JV202" i="4" a="1"/>
  <c r="BT237" i="4" a="1"/>
  <c r="CV237" i="2" a="1"/>
  <c r="JZ164" i="4" a="1"/>
  <c r="KA111" i="4" a="1"/>
  <c r="JZ160" i="4" a="1"/>
  <c r="BX236" i="4" a="1"/>
  <c r="FQ236" i="2" a="1"/>
  <c r="FP235" i="4" a="1"/>
  <c r="KB111" i="4" a="1"/>
  <c r="JX87" i="4" a="1"/>
  <c r="JZ129" i="4" a="1"/>
  <c r="GS235" i="4" a="1"/>
  <c r="FX211" i="2" a="1"/>
  <c r="DI238" i="4" a="1"/>
  <c r="KA119" i="4" a="1"/>
  <c r="IK238" i="4" a="1"/>
  <c r="KB56" i="4" a="1"/>
  <c r="JY98" i="4" a="1"/>
  <c r="V234" i="4" a="1"/>
  <c r="CE234" i="2" a="1"/>
  <c r="KA114" i="4" a="1"/>
  <c r="JY41" i="4" a="1"/>
  <c r="HW237" i="4" a="1"/>
  <c r="IF237" i="4" a="1"/>
  <c r="CW237" i="2" a="1"/>
  <c r="BN233" i="2" a="1"/>
  <c r="FW113" i="2" a="1"/>
  <c r="FU220" i="2" a="1"/>
  <c r="KA110" i="4" a="1"/>
  <c r="JY82" i="4" a="1"/>
  <c r="HY235" i="4" a="1"/>
  <c r="CD235" i="2" a="1"/>
  <c r="FU117" i="2" a="1"/>
  <c r="IJ238" i="4" a="1"/>
  <c r="EA235" i="2" a="1"/>
  <c r="JV206" i="4" a="1"/>
  <c r="W237" i="4" a="1"/>
  <c r="FW72" i="2" a="1"/>
  <c r="FY226" i="2" a="1"/>
  <c r="FY236" i="4" a="1"/>
  <c r="IE236" i="4" a="1"/>
  <c r="M237" i="2" a="1"/>
  <c r="W237" i="2" a="1"/>
  <c r="DW233" i="2" a="1"/>
  <c r="FW157" i="2" a="1"/>
  <c r="FW211" i="2" a="1"/>
  <c r="BQ237" i="4" a="1"/>
  <c r="CR233" i="2" a="1"/>
  <c r="AP237" i="2" a="1"/>
  <c r="JF237" i="4" a="1"/>
  <c r="CH237" i="2" a="1"/>
  <c r="KA195" i="4" a="1"/>
  <c r="JW220" i="4" a="1"/>
  <c r="JM238" i="4" a="1"/>
  <c r="JV198" i="4" a="1"/>
  <c r="KC187" i="4" a="1"/>
  <c r="JX189" i="4" a="1"/>
  <c r="JY39" i="4" a="1"/>
  <c r="JW199" i="4" a="1"/>
  <c r="JV167" i="4" a="1"/>
  <c r="FU156" i="2" a="1"/>
  <c r="JZ8" i="4" a="1"/>
  <c r="JL235" i="4" a="1"/>
  <c r="JX213" i="4" a="1"/>
  <c r="JW10" i="4" a="1"/>
  <c r="JW156" i="4" a="1"/>
  <c r="FW207" i="2" a="1"/>
  <c r="GD236" i="4" a="1"/>
  <c r="FV126" i="2" a="1"/>
  <c r="KC140" i="4" a="1"/>
  <c r="DA235" i="2" a="1"/>
  <c r="FV84" i="2" a="1"/>
  <c r="FT236" i="2" a="1"/>
  <c r="KA179" i="4" a="1"/>
  <c r="FX109" i="2" a="1"/>
  <c r="KC161" i="4" a="1"/>
  <c r="EL236" i="2" a="1"/>
  <c r="JX37" i="4" a="1"/>
  <c r="JB237" i="4" a="1"/>
  <c r="FV204" i="2" a="1"/>
  <c r="CH235" i="4" a="1"/>
  <c r="FE235" i="2" a="1"/>
  <c r="DX234" i="4" a="1"/>
  <c r="FY180" i="2" a="1"/>
  <c r="HW234" i="4" a="1"/>
  <c r="JW165" i="4" a="1"/>
  <c r="DR233" i="2" a="1"/>
  <c r="JZ229" i="4" a="1"/>
  <c r="EN233" i="2" a="1"/>
  <c r="FR235" i="2" a="1"/>
  <c r="FX105" i="2" a="1"/>
  <c r="JY157" i="4" a="1"/>
  <c r="EB234" i="2" a="1"/>
  <c r="KB160" i="4" a="1"/>
  <c r="FX191" i="2" a="1"/>
  <c r="JW16" i="4" a="1"/>
  <c r="KB38" i="4" a="1"/>
  <c r="KA135" i="4" a="1"/>
  <c r="KA173" i="4" a="1"/>
  <c r="EX233" i="2" a="1"/>
  <c r="HL238" i="4" a="1"/>
  <c r="FX60" i="2" a="1"/>
  <c r="IY234" i="4" a="1"/>
  <c r="JX216" i="4" a="1"/>
  <c r="FY78" i="2" a="1"/>
  <c r="JV83" i="4" a="1"/>
  <c r="JV60" i="4" a="1"/>
  <c r="FW194" i="2" a="1"/>
  <c r="KA27" i="4" a="1"/>
  <c r="FU167" i="2" a="1"/>
  <c r="FX169" i="2" a="1"/>
  <c r="I234" i="4" a="1"/>
  <c r="HW238" i="4" a="1"/>
  <c r="FW199" i="2" a="1"/>
  <c r="JX148" i="4" a="1"/>
  <c r="BN236" i="4" a="1"/>
  <c r="FL237" i="4" a="1"/>
  <c r="KC166" i="4" a="1"/>
  <c r="FU101" i="2" a="1"/>
  <c r="CO234" i="2" a="1"/>
  <c r="FS233" i="2" a="1"/>
  <c r="CJ235" i="2" a="1"/>
  <c r="JY189" i="4" a="1"/>
  <c r="CS234" i="2" a="1"/>
  <c r="JY159" i="4" a="1"/>
  <c r="KC62" i="4" a="1"/>
  <c r="GD238" i="4" a="1"/>
  <c r="KC207" i="4" a="1"/>
  <c r="CN237" i="4" a="1"/>
  <c r="EJ236" i="2" a="1"/>
  <c r="FW9" i="2" a="1"/>
  <c r="HA236" i="4" a="1"/>
  <c r="CX236" i="4" a="1"/>
  <c r="FY115" i="2" a="1"/>
  <c r="S234" i="4" a="1"/>
  <c r="FY11" i="2" a="1"/>
  <c r="JZ78" i="4" a="1"/>
  <c r="KC93" i="4" a="1"/>
  <c r="EY235" i="4" a="1"/>
  <c r="DJ237" i="2" a="1"/>
  <c r="FY16" i="2" a="1"/>
  <c r="KC28" i="4" a="1"/>
  <c r="GF234" i="4" a="1"/>
  <c r="GP238" i="4" a="1"/>
  <c r="FU122" i="2" a="1"/>
  <c r="FW171" i="2" a="1"/>
  <c r="JV231" i="4" a="1"/>
  <c r="FU91" i="2" a="1"/>
  <c r="JY77" i="4" a="1"/>
  <c r="FW158" i="2" a="1"/>
  <c r="X236" i="4" a="1"/>
  <c r="FH235" i="2" a="1"/>
  <c r="KB154" i="4" a="1"/>
  <c r="FW206" i="2" a="1"/>
  <c r="KC170" i="4" a="1"/>
  <c r="AW233" i="2" a="1"/>
  <c r="FU45" i="2" a="1"/>
  <c r="JW116" i="4" a="1"/>
  <c r="FW108" i="2" a="1"/>
  <c r="JY40" i="4" a="1"/>
  <c r="CK234" i="2" a="1"/>
  <c r="JY180" i="4" a="1"/>
  <c r="FH237" i="2" a="1"/>
  <c r="CL233" i="2" a="1"/>
  <c r="JW43" i="4" a="1"/>
  <c r="ER236" i="2" a="1"/>
  <c r="KA108" i="4" a="1"/>
  <c r="JV225" i="4" a="1"/>
  <c r="BN234" i="4" a="1"/>
  <c r="KC132" i="4" a="1"/>
  <c r="CB234" i="4" a="1"/>
  <c r="FV108" i="2" a="1"/>
  <c r="FU203" i="2" a="1"/>
  <c r="KB52" i="4" a="1"/>
  <c r="BH236" i="2" a="1"/>
  <c r="FW184" i="2" a="1"/>
  <c r="FW66" i="2" a="1"/>
  <c r="KA198" i="4" a="1"/>
  <c r="KB153" i="4" a="1"/>
  <c r="FW189" i="2" a="1"/>
  <c r="KC44" i="4" a="1"/>
  <c r="IX236" i="4" a="1"/>
  <c r="FC235" i="4" a="1"/>
  <c r="KB184" i="4" a="1"/>
  <c r="FU52" i="2" a="1"/>
  <c r="JV181" i="4" a="1"/>
  <c r="ES236" i="4" a="1"/>
  <c r="FU234" i="4" a="1"/>
  <c r="FU18" i="2" a="1"/>
  <c r="JZ192" i="4" a="1"/>
  <c r="JY220" i="4" a="1"/>
  <c r="BV236" i="2" a="1"/>
  <c r="FV23" i="2" a="1"/>
  <c r="KC29" i="4" a="1"/>
  <c r="JZ144" i="4" a="1"/>
  <c r="JX156" i="4" a="1"/>
  <c r="FX135" i="2" a="1"/>
  <c r="AU237" i="2" a="1"/>
  <c r="BW237" i="2" a="1"/>
  <c r="JZ206" i="4" a="1"/>
  <c r="DN233" i="2" a="1"/>
  <c r="FU208" i="2" a="1"/>
  <c r="FN236" i="2" a="1"/>
  <c r="V237" i="4" a="1"/>
  <c r="KA29" i="4" a="1"/>
  <c r="CG237" i="2" a="1"/>
  <c r="JY36" i="4" a="1"/>
  <c r="JY84" i="4" a="1"/>
  <c r="BK236" i="2" a="1"/>
  <c r="FY197" i="2" a="1"/>
  <c r="JV78" i="4" a="1"/>
  <c r="CQ236" i="2" a="1"/>
  <c r="KC79" i="4" a="1"/>
  <c r="JY109" i="4" a="1"/>
  <c r="FV223" i="2" a="1"/>
  <c r="HU236" i="4" a="1"/>
  <c r="JW42" i="4" a="1"/>
  <c r="FV120" i="2" a="1"/>
  <c r="JZ161" i="4" a="1"/>
  <c r="DO236" i="4" a="1"/>
  <c r="KA31" i="4" a="1"/>
  <c r="G238" i="4" a="1"/>
  <c r="HS234" i="4" a="1"/>
  <c r="BN238" i="4" a="1"/>
  <c r="JX47" i="4" a="1"/>
  <c r="KC34" i="4" a="1"/>
  <c r="JX174" i="4" a="1"/>
  <c r="CY233" i="2" a="1"/>
  <c r="DD235" i="2" a="1"/>
  <c r="IA234" i="4" a="1"/>
  <c r="KB109" i="4" a="1"/>
  <c r="JZ117" i="4" a="1"/>
  <c r="JW100" i="4" a="1"/>
  <c r="KC49" i="4" a="1"/>
  <c r="N235" i="2" a="1"/>
  <c r="JV226" i="4" a="1"/>
  <c r="IS238" i="4" a="1"/>
  <c r="KB53" i="4" a="1"/>
  <c r="C233" i="2" a="1"/>
  <c r="CE235" i="2" a="1"/>
  <c r="HL235" i="4" a="1"/>
  <c r="JY110" i="4" a="1"/>
  <c r="FU98" i="2" a="1"/>
  <c r="KB43" i="4" a="1"/>
  <c r="KA150" i="4" a="1"/>
  <c r="FY152" i="2" a="1"/>
  <c r="DN237" i="2" a="1"/>
  <c r="FY29" i="2" a="1"/>
  <c r="JY203" i="4" a="1"/>
  <c r="EW234" i="2" a="1"/>
  <c r="FW120" i="2" a="1"/>
  <c r="KB167" i="4" a="1"/>
  <c r="DH235" i="2" a="1"/>
  <c r="KB174" i="4" a="1"/>
  <c r="FY142" i="2" a="1"/>
  <c r="FU225" i="2" a="1"/>
  <c r="FQ238" i="4" a="1"/>
  <c r="FY67" i="2" a="1"/>
  <c r="FY170" i="2" a="1"/>
  <c r="EN236" i="4" a="1"/>
  <c r="GB235" i="4" a="1"/>
  <c r="JY207" i="4" a="1"/>
  <c r="KB173" i="4" a="1"/>
  <c r="BC235" i="2" a="1"/>
  <c r="KC198" i="4" a="1"/>
  <c r="JE236" i="4" a="1"/>
  <c r="JP238" i="4" a="1"/>
  <c r="CP236" i="2" a="1"/>
  <c r="EA234" i="4" a="1"/>
  <c r="BF233" i="2" a="1"/>
  <c r="EL235" i="2" a="1"/>
  <c r="JX181" i="4" a="1"/>
  <c r="FV64" i="2" a="1"/>
  <c r="FD234" i="2" a="1"/>
  <c r="JN237" i="4" a="1"/>
  <c r="KA163" i="4" a="1"/>
  <c r="KC41" i="4" a="1"/>
  <c r="JX229" i="4" a="1"/>
  <c r="CB233" i="2" a="1"/>
  <c r="HO234" i="4" a="1"/>
  <c r="FY58" i="2" a="1"/>
  <c r="JY225" i="4" a="1"/>
  <c r="JW171" i="4" a="1"/>
  <c r="KB124" i="4" a="1"/>
  <c r="GR238" i="4" a="1"/>
  <c r="KC25" i="4" a="1"/>
  <c r="JK237" i="4" a="1"/>
  <c r="DY235" i="2" a="1"/>
  <c r="F238" i="4" a="1"/>
  <c r="KA139" i="4" a="1"/>
  <c r="JW37" i="4" a="1"/>
  <c r="BA236" i="2" a="1"/>
  <c r="JX60" i="4" a="1"/>
  <c r="JJ236" i="4" a="1"/>
  <c r="EZ237" i="4" a="1"/>
  <c r="FW167" i="2" a="1"/>
  <c r="JY38" i="4" a="1"/>
  <c r="EW234" i="4" a="1"/>
  <c r="FU111" i="2" a="1"/>
  <c r="JW150" i="4" a="1"/>
  <c r="FO233" i="2" a="1"/>
  <c r="FY7" i="2" a="1"/>
  <c r="JY215" i="4" a="1"/>
  <c r="GJ237" i="4" a="1"/>
  <c r="AR236" i="2" a="1"/>
  <c r="BE235" i="4" a="1"/>
  <c r="CF234" i="4" a="1"/>
  <c r="AO235" i="4" a="1"/>
  <c r="JW143" i="4" a="1"/>
  <c r="KA104" i="4" a="1"/>
  <c r="JW35" i="4" a="1"/>
  <c r="JY97" i="4" a="1"/>
  <c r="JX96" i="4" a="1"/>
  <c r="JV82" i="4" a="1"/>
  <c r="KC171" i="4" a="1"/>
  <c r="FW136" i="2" a="1"/>
  <c r="JQ235" i="4" a="1"/>
  <c r="JX77" i="4" a="1"/>
  <c r="BP237" i="4" a="1"/>
  <c r="KA68" i="4" a="1"/>
  <c r="JX39" i="4" a="1"/>
  <c r="FW110" i="2" a="1"/>
  <c r="JW56" i="4" a="1"/>
  <c r="BR238" i="4" a="1"/>
  <c r="HR237" i="4" a="1"/>
  <c r="JX20" i="4" a="1"/>
  <c r="IZ235" i="4" a="1"/>
  <c r="EL235" i="4" a="1"/>
  <c r="JY132" i="4" a="1"/>
  <c r="ET235" i="4" a="1"/>
  <c r="DA238" i="4" a="1"/>
  <c r="DD235" i="4" a="1"/>
  <c r="JY118" i="4" a="1"/>
  <c r="FV65" i="2" a="1"/>
  <c r="FX157" i="2" a="1"/>
  <c r="FR237" i="2" a="1"/>
  <c r="CZ235" i="4" a="1"/>
  <c r="JT234" i="4" a="1"/>
  <c r="JX170" i="4" a="1"/>
  <c r="BJ233" i="2" a="1"/>
  <c r="CA233" i="2" a="1"/>
  <c r="EE235" i="4" a="1"/>
  <c r="FX181" i="2" a="1"/>
  <c r="JZ147" i="4" a="1"/>
  <c r="EX235" i="2" a="1"/>
  <c r="AG234" i="2" a="1"/>
  <c r="JV16" i="4" a="1"/>
  <c r="EX237" i="4" a="1"/>
  <c r="IW237" i="4" a="1"/>
  <c r="IM234" i="4" a="1"/>
  <c r="FW47" i="2" a="1"/>
  <c r="EE237" i="4" a="1"/>
  <c r="EN234" i="4" a="1"/>
  <c r="FV198" i="2" a="1"/>
  <c r="CJ234" i="2" a="1"/>
  <c r="FW55" i="2" a="1"/>
  <c r="JW106" i="4" a="1"/>
  <c r="FX152" i="2" a="1"/>
  <c r="JX177" i="4" a="1"/>
  <c r="FU224" i="2" a="1"/>
  <c r="DM235" i="2" a="1"/>
  <c r="KC67" i="4" a="1"/>
  <c r="EB235" i="2" a="1"/>
  <c r="FW152" i="2" a="1"/>
  <c r="KC107" i="4" a="1"/>
  <c r="FC234" i="4" a="1"/>
  <c r="FX184" i="2" a="1"/>
  <c r="JV230" i="4" a="1"/>
  <c r="JV10" i="4" a="1"/>
  <c r="JD238" i="4" a="1"/>
  <c r="DB235" i="2" a="1"/>
  <c r="JZ93" i="4" a="1"/>
  <c r="GR235" i="4" a="1"/>
  <c r="KA175" i="4" a="1"/>
  <c r="KA38" i="4" a="1"/>
  <c r="FT234" i="2" a="1"/>
  <c r="KC135" i="4" a="1"/>
  <c r="JB235" i="4" a="1"/>
  <c r="KB36" i="4" a="1"/>
  <c r="EL237" i="2" a="1"/>
  <c r="EY235" i="2" a="1"/>
  <c r="JY65" i="4" a="1"/>
  <c r="JY30" i="4" a="1"/>
  <c r="FY86" i="2" a="1"/>
  <c r="KB72" i="4" a="1"/>
  <c r="FX52" i="2" a="1"/>
  <c r="IP237" i="4" a="1"/>
  <c r="KB42" i="4" a="1"/>
  <c r="EL238" i="4" a="1"/>
  <c r="JI236" i="4" a="1"/>
  <c r="JX32" i="4" a="1"/>
  <c r="DY236" i="2" a="1"/>
  <c r="FN238" i="4" a="1"/>
  <c r="FY160" i="2" a="1"/>
  <c r="FV226" i="2" a="1"/>
  <c r="FI234" i="4" a="1"/>
  <c r="FJ238" i="4" a="1"/>
  <c r="JX70" i="4" a="1"/>
  <c r="EY236" i="2" a="1"/>
  <c r="AN234" i="4" a="1"/>
  <c r="CZ236" i="4" a="1"/>
  <c r="FY132" i="2" a="1"/>
  <c r="BP234" i="2" a="1"/>
  <c r="JM234" i="4" a="1"/>
  <c r="JZ215" i="4" a="1"/>
  <c r="AK235" i="4" a="1"/>
  <c r="KB195" i="4" a="1"/>
  <c r="CQ235" i="4" a="1"/>
  <c r="JV30" i="4" a="1"/>
  <c r="HD236" i="4" a="1"/>
  <c r="EB233" i="2" a="1"/>
  <c r="D238" i="4" a="1"/>
  <c r="FW106" i="2" a="1"/>
  <c r="FU165" i="2" a="1"/>
  <c r="JY69" i="4" a="1"/>
  <c r="JY202" i="4" a="1"/>
  <c r="CM237" i="2" a="1"/>
  <c r="DY236" i="4" a="1"/>
  <c r="JW54" i="4" a="1"/>
  <c r="JY75" i="4" a="1"/>
  <c r="GX238" i="4" a="1"/>
  <c r="KB106" i="4" a="1"/>
  <c r="JZ141" i="4" a="1"/>
  <c r="GN236" i="4" a="1"/>
  <c r="IJ234" i="4" a="1"/>
  <c r="JV170" i="4" a="1"/>
  <c r="FV9" i="2" a="1"/>
  <c r="KB135" i="4" a="1"/>
  <c r="EU236" i="4" a="1"/>
  <c r="JY154" i="4" a="1"/>
  <c r="JY86" i="4" a="1"/>
  <c r="AJ237" i="4" a="1"/>
  <c r="JV34" i="4" a="1"/>
  <c r="ET234" i="4" a="1"/>
  <c r="JZ91" i="4" a="1"/>
  <c r="FV55" i="2" a="1"/>
  <c r="JZ223" i="4" a="1"/>
  <c r="FF237" i="2" a="1"/>
  <c r="JW96" i="4" a="1"/>
  <c r="JW94" i="4" a="1"/>
  <c r="BB234" i="2" a="1"/>
  <c r="KB192" i="4" a="1"/>
  <c r="KA86" i="4" a="1"/>
  <c r="GM234" i="4" a="1"/>
  <c r="JV229" i="4" a="1"/>
  <c r="FY133" i="2" a="1"/>
  <c r="ED234" i="2" a="1"/>
  <c r="AH234" i="2" a="1"/>
  <c r="FV12" i="2" a="1"/>
  <c r="JW12" i="4" a="1"/>
  <c r="IT237" i="4" a="1"/>
  <c r="JY147" i="4" a="1"/>
  <c r="KA120" i="4" a="1"/>
  <c r="IB238" i="4" a="1"/>
  <c r="EK234" i="4" a="1"/>
  <c r="AH237" i="4" a="1"/>
  <c r="KB28" i="4" a="1"/>
  <c r="KC229" i="4" a="1"/>
  <c r="AH235" i="2" a="1"/>
  <c r="FM236" i="4" a="1"/>
  <c r="JX144" i="4" a="1"/>
  <c r="JW67" i="4" a="1"/>
  <c r="JW147" i="4" a="1"/>
  <c r="KC117" i="4" a="1"/>
  <c r="FF235" i="2" a="1"/>
  <c r="CO235" i="4" a="1"/>
  <c r="KA230" i="4" a="1"/>
  <c r="JW170" i="4" a="1"/>
  <c r="JY177" i="4" a="1"/>
  <c r="AQ237" i="2" a="1"/>
  <c r="KA106" i="4" a="1"/>
  <c r="JW99" i="4" a="1"/>
  <c r="JW99" i="4" l="1"/>
  <c r="KA106" i="4"/>
  <c r="AQ237" i="2"/>
  <c r="JY177" i="4"/>
  <c r="JW170" i="4"/>
  <c r="KA230" i="4"/>
  <c r="CO235" i="4"/>
  <c r="FF235" i="2"/>
  <c r="KC117" i="4"/>
  <c r="JW147" i="4"/>
  <c r="JW67" i="4"/>
  <c r="JX144" i="4"/>
  <c r="FM236" i="4"/>
  <c r="AH235" i="2"/>
  <c r="KC229" i="4"/>
  <c r="KB28" i="4"/>
  <c r="AH237" i="4"/>
  <c r="EK234" i="4"/>
  <c r="IB238" i="4"/>
  <c r="KA120" i="4"/>
  <c r="JY147" i="4"/>
  <c r="IT237" i="4"/>
  <c r="JW12" i="4"/>
  <c r="FV12" i="2"/>
  <c r="AH234" i="2"/>
  <c r="ED234" i="2"/>
  <c r="FY133" i="2"/>
  <c r="JV229" i="4"/>
  <c r="GM234" i="4"/>
  <c r="KA86" i="4"/>
  <c r="KB192" i="4"/>
  <c r="BB234" i="2"/>
  <c r="JW94" i="4"/>
  <c r="JW96" i="4"/>
  <c r="FF237" i="2"/>
  <c r="JZ223" i="4"/>
  <c r="FV55" i="2"/>
  <c r="JZ91" i="4"/>
  <c r="ET234" i="4"/>
  <c r="JV34" i="4"/>
  <c r="AJ237" i="4"/>
  <c r="JY86" i="4"/>
  <c r="JY154" i="4"/>
  <c r="EU236" i="4"/>
  <c r="KB135" i="4"/>
  <c r="FV9" i="2"/>
  <c r="JV170" i="4"/>
  <c r="IJ234" i="4"/>
  <c r="GN236" i="4"/>
  <c r="JZ141" i="4"/>
  <c r="KB106" i="4"/>
  <c r="GX238" i="4"/>
  <c r="JY75" i="4"/>
  <c r="JW54" i="4"/>
  <c r="DY236" i="4"/>
  <c r="CM237" i="2"/>
  <c r="JY202" i="4"/>
  <c r="JY69" i="4"/>
  <c r="FU165" i="2"/>
  <c r="FW106" i="2"/>
  <c r="D238" i="4"/>
  <c r="EB233" i="2"/>
  <c r="HD236" i="4"/>
  <c r="JV30" i="4"/>
  <c r="CQ235" i="4"/>
  <c r="KB195" i="4"/>
  <c r="AK235" i="4"/>
  <c r="JZ215" i="4"/>
  <c r="JM234" i="4"/>
  <c r="BP234" i="2"/>
  <c r="FY132" i="2"/>
  <c r="CZ236" i="4"/>
  <c r="AN234" i="4"/>
  <c r="EY236" i="2"/>
  <c r="JX70" i="4"/>
  <c r="FJ238" i="4"/>
  <c r="FI234" i="4"/>
  <c r="FV226" i="2"/>
  <c r="FY160" i="2"/>
  <c r="FN238" i="4"/>
  <c r="DY236" i="2"/>
  <c r="JX32" i="4"/>
  <c r="JI236" i="4"/>
  <c r="EL238" i="4"/>
  <c r="KB42" i="4"/>
  <c r="IP237" i="4"/>
  <c r="FX52" i="2"/>
  <c r="KB72" i="4"/>
  <c r="FY86" i="2"/>
  <c r="JY30" i="4"/>
  <c r="JY65" i="4"/>
  <c r="EY235" i="2"/>
  <c r="EL237" i="2"/>
  <c r="KB36" i="4"/>
  <c r="JB235" i="4"/>
  <c r="KC135" i="4"/>
  <c r="FT234" i="2"/>
  <c r="KA38" i="4"/>
  <c r="KA175" i="4"/>
  <c r="GR235" i="4"/>
  <c r="JZ93" i="4"/>
  <c r="DB235" i="2"/>
  <c r="JD238" i="4"/>
  <c r="JV10" i="4"/>
  <c r="JV230" i="4"/>
  <c r="FX184" i="2"/>
  <c r="FC234" i="4"/>
  <c r="KC107" i="4"/>
  <c r="FW152" i="2"/>
  <c r="EB235" i="2"/>
  <c r="KC67" i="4"/>
  <c r="DM235" i="2"/>
  <c r="FU224" i="2"/>
  <c r="JX177" i="4"/>
  <c r="FX152" i="2"/>
  <c r="JW106" i="4"/>
  <c r="FW55" i="2"/>
  <c r="CJ234" i="2"/>
  <c r="FV198" i="2"/>
  <c r="EN234" i="4"/>
  <c r="EE237" i="4"/>
  <c r="FW47" i="2"/>
  <c r="IM234" i="4"/>
  <c r="IW237" i="4"/>
  <c r="EX237" i="4"/>
  <c r="JV16" i="4"/>
  <c r="AG234" i="2"/>
  <c r="EX235" i="2"/>
  <c r="JZ147" i="4"/>
  <c r="FX181" i="2"/>
  <c r="EE235" i="4"/>
  <c r="CA233" i="2"/>
  <c r="BJ233" i="2"/>
  <c r="JX170" i="4"/>
  <c r="JT234" i="4"/>
  <c r="CZ235" i="4"/>
  <c r="FR237" i="2"/>
  <c r="FX157" i="2"/>
  <c r="FV65" i="2"/>
  <c r="JY118" i="4"/>
  <c r="DD235" i="4"/>
  <c r="DA238" i="4"/>
  <c r="ET235" i="4"/>
  <c r="JY132" i="4"/>
  <c r="EL235" i="4"/>
  <c r="IZ235" i="4"/>
  <c r="JX20" i="4"/>
  <c r="HR237" i="4"/>
  <c r="BR238" i="4"/>
  <c r="JW56" i="4"/>
  <c r="FW110" i="2"/>
  <c r="JX39" i="4"/>
  <c r="KA68" i="4"/>
  <c r="BP237" i="4"/>
  <c r="JX77" i="4"/>
  <c r="JQ235" i="4"/>
  <c r="FW136" i="2"/>
  <c r="KC171" i="4"/>
  <c r="JV82" i="4"/>
  <c r="JX96" i="4"/>
  <c r="JY97" i="4"/>
  <c r="JW35" i="4"/>
  <c r="KA104" i="4"/>
  <c r="JW143" i="4"/>
  <c r="AO235" i="4"/>
  <c r="CF234" i="4"/>
  <c r="BE235" i="4"/>
  <c r="AR236" i="2"/>
  <c r="GJ237" i="4"/>
  <c r="JY215" i="4"/>
  <c r="FY7" i="2"/>
  <c r="FO233" i="2"/>
  <c r="JW150" i="4"/>
  <c r="FU111" i="2"/>
  <c r="EW234" i="4"/>
  <c r="JY38" i="4"/>
  <c r="FW167" i="2"/>
  <c r="EZ237" i="4"/>
  <c r="JJ236" i="4"/>
  <c r="JX60" i="4"/>
  <c r="BA236" i="2"/>
  <c r="JW37" i="4"/>
  <c r="KA139" i="4"/>
  <c r="F238" i="4"/>
  <c r="DY235" i="2"/>
  <c r="JK237" i="4"/>
  <c r="KC25" i="4"/>
  <c r="GR238" i="4"/>
  <c r="KB124" i="4"/>
  <c r="JW171" i="4"/>
  <c r="JY225" i="4"/>
  <c r="FY58" i="2"/>
  <c r="HO234" i="4"/>
  <c r="CB233" i="2"/>
  <c r="JX229" i="4"/>
  <c r="KC41" i="4"/>
  <c r="KA163" i="4"/>
  <c r="JN237" i="4"/>
  <c r="FD234" i="2"/>
  <c r="FV64" i="2"/>
  <c r="JX181" i="4"/>
  <c r="EL235" i="2"/>
  <c r="BF233" i="2"/>
  <c r="EA234" i="4"/>
  <c r="CP236" i="2"/>
  <c r="JP238" i="4"/>
  <c r="JE236" i="4"/>
  <c r="KC198" i="4"/>
  <c r="BC235" i="2"/>
  <c r="KB173" i="4"/>
  <c r="JY207" i="4"/>
  <c r="GB235" i="4"/>
  <c r="EN236" i="4"/>
  <c r="FY170" i="2"/>
  <c r="FY67" i="2"/>
  <c r="FQ238" i="4"/>
  <c r="FU225" i="2"/>
  <c r="FY142" i="2"/>
  <c r="KB174" i="4"/>
  <c r="DH235" i="2"/>
  <c r="KB167" i="4"/>
  <c r="FW120" i="2"/>
  <c r="EW234" i="2"/>
  <c r="JY203" i="4"/>
  <c r="FY29" i="2"/>
  <c r="DN237" i="2"/>
  <c r="FY152" i="2"/>
  <c r="KA150" i="4"/>
  <c r="KB43" i="4"/>
  <c r="FU98" i="2"/>
  <c r="JY110" i="4"/>
  <c r="HL235" i="4"/>
  <c r="CE235" i="2"/>
  <c r="C233" i="2"/>
  <c r="KB53" i="4"/>
  <c r="IS238" i="4"/>
  <c r="JV226" i="4"/>
  <c r="N235" i="2"/>
  <c r="KC49" i="4"/>
  <c r="JW100" i="4"/>
  <c r="JZ117" i="4"/>
  <c r="KB109" i="4"/>
  <c r="IA234" i="4"/>
  <c r="DD235" i="2"/>
  <c r="CY233" i="2"/>
  <c r="JX174" i="4"/>
  <c r="KC34" i="4"/>
  <c r="JX47" i="4"/>
  <c r="BN238" i="4"/>
  <c r="HS234" i="4"/>
  <c r="G238" i="4"/>
  <c r="KA31" i="4"/>
  <c r="DO236" i="4"/>
  <c r="JZ161" i="4"/>
  <c r="FV120" i="2"/>
  <c r="JW42" i="4"/>
  <c r="HU236" i="4"/>
  <c r="FV223" i="2"/>
  <c r="JY109" i="4"/>
  <c r="KC79" i="4"/>
  <c r="CQ236" i="2"/>
  <c r="JV78" i="4"/>
  <c r="FY197" i="2"/>
  <c r="BK236" i="2"/>
  <c r="JY84" i="4"/>
  <c r="JY36" i="4"/>
  <c r="CG237" i="2"/>
  <c r="KA29" i="4"/>
  <c r="V237" i="4"/>
  <c r="FN236" i="2"/>
  <c r="FU208" i="2"/>
  <c r="DN233" i="2"/>
  <c r="JZ206" i="4"/>
  <c r="BW237" i="2"/>
  <c r="AU237" i="2"/>
  <c r="FX135" i="2"/>
  <c r="JX156" i="4"/>
  <c r="JZ144" i="4"/>
  <c r="KC29" i="4"/>
  <c r="FV23" i="2"/>
  <c r="BV236" i="2"/>
  <c r="JY220" i="4"/>
  <c r="JZ192" i="4"/>
  <c r="FU18" i="2"/>
  <c r="FU234" i="4"/>
  <c r="ES236" i="4"/>
  <c r="JV181" i="4"/>
  <c r="FU52" i="2"/>
  <c r="KB184" i="4"/>
  <c r="FC235" i="4"/>
  <c r="IX236" i="4"/>
  <c r="KC44" i="4"/>
  <c r="FW189" i="2"/>
  <c r="KB153" i="4"/>
  <c r="KA198" i="4"/>
  <c r="FW66" i="2"/>
  <c r="FW184" i="2"/>
  <c r="BH236" i="2"/>
  <c r="KB52" i="4"/>
  <c r="FU203" i="2"/>
  <c r="FV108" i="2"/>
  <c r="CB234" i="4"/>
  <c r="KC132" i="4"/>
  <c r="BN234" i="4"/>
  <c r="JV225" i="4"/>
  <c r="KA108" i="4"/>
  <c r="ER236" i="2"/>
  <c r="JW43" i="4"/>
  <c r="CL233" i="2"/>
  <c r="FH237" i="2"/>
  <c r="JY180" i="4"/>
  <c r="CK234" i="2"/>
  <c r="JY40" i="4"/>
  <c r="FW108" i="2"/>
  <c r="JW116" i="4"/>
  <c r="FU45" i="2"/>
  <c r="AW233" i="2"/>
  <c r="KC170" i="4"/>
  <c r="FW206" i="2"/>
  <c r="KB154" i="4"/>
  <c r="FH235" i="2"/>
  <c r="X236" i="4"/>
  <c r="FW158" i="2"/>
  <c r="JY77" i="4"/>
  <c r="FU91" i="2"/>
  <c r="JV231" i="4"/>
  <c r="FW171" i="2"/>
  <c r="FU122" i="2"/>
  <c r="GP238" i="4"/>
  <c r="GF234" i="4"/>
  <c r="KC28" i="4"/>
  <c r="FY16" i="2"/>
  <c r="DJ237" i="2"/>
  <c r="EY235" i="4"/>
  <c r="KC93" i="4"/>
  <c r="JZ78" i="4"/>
  <c r="FY11" i="2"/>
  <c r="S234" i="4"/>
  <c r="FY115" i="2"/>
  <c r="CX236" i="4"/>
  <c r="HA236" i="4"/>
  <c r="FW9" i="2"/>
  <c r="EJ236" i="2"/>
  <c r="CN237" i="4"/>
  <c r="KC207" i="4"/>
  <c r="GD238" i="4"/>
  <c r="KC62" i="4"/>
  <c r="JY159" i="4"/>
  <c r="CS234" i="2"/>
  <c r="JY189" i="4"/>
  <c r="CJ235" i="2"/>
  <c r="FS233" i="2"/>
  <c r="CO234" i="2"/>
  <c r="FU101" i="2"/>
  <c r="KC166" i="4"/>
  <c r="FL237" i="4"/>
  <c r="BN236" i="4"/>
  <c r="JX148" i="4"/>
  <c r="FW199" i="2"/>
  <c r="HW238" i="4"/>
  <c r="I234" i="4"/>
  <c r="FX169" i="2"/>
  <c r="FU167" i="2"/>
  <c r="KA27" i="4"/>
  <c r="FW194" i="2"/>
  <c r="JV60" i="4"/>
  <c r="JV83" i="4"/>
  <c r="FY78" i="2"/>
  <c r="JX216" i="4"/>
  <c r="IY234" i="4"/>
  <c r="FX60" i="2"/>
  <c r="HL238" i="4"/>
  <c r="EX233" i="2"/>
  <c r="KA173" i="4"/>
  <c r="KA135" i="4"/>
  <c r="KB38" i="4"/>
  <c r="JW16" i="4"/>
  <c r="FX191" i="2"/>
  <c r="KB160" i="4"/>
  <c r="EB234" i="2"/>
  <c r="JY157" i="4"/>
  <c r="FX105" i="2"/>
  <c r="FR235" i="2"/>
  <c r="EN233" i="2"/>
  <c r="JZ229" i="4"/>
  <c r="DR233" i="2"/>
  <c r="JW165" i="4"/>
  <c r="HW234" i="4"/>
  <c r="FY180" i="2"/>
  <c r="DX234" i="4"/>
  <c r="FE235" i="2"/>
  <c r="CH235" i="4"/>
  <c r="FV204" i="2"/>
  <c r="JB237" i="4"/>
  <c r="JX37" i="4"/>
  <c r="EL236" i="2"/>
  <c r="KC161" i="4"/>
  <c r="FX109" i="2"/>
  <c r="KA179" i="4"/>
  <c r="FT236" i="2"/>
  <c r="FV84" i="2"/>
  <c r="DA235" i="2"/>
  <c r="KC140" i="4"/>
  <c r="FV126" i="2"/>
  <c r="GD236" i="4"/>
  <c r="FW207" i="2"/>
  <c r="JW156" i="4"/>
  <c r="JW10" i="4"/>
  <c r="JX213" i="4"/>
  <c r="JL235" i="4"/>
  <c r="JZ8" i="4"/>
  <c r="FU156" i="2"/>
  <c r="JV167" i="4"/>
  <c r="JW199" i="4"/>
  <c r="JY39" i="4"/>
  <c r="JX189" i="4"/>
  <c r="KC187" i="4"/>
  <c r="JV198" i="4"/>
  <c r="JM238" i="4"/>
  <c r="JW220" i="4"/>
  <c r="KA195" i="4"/>
  <c r="CH237" i="2"/>
  <c r="JF237" i="4"/>
  <c r="AP237" i="2"/>
  <c r="CR233" i="2"/>
  <c r="BQ237" i="4"/>
  <c r="FW211" i="2"/>
  <c r="FW157" i="2"/>
  <c r="DW233" i="2"/>
  <c r="W237" i="2"/>
  <c r="M237" i="2"/>
  <c r="IE236" i="4"/>
  <c r="FY236" i="4"/>
  <c r="FY226" i="2"/>
  <c r="FW72" i="2"/>
  <c r="W237" i="4"/>
  <c r="JV206" i="4"/>
  <c r="EA235" i="2"/>
  <c r="IJ238" i="4"/>
  <c r="FU117" i="2"/>
  <c r="CD235" i="2"/>
  <c r="HY235" i="4"/>
  <c r="JY82" i="4"/>
  <c r="KA110" i="4"/>
  <c r="FU220" i="2"/>
  <c r="FW113" i="2"/>
  <c r="BN233" i="2"/>
  <c r="CW237" i="2"/>
  <c r="IF237" i="4"/>
  <c r="HW237" i="4"/>
  <c r="JY41" i="4"/>
  <c r="KA114" i="4"/>
  <c r="CE234" i="2"/>
  <c r="V234" i="4"/>
  <c r="JY98" i="4"/>
  <c r="KB56" i="4"/>
  <c r="IK238" i="4"/>
  <c r="KA119" i="4"/>
  <c r="DI238" i="4"/>
  <c r="FX211" i="2"/>
  <c r="GS235" i="4"/>
  <c r="JZ129" i="4"/>
  <c r="JX87" i="4"/>
  <c r="KB111" i="4"/>
  <c r="FP235" i="4"/>
  <c r="FQ236" i="2"/>
  <c r="BX236" i="4"/>
  <c r="JZ160" i="4"/>
  <c r="KA111" i="4"/>
  <c r="JZ164" i="4"/>
  <c r="CV237" i="2"/>
  <c r="BT237" i="4"/>
  <c r="JV202" i="4"/>
  <c r="JW98" i="4"/>
  <c r="FY44" i="2"/>
  <c r="FV193" i="2"/>
  <c r="JY15" i="4"/>
  <c r="KA132" i="4"/>
  <c r="CH234" i="4"/>
  <c r="BA233" i="2"/>
  <c r="JY121" i="4"/>
  <c r="JA236" i="4"/>
  <c r="JZ169" i="4"/>
  <c r="FV165" i="2"/>
  <c r="CN237" i="2"/>
  <c r="JZ212" i="4"/>
  <c r="BN235" i="4"/>
  <c r="IH237" i="4"/>
  <c r="HQ234" i="4"/>
  <c r="FY19" i="2"/>
  <c r="IQ237" i="4"/>
  <c r="FB237" i="4"/>
  <c r="FV218" i="2"/>
  <c r="CJ236" i="4"/>
  <c r="FV53" i="2"/>
  <c r="FN237" i="4"/>
  <c r="KB206" i="4"/>
  <c r="DQ238" i="4"/>
  <c r="AF233" i="2"/>
  <c r="HE237" i="4"/>
  <c r="FY50" i="2"/>
  <c r="JZ16" i="4"/>
  <c r="JV142" i="4"/>
  <c r="FY230" i="2"/>
  <c r="CL238" i="4"/>
  <c r="FY64" i="2"/>
  <c r="JX78" i="4"/>
  <c r="EO235" i="4"/>
  <c r="FY83" i="2"/>
  <c r="DR235" i="4"/>
  <c r="JY25" i="4"/>
  <c r="BX235" i="2"/>
  <c r="BC237" i="4"/>
  <c r="EC237" i="4"/>
  <c r="JX94" i="4"/>
  <c r="JX76" i="4"/>
  <c r="FH238" i="4"/>
  <c r="FX82" i="2"/>
  <c r="JZ204" i="4"/>
  <c r="KA107" i="4"/>
  <c r="CK237" i="2"/>
  <c r="FQ233" i="2"/>
  <c r="GZ234" i="4"/>
  <c r="JV130" i="4"/>
  <c r="KA71" i="4"/>
  <c r="KB120" i="4"/>
  <c r="JX175" i="4"/>
  <c r="GL234" i="4"/>
  <c r="JZ134" i="4"/>
  <c r="FX117" i="2"/>
  <c r="FY112" i="2"/>
  <c r="U238" i="4"/>
  <c r="FW7" i="2"/>
  <c r="ET238" i="4"/>
  <c r="JX21" i="4"/>
  <c r="FV188" i="2"/>
  <c r="JL238" i="4"/>
  <c r="KA146" i="4"/>
  <c r="FY45" i="2"/>
  <c r="FV125" i="2"/>
  <c r="FY32" i="2"/>
  <c r="DS233" i="2"/>
  <c r="B238" i="4"/>
  <c r="FY235" i="4"/>
  <c r="JV160" i="4"/>
  <c r="HM234" i="4"/>
  <c r="BB235" i="2"/>
  <c r="JW84" i="4"/>
  <c r="KB90" i="4"/>
  <c r="JY171" i="4"/>
  <c r="CU237" i="2"/>
  <c r="JX152" i="4"/>
  <c r="JY170" i="4"/>
  <c r="JW141" i="4"/>
  <c r="FY238" i="4"/>
  <c r="FY234" i="4"/>
  <c r="FU139" i="2"/>
  <c r="JX132" i="4"/>
  <c r="JY178" i="4"/>
  <c r="FV154" i="2"/>
  <c r="IU238" i="4"/>
  <c r="DL236" i="2"/>
  <c r="FV209" i="2"/>
  <c r="FU135" i="2"/>
  <c r="JW223" i="4"/>
  <c r="CJ237" i="2"/>
  <c r="JZ205" i="4"/>
  <c r="EW237" i="2"/>
  <c r="JW215" i="4"/>
  <c r="JW18" i="4"/>
  <c r="FU120" i="2"/>
  <c r="DC236" i="2"/>
  <c r="FD234" i="4"/>
  <c r="FW221" i="2"/>
  <c r="FV57" i="2"/>
  <c r="GW234" i="4"/>
  <c r="FU207" i="2"/>
  <c r="KB214" i="4"/>
  <c r="JE235" i="4"/>
  <c r="JX63" i="4"/>
  <c r="EW238" i="4"/>
  <c r="JZ180" i="4"/>
  <c r="FX194" i="2"/>
  <c r="CC235" i="4"/>
  <c r="KB126" i="4"/>
  <c r="DY237" i="2"/>
  <c r="FX221" i="2"/>
  <c r="FW203" i="2"/>
  <c r="JX72" i="4"/>
  <c r="FW186" i="2"/>
  <c r="GU235" i="4"/>
  <c r="JX43" i="4"/>
  <c r="JW93" i="4"/>
  <c r="FC236" i="2"/>
  <c r="FW80" i="2"/>
  <c r="KA67" i="4"/>
  <c r="HD234" i="4"/>
  <c r="JW231" i="4"/>
  <c r="FU59" i="2"/>
  <c r="FX145" i="2"/>
  <c r="FW165" i="2"/>
  <c r="FU202" i="2"/>
  <c r="JY46" i="4"/>
  <c r="FY237" i="4"/>
  <c r="BA238" i="4"/>
  <c r="JV210" i="4"/>
  <c r="JZ99" i="4"/>
  <c r="FV138" i="2"/>
  <c r="AX234" i="2"/>
  <c r="FX120" i="2"/>
  <c r="DB234" i="2"/>
  <c r="FY31" i="2"/>
  <c r="BX233" i="2"/>
  <c r="JX155" i="4"/>
  <c r="KC60" i="4"/>
  <c r="FV91" i="2"/>
  <c r="E233" i="2"/>
  <c r="IF236" i="4"/>
  <c r="FW202" i="2"/>
  <c r="JZ45" i="4"/>
  <c r="JX227" i="4"/>
  <c r="FY10" i="2"/>
  <c r="JY128" i="4"/>
  <c r="FU219" i="2"/>
  <c r="FW116" i="2"/>
  <c r="DK235" i="4"/>
  <c r="JZ86" i="4"/>
  <c r="JR238" i="4"/>
  <c r="CM234" i="2"/>
  <c r="FV151" i="2"/>
  <c r="JW210" i="4"/>
  <c r="FV129" i="2"/>
  <c r="AL236" i="4"/>
  <c r="EZ233" i="2"/>
  <c r="HY237" i="4"/>
  <c r="DU236" i="4"/>
  <c r="JZ133" i="4"/>
  <c r="FU121" i="2"/>
  <c r="EW236" i="2"/>
  <c r="EY237" i="4"/>
  <c r="JV27" i="4"/>
  <c r="EF234" i="4"/>
  <c r="FT238" i="4"/>
  <c r="BR236" i="4"/>
  <c r="JZ18" i="4"/>
  <c r="AX237" i="4"/>
  <c r="FY149" i="2"/>
  <c r="JY57" i="4"/>
  <c r="FV48" i="2"/>
  <c r="KA153" i="4"/>
  <c r="JW222" i="4"/>
  <c r="JW115" i="4"/>
  <c r="EH237" i="4"/>
  <c r="FX33" i="2"/>
  <c r="FU21" i="2"/>
  <c r="HL237" i="4"/>
  <c r="IR237" i="4"/>
  <c r="FF233" i="2"/>
  <c r="JY212" i="4"/>
  <c r="KB68" i="4"/>
  <c r="JZ89" i="4"/>
  <c r="JX103" i="4"/>
  <c r="IF238" i="4"/>
  <c r="FX207" i="2"/>
  <c r="JY23" i="4"/>
  <c r="GG235" i="4"/>
  <c r="FX200" i="2"/>
  <c r="FV219" i="2"/>
  <c r="FW99" i="2"/>
  <c r="FX86" i="2"/>
  <c r="FY71" i="2"/>
  <c r="JV147" i="4"/>
  <c r="JZ124" i="4"/>
  <c r="JX128" i="4"/>
  <c r="FX237" i="4"/>
  <c r="FX124" i="2"/>
  <c r="KC232" i="4"/>
  <c r="BR236" i="2"/>
  <c r="FX172" i="2"/>
  <c r="JV149" i="4"/>
  <c r="GD235" i="4"/>
  <c r="JW179" i="4"/>
  <c r="FU68" i="2"/>
  <c r="JV152" i="4"/>
  <c r="KC97" i="4"/>
  <c r="HB234" i="4"/>
  <c r="KB144" i="4"/>
  <c r="JV110" i="4"/>
  <c r="FV127" i="2"/>
  <c r="CP233" i="2"/>
  <c r="DP234" i="4"/>
  <c r="FY167" i="2"/>
  <c r="CT233" i="2"/>
  <c r="FC233" i="2"/>
  <c r="BM234" i="2"/>
  <c r="FY65" i="2"/>
  <c r="GQ234" i="4"/>
  <c r="L234" i="2"/>
  <c r="DD234" i="2"/>
  <c r="FJ237" i="4"/>
  <c r="JX146" i="4"/>
  <c r="FV78" i="2"/>
  <c r="JP237" i="4"/>
  <c r="JX204" i="4"/>
  <c r="JW135" i="4"/>
  <c r="JV209" i="4"/>
  <c r="KC148" i="4"/>
  <c r="KA155" i="4"/>
  <c r="FX8" i="2"/>
  <c r="FV136" i="2"/>
  <c r="KB169" i="4"/>
  <c r="IW238" i="4"/>
  <c r="FU129" i="2"/>
  <c r="KB142" i="4"/>
  <c r="ER236" i="4"/>
  <c r="FE235" i="4"/>
  <c r="JZ71" i="4"/>
  <c r="FW13" i="2"/>
  <c r="JY42" i="4"/>
  <c r="GK238" i="4"/>
  <c r="JV144" i="4"/>
  <c r="FI234" i="2"/>
  <c r="JV14" i="4"/>
  <c r="CY238" i="4"/>
  <c r="FV140" i="2"/>
  <c r="FE237" i="4"/>
  <c r="GO236" i="4"/>
  <c r="IW235" i="4"/>
  <c r="JY108" i="4"/>
  <c r="FY46" i="2"/>
  <c r="FV113" i="2"/>
  <c r="FX148" i="2"/>
  <c r="JX120" i="4"/>
  <c r="KB21" i="4"/>
  <c r="JW174" i="4"/>
  <c r="FY147" i="2"/>
  <c r="FY47" i="2"/>
  <c r="JX11" i="4"/>
  <c r="KA42" i="4"/>
  <c r="W236" i="4"/>
  <c r="DQ234" i="4"/>
  <c r="EG237" i="4"/>
  <c r="ES237" i="4"/>
  <c r="JX176" i="4"/>
  <c r="JZ106" i="4"/>
  <c r="FU99" i="2"/>
  <c r="FV199" i="2"/>
  <c r="FY212" i="2"/>
  <c r="JZ211" i="4"/>
  <c r="FV14" i="2"/>
  <c r="JY11" i="4"/>
  <c r="V233" i="2"/>
  <c r="KC141" i="4"/>
  <c r="GF235" i="4"/>
  <c r="W233" i="2"/>
  <c r="JX13" i="4"/>
  <c r="B235" i="2"/>
  <c r="BS235" i="2"/>
  <c r="JZ65" i="4"/>
  <c r="HT238" i="4"/>
  <c r="JZ174" i="4"/>
  <c r="JV54" i="4"/>
  <c r="JV172" i="4"/>
  <c r="JZ50" i="4"/>
  <c r="GN238" i="4"/>
  <c r="JY199" i="4"/>
  <c r="FX68" i="2"/>
  <c r="IU234" i="4"/>
  <c r="DU237" i="4"/>
  <c r="JV207" i="4"/>
  <c r="GO237" i="4"/>
  <c r="FY222" i="2"/>
  <c r="AQ235" i="2"/>
  <c r="JV107" i="4"/>
  <c r="JY226" i="4"/>
  <c r="KC94" i="4"/>
  <c r="FY23" i="2"/>
  <c r="KA127" i="4"/>
  <c r="CD237" i="4"/>
  <c r="IU237" i="4"/>
  <c r="FU50" i="2"/>
  <c r="JZ191" i="4"/>
  <c r="JR236" i="4"/>
  <c r="JE237" i="4"/>
  <c r="BT235" i="4"/>
  <c r="FU58" i="2"/>
  <c r="FW100" i="2"/>
  <c r="HN235" i="4"/>
  <c r="KB105" i="4"/>
  <c r="BV236" i="4"/>
  <c r="DV238" i="4"/>
  <c r="FU158" i="2"/>
  <c r="JY233" i="4"/>
  <c r="JY54" i="4"/>
  <c r="JW168" i="4"/>
  <c r="JW58" i="4"/>
  <c r="KA47" i="4"/>
  <c r="JX125" i="4"/>
  <c r="JW41" i="4"/>
  <c r="FY14" i="2"/>
  <c r="DX234" i="2"/>
  <c r="JW39" i="4"/>
  <c r="KB49" i="4"/>
  <c r="JV127" i="4"/>
  <c r="R238" i="4"/>
  <c r="KC147" i="4"/>
  <c r="EB237" i="2"/>
  <c r="EO238" i="4"/>
  <c r="JV161" i="4"/>
  <c r="KA96" i="4"/>
  <c r="JZ216" i="4"/>
  <c r="U237" i="4"/>
  <c r="AU234" i="2"/>
  <c r="JV65" i="4"/>
  <c r="JW211" i="4"/>
  <c r="FW60" i="2"/>
  <c r="JY67" i="4"/>
  <c r="AM234" i="4"/>
  <c r="FP238" i="4"/>
  <c r="KA171" i="4"/>
  <c r="CY236" i="4"/>
  <c r="JX184" i="4"/>
  <c r="FU100" i="2"/>
  <c r="EP237" i="4"/>
  <c r="DO233" i="2"/>
  <c r="FW187" i="2"/>
  <c r="FW78" i="2"/>
  <c r="B236" i="4"/>
  <c r="D235" i="4"/>
  <c r="FW87" i="2"/>
  <c r="JY64" i="4"/>
  <c r="FX185" i="2"/>
  <c r="JZ80" i="4"/>
  <c r="ED233" i="2"/>
  <c r="JW229" i="4"/>
  <c r="CH236" i="4"/>
  <c r="BG236" i="2"/>
  <c r="HF238" i="4"/>
  <c r="JK235" i="4"/>
  <c r="KC157" i="4"/>
  <c r="FX38" i="2"/>
  <c r="CC237" i="2"/>
  <c r="CJ237" i="4"/>
  <c r="FV191" i="2"/>
  <c r="FY97" i="2"/>
  <c r="JZ83" i="4"/>
  <c r="KA93" i="4"/>
  <c r="FQ236" i="4"/>
  <c r="JZ119" i="4"/>
  <c r="HB237" i="4"/>
  <c r="GN234" i="4"/>
  <c r="GY234" i="4"/>
  <c r="DQ233" i="2"/>
  <c r="JY175" i="4"/>
  <c r="D236" i="4"/>
  <c r="FX93" i="2"/>
  <c r="G236" i="4"/>
  <c r="FV227" i="2"/>
  <c r="FW148" i="2"/>
  <c r="KC90" i="4"/>
  <c r="FV80" i="2"/>
  <c r="KC126" i="4"/>
  <c r="FV170" i="2"/>
  <c r="DD234" i="4"/>
  <c r="FU226" i="2"/>
  <c r="DR236" i="2"/>
  <c r="FL234" i="4"/>
  <c r="FW96" i="2"/>
  <c r="EU235" i="2"/>
  <c r="JW72" i="4"/>
  <c r="GG234" i="4"/>
  <c r="KC121" i="4"/>
  <c r="HI237" i="4"/>
  <c r="IL234" i="4"/>
  <c r="DP235" i="4"/>
  <c r="DG234" i="2"/>
  <c r="FU188" i="2"/>
  <c r="JW146" i="4"/>
  <c r="DP237" i="2"/>
  <c r="JE238" i="4"/>
  <c r="FU221" i="2"/>
  <c r="JW20" i="4"/>
  <c r="KC88" i="4"/>
  <c r="FW45" i="2"/>
  <c r="KB146" i="4"/>
  <c r="JY103" i="4"/>
  <c r="JX92" i="4"/>
  <c r="JW197" i="4"/>
  <c r="DA236" i="2"/>
  <c r="JX131" i="4"/>
  <c r="CF238" i="4"/>
  <c r="DC235" i="2"/>
  <c r="KC106" i="4"/>
  <c r="D234" i="4"/>
  <c r="DG233" i="2"/>
  <c r="BY238" i="4"/>
  <c r="GA238" i="4"/>
  <c r="JY29" i="4"/>
  <c r="JV79" i="4"/>
  <c r="KA44" i="4"/>
  <c r="FV164" i="2"/>
  <c r="AL234" i="4"/>
  <c r="JY95" i="4"/>
  <c r="CG234" i="4"/>
  <c r="FY82" i="2"/>
  <c r="DG237" i="2"/>
  <c r="BW233" i="2"/>
  <c r="FK236" i="4"/>
  <c r="FN233" i="2"/>
  <c r="KC195" i="4"/>
  <c r="FY38" i="2"/>
  <c r="KA34" i="4"/>
  <c r="T235" i="4"/>
  <c r="FX231" i="2"/>
  <c r="CA234" i="2"/>
  <c r="IH238" i="4"/>
  <c r="BX237" i="4"/>
  <c r="HA238" i="4"/>
  <c r="JX107" i="4"/>
  <c r="KB69" i="4"/>
  <c r="JZ170" i="4"/>
  <c r="JG238" i="4"/>
  <c r="KB20" i="4"/>
  <c r="JZ48" i="4"/>
  <c r="FX179" i="2"/>
  <c r="JX233" i="4"/>
  <c r="HV235" i="4"/>
  <c r="BT235" i="2"/>
  <c r="JW27" i="4"/>
  <c r="FB237" i="2"/>
  <c r="CB238" i="4"/>
  <c r="JW209" i="4"/>
  <c r="CR238" i="4"/>
  <c r="KC230" i="4"/>
  <c r="KC38" i="4"/>
  <c r="JV95" i="4"/>
  <c r="JY187" i="4"/>
  <c r="JO234" i="4"/>
  <c r="JX117" i="4"/>
  <c r="EF237" i="2"/>
  <c r="KC65" i="4"/>
  <c r="FU41" i="2"/>
  <c r="B235" i="4"/>
  <c r="JW68" i="4"/>
  <c r="KC77" i="4"/>
  <c r="JW97" i="4"/>
  <c r="DR236" i="4"/>
  <c r="B234" i="4"/>
  <c r="FW151" i="2"/>
  <c r="JZ126" i="4"/>
  <c r="FU228" i="2"/>
  <c r="KC225" i="4"/>
  <c r="JX200" i="4"/>
  <c r="DR235" i="2"/>
  <c r="JZ128" i="4"/>
  <c r="Y237" i="4"/>
  <c r="FW177" i="2"/>
  <c r="BG233" i="2"/>
  <c r="IC238" i="4"/>
  <c r="JY44" i="4"/>
  <c r="FX23" i="2"/>
  <c r="JX165" i="4"/>
  <c r="KC219" i="4"/>
  <c r="EW235" i="2"/>
  <c r="FU146" i="2"/>
  <c r="FY182" i="2"/>
  <c r="IS235" i="4"/>
  <c r="KC172" i="4"/>
  <c r="JX195" i="4"/>
  <c r="JZ150" i="4"/>
  <c r="FU90" i="2"/>
  <c r="JV36" i="4"/>
  <c r="FV30" i="2"/>
  <c r="FW67" i="2"/>
  <c r="FY26" i="2"/>
  <c r="KA81" i="4"/>
  <c r="JG237" i="4"/>
  <c r="FU201" i="2"/>
  <c r="JW190" i="4"/>
  <c r="FX163" i="2"/>
  <c r="KC155" i="4"/>
  <c r="DT237" i="2"/>
  <c r="KB45" i="4"/>
  <c r="CT236" i="2"/>
  <c r="ET233" i="2"/>
  <c r="JZ202" i="4"/>
  <c r="JP236" i="4"/>
  <c r="FY126" i="2"/>
  <c r="KC31" i="4"/>
  <c r="HC237" i="4"/>
  <c r="FW51" i="2"/>
  <c r="KB100" i="4"/>
  <c r="KC158" i="4"/>
  <c r="DK237" i="2"/>
  <c r="FV222" i="2"/>
  <c r="JY35" i="4"/>
  <c r="FX67" i="2"/>
  <c r="FW124" i="2"/>
  <c r="JV18" i="4"/>
  <c r="FT235" i="4"/>
  <c r="HN237" i="4"/>
  <c r="DF235" i="4"/>
  <c r="JW225" i="4"/>
  <c r="CU235" i="4"/>
  <c r="BD237" i="4"/>
  <c r="JX105" i="4"/>
  <c r="FY137" i="2"/>
  <c r="G234" i="4"/>
  <c r="JW200" i="4"/>
  <c r="BI234" i="2"/>
  <c r="FX102" i="2"/>
  <c r="JY130" i="4"/>
  <c r="JX154" i="4"/>
  <c r="FU60" i="2"/>
  <c r="JX180" i="4"/>
  <c r="FJ236" i="4"/>
  <c r="FU72" i="2"/>
  <c r="FO237" i="4"/>
  <c r="FU169" i="2"/>
  <c r="BB235" i="4"/>
  <c r="KC43" i="4"/>
  <c r="ES238" i="4"/>
  <c r="S235" i="4"/>
  <c r="FX151" i="2"/>
  <c r="CF236" i="2"/>
  <c r="CF234" i="2"/>
  <c r="JX207" i="4"/>
  <c r="CR236" i="2"/>
  <c r="ET236" i="4"/>
  <c r="KA229" i="4"/>
  <c r="FW53" i="2"/>
  <c r="EQ237" i="2"/>
  <c r="FY81" i="2"/>
  <c r="FX224" i="2"/>
  <c r="FY146" i="2"/>
  <c r="JW7" i="4"/>
  <c r="FG234" i="4"/>
  <c r="GR236" i="4"/>
  <c r="FX50" i="2"/>
  <c r="FV28" i="2"/>
  <c r="JX28" i="4"/>
  <c r="DM234" i="4"/>
  <c r="HT237" i="4"/>
  <c r="JZ22" i="4"/>
  <c r="JR235" i="4"/>
  <c r="FW135" i="2"/>
  <c r="FB238" i="4"/>
  <c r="FY194" i="2"/>
  <c r="KA88" i="4"/>
  <c r="KB80" i="4"/>
  <c r="FY89" i="2"/>
  <c r="FD236" i="4"/>
  <c r="CP238" i="4"/>
  <c r="JY27" i="4"/>
  <c r="IY235" i="4"/>
  <c r="FW44" i="2"/>
  <c r="KB157" i="4"/>
  <c r="EU233" i="2"/>
  <c r="CB236" i="4"/>
  <c r="JX201" i="4"/>
  <c r="IO237" i="4"/>
  <c r="JW92" i="4"/>
  <c r="JW166" i="4"/>
  <c r="BJ237" i="2"/>
  <c r="KA55" i="4"/>
  <c r="HU234" i="4"/>
  <c r="FY168" i="2"/>
  <c r="FY208" i="2"/>
  <c r="AJ235" i="2"/>
  <c r="DL235" i="4"/>
  <c r="KC130" i="4"/>
  <c r="DZ234" i="2"/>
  <c r="JZ199" i="4"/>
  <c r="KB25" i="4"/>
  <c r="JW224" i="4"/>
  <c r="JY204" i="4"/>
  <c r="FV224" i="2"/>
  <c r="FU10" i="2"/>
  <c r="FV49" i="2"/>
  <c r="BB237" i="2"/>
  <c r="JW77" i="4"/>
  <c r="FX9" i="2"/>
  <c r="AX238" i="4"/>
  <c r="JV159" i="4"/>
  <c r="DJ236" i="4"/>
  <c r="FU76" i="2"/>
  <c r="DK234" i="2"/>
  <c r="CS236" i="4"/>
  <c r="FN237" i="2"/>
  <c r="BV233" i="2"/>
  <c r="FW174" i="2"/>
  <c r="JW89" i="4"/>
  <c r="DZ237" i="2"/>
  <c r="CZ234" i="2"/>
  <c r="FX158" i="2"/>
  <c r="KC111" i="4"/>
  <c r="IG234" i="4"/>
  <c r="BN237" i="2"/>
  <c r="FV81" i="2"/>
  <c r="FW95" i="2"/>
  <c r="GK235" i="4"/>
  <c r="IJ236" i="4"/>
  <c r="JY92" i="4"/>
  <c r="FW34" i="2"/>
  <c r="EE234" i="4"/>
  <c r="BT238" i="4"/>
  <c r="GG238" i="4"/>
  <c r="FX126" i="2"/>
  <c r="FF238" i="4"/>
  <c r="KB60" i="4"/>
  <c r="GT238" i="4"/>
  <c r="DN234" i="2"/>
  <c r="JX44" i="4"/>
  <c r="JZ9" i="4"/>
  <c r="T237" i="4"/>
  <c r="FU94" i="2"/>
  <c r="FV35" i="2"/>
  <c r="JX133" i="4"/>
  <c r="FL237" i="2"/>
  <c r="JH234" i="4"/>
  <c r="BY236" i="4"/>
  <c r="FY43" i="2"/>
  <c r="KC221" i="4"/>
  <c r="FW57" i="2"/>
  <c r="JZ62" i="4"/>
  <c r="JO237" i="4"/>
  <c r="FB234" i="4"/>
  <c r="JS236" i="4"/>
  <c r="FW103" i="2"/>
  <c r="KB222" i="4"/>
  <c r="FY9" i="2"/>
  <c r="FX75" i="2"/>
  <c r="JY166" i="4"/>
  <c r="JD236" i="4"/>
  <c r="JW152" i="4"/>
  <c r="JW178" i="4"/>
  <c r="FU13" i="2"/>
  <c r="JX214" i="4"/>
  <c r="JZ41" i="4"/>
  <c r="FU236" i="4"/>
  <c r="KB24" i="4"/>
  <c r="JV137" i="4"/>
  <c r="FO235" i="2"/>
  <c r="GS238" i="4"/>
  <c r="FU185" i="2"/>
  <c r="JV98" i="4"/>
  <c r="DB237" i="4"/>
  <c r="S236" i="4"/>
  <c r="FX43" i="2"/>
  <c r="AY237" i="4"/>
  <c r="FH234" i="2"/>
  <c r="JY162" i="4"/>
  <c r="KB163" i="4"/>
  <c r="BU236" i="2"/>
  <c r="FX104" i="2"/>
  <c r="JX190" i="4"/>
  <c r="CG237" i="4"/>
  <c r="JV19" i="4"/>
  <c r="FU154" i="2"/>
  <c r="KA228" i="4"/>
  <c r="FY8" i="2"/>
  <c r="HZ235" i="4"/>
  <c r="D237" i="2"/>
  <c r="ED236" i="2"/>
  <c r="BG237" i="2"/>
  <c r="X234" i="2"/>
  <c r="JV13" i="4"/>
  <c r="KC133" i="4"/>
  <c r="KA161" i="4"/>
  <c r="IV238" i="4"/>
  <c r="FJ234" i="2"/>
  <c r="JW103" i="4"/>
  <c r="E235" i="4"/>
  <c r="FU157" i="2"/>
  <c r="KA209" i="4"/>
  <c r="BY237" i="4"/>
  <c r="C234" i="4"/>
  <c r="FX26" i="2"/>
  <c r="KC32" i="4"/>
  <c r="AH237" i="2"/>
  <c r="FX108" i="2"/>
  <c r="AJ235" i="4"/>
  <c r="JV191" i="4"/>
  <c r="I238" i="4"/>
  <c r="JW184" i="4"/>
  <c r="EB235" i="4"/>
  <c r="FA235" i="2"/>
  <c r="FP237" i="2"/>
  <c r="FU197" i="2"/>
  <c r="DM236" i="2"/>
  <c r="JX109" i="4"/>
  <c r="JV148" i="4"/>
  <c r="JX160" i="4"/>
  <c r="IU235" i="4"/>
  <c r="DW237" i="2"/>
  <c r="FU96" i="2"/>
  <c r="KC200" i="4"/>
  <c r="FU79" i="2"/>
  <c r="JW36" i="4"/>
  <c r="AI237" i="4"/>
  <c r="EY237" i="2"/>
  <c r="JV64" i="4"/>
  <c r="FW146" i="2"/>
  <c r="JK234" i="4"/>
  <c r="FU132" i="2"/>
  <c r="FU238" i="4"/>
  <c r="CP236" i="4"/>
  <c r="BZ235" i="4"/>
  <c r="FX51" i="2"/>
  <c r="JV40" i="4"/>
  <c r="EQ233" i="2"/>
  <c r="GU236" i="4"/>
  <c r="JW25" i="4"/>
  <c r="EG234" i="4"/>
  <c r="FW238" i="4"/>
  <c r="DM238" i="4"/>
  <c r="EA237" i="4"/>
  <c r="BR233" i="2"/>
  <c r="KA152" i="4"/>
  <c r="EN236" i="2"/>
  <c r="AH235" i="4"/>
  <c r="IV237" i="4"/>
  <c r="KA193" i="4"/>
  <c r="KC165" i="4"/>
  <c r="KA20" i="4"/>
  <c r="FW234" i="4"/>
  <c r="FW10" i="2"/>
  <c r="CH238" i="4"/>
  <c r="CI238" i="4"/>
  <c r="JZ60" i="4"/>
  <c r="FW11" i="2"/>
  <c r="KC46" i="4"/>
  <c r="IC235" i="4"/>
  <c r="JX97" i="4"/>
  <c r="JZ108" i="4"/>
  <c r="FA235" i="4"/>
  <c r="FX175" i="2"/>
  <c r="FY118" i="2"/>
  <c r="JV102" i="4"/>
  <c r="F237" i="4"/>
  <c r="FY187" i="2"/>
  <c r="BN236" i="2"/>
  <c r="JW47" i="4"/>
  <c r="FY134" i="2"/>
  <c r="KC167" i="4"/>
  <c r="JZ68" i="4"/>
  <c r="FV197" i="2"/>
  <c r="FV104" i="2"/>
  <c r="JX24" i="4"/>
  <c r="JW61" i="4"/>
  <c r="KA59" i="4"/>
  <c r="FX159" i="2"/>
  <c r="FS235" i="2"/>
  <c r="JW185" i="4"/>
  <c r="HZ237" i="4"/>
  <c r="FW48" i="2"/>
  <c r="AK237" i="4"/>
  <c r="FU78" i="2"/>
  <c r="JY122" i="4"/>
  <c r="JV164" i="4"/>
  <c r="KC66" i="4"/>
  <c r="FY219" i="2"/>
  <c r="KB165" i="4"/>
  <c r="JV99" i="4"/>
  <c r="FU212" i="2"/>
  <c r="CI233" i="2"/>
  <c r="FW141" i="2"/>
  <c r="FK234" i="2"/>
  <c r="FV158" i="2"/>
  <c r="DS237" i="4"/>
  <c r="JY168" i="4"/>
  <c r="BD236" i="4"/>
  <c r="EM237" i="4"/>
  <c r="JX100" i="4"/>
  <c r="FU37" i="2"/>
  <c r="JW142" i="4"/>
  <c r="GS234" i="4"/>
  <c r="KA7" i="4"/>
  <c r="KA199" i="4"/>
  <c r="FU112" i="2"/>
  <c r="D233" i="2"/>
  <c r="JX161" i="4"/>
  <c r="CD237" i="2"/>
  <c r="JW9" i="4"/>
  <c r="JV131" i="4"/>
  <c r="FN236" i="4"/>
  <c r="JY105" i="4"/>
  <c r="FX141" i="2"/>
  <c r="P233" i="2"/>
  <c r="BQ238" i="4"/>
  <c r="FY51" i="2"/>
  <c r="FW36" i="2"/>
  <c r="EJ237" i="2"/>
  <c r="KC112" i="4"/>
  <c r="KA75" i="4"/>
  <c r="FX7" i="2"/>
  <c r="BO234" i="4"/>
  <c r="BG234" i="2"/>
  <c r="FV207" i="2"/>
  <c r="JR237" i="4"/>
  <c r="KB156" i="4"/>
  <c r="FG237" i="4"/>
  <c r="BE238" i="4"/>
  <c r="FV143" i="2"/>
  <c r="GZ236" i="4"/>
  <c r="FY77" i="2"/>
  <c r="EI238" i="4"/>
  <c r="JW158" i="4"/>
  <c r="FX92" i="2"/>
  <c r="JZ167" i="4"/>
  <c r="FU87" i="2"/>
  <c r="FX189" i="2"/>
  <c r="JZ29" i="4"/>
  <c r="FU173" i="2"/>
  <c r="IC237" i="4"/>
  <c r="JM236" i="4"/>
  <c r="FX56" i="2"/>
  <c r="FW15" i="2"/>
  <c r="DX235" i="2"/>
  <c r="FY103" i="2"/>
  <c r="HV237" i="4"/>
  <c r="FG235" i="4"/>
  <c r="HF235" i="4"/>
  <c r="FX230" i="2"/>
  <c r="FI233" i="2"/>
  <c r="EQ238" i="4"/>
  <c r="FX192" i="2"/>
  <c r="FY202" i="2"/>
  <c r="FX111" i="2"/>
  <c r="BT234" i="4"/>
  <c r="IB236" i="4"/>
  <c r="KA125" i="4"/>
  <c r="AK236" i="4"/>
  <c r="KB78" i="4"/>
  <c r="BV237" i="4"/>
  <c r="FX201" i="2"/>
  <c r="FY174" i="2"/>
  <c r="JW40" i="4"/>
  <c r="FX62" i="2"/>
  <c r="CQ233" i="2"/>
  <c r="KB51" i="4"/>
  <c r="KA28" i="4"/>
  <c r="DH233" i="2"/>
  <c r="W238" i="4"/>
  <c r="JY160" i="4"/>
  <c r="CT235" i="2"/>
  <c r="FW92" i="2"/>
  <c r="FW133" i="2"/>
  <c r="FS236" i="4"/>
  <c r="FX110" i="2"/>
  <c r="CE233" i="2"/>
  <c r="FX35" i="2"/>
  <c r="JV116" i="4"/>
  <c r="FU16" i="2"/>
  <c r="L235" i="2"/>
  <c r="JW136" i="4"/>
  <c r="CW235" i="2"/>
  <c r="FV59" i="2"/>
  <c r="JY60" i="4"/>
  <c r="CU234" i="4"/>
  <c r="JZ61" i="4"/>
  <c r="FY25" i="2"/>
  <c r="KB101" i="4"/>
  <c r="FU230" i="2"/>
  <c r="CL236" i="4"/>
  <c r="JZ27" i="4"/>
  <c r="JX167" i="4"/>
  <c r="FX149" i="2"/>
  <c r="KA84" i="4"/>
  <c r="BY234" i="4"/>
  <c r="BW236" i="4"/>
  <c r="JX153" i="4"/>
  <c r="JZ28" i="4"/>
  <c r="FV69" i="2"/>
  <c r="IE238" i="4"/>
  <c r="GU237" i="4"/>
  <c r="JV203" i="4"/>
  <c r="FV16" i="2"/>
  <c r="FW172" i="2"/>
  <c r="HU237" i="4"/>
  <c r="FU109" i="2"/>
  <c r="CW235" i="4"/>
  <c r="EV236" i="2"/>
  <c r="FV88" i="2"/>
  <c r="FW232" i="2"/>
  <c r="FY75" i="2"/>
  <c r="FV21" i="2"/>
  <c r="JE234" i="4"/>
  <c r="DL235" i="2"/>
  <c r="HA234" i="4"/>
  <c r="IG238" i="4"/>
  <c r="FD235" i="2"/>
  <c r="DT237" i="4"/>
  <c r="JZ149" i="4"/>
  <c r="CK235" i="2"/>
  <c r="DE236" i="4"/>
  <c r="CU236" i="4"/>
  <c r="T236" i="4"/>
  <c r="AW235" i="2"/>
  <c r="EN235" i="2"/>
  <c r="JY20" i="4"/>
  <c r="FW42" i="2"/>
  <c r="JZ73" i="4"/>
  <c r="JV50" i="4"/>
  <c r="JX38" i="4"/>
  <c r="JX225" i="4"/>
  <c r="AF235" i="2"/>
  <c r="FV70" i="2"/>
  <c r="JW90" i="4"/>
  <c r="JV84" i="4"/>
  <c r="DS236" i="4"/>
  <c r="FY116" i="2"/>
  <c r="HB235" i="4"/>
  <c r="DL238" i="4"/>
  <c r="CP234" i="2"/>
  <c r="FX15" i="2"/>
  <c r="IQ234" i="4"/>
  <c r="BM237" i="2"/>
  <c r="GG237" i="4"/>
  <c r="JX205" i="4"/>
  <c r="HB236" i="4"/>
  <c r="JS234" i="4"/>
  <c r="KC98" i="4"/>
  <c r="GX237" i="4"/>
  <c r="AS236" i="2"/>
  <c r="JY137" i="4"/>
  <c r="AJ238" i="4"/>
  <c r="JX54" i="4"/>
  <c r="KC109" i="4"/>
  <c r="FV156" i="2"/>
  <c r="FX176" i="2"/>
  <c r="IH234" i="4"/>
  <c r="CM234" i="4"/>
  <c r="JV47" i="4"/>
  <c r="AF236" i="2"/>
  <c r="DY238" i="4"/>
  <c r="FV232" i="2"/>
  <c r="JY174" i="4"/>
  <c r="KB128" i="4"/>
  <c r="FV8" i="2"/>
  <c r="IW236" i="4"/>
  <c r="FY61" i="2"/>
  <c r="KC10" i="4"/>
  <c r="KA11" i="4"/>
  <c r="FV202" i="2"/>
  <c r="JY181" i="4"/>
  <c r="DF234" i="4"/>
  <c r="JX8" i="4"/>
  <c r="KA116" i="4"/>
  <c r="CQ235" i="2"/>
  <c r="FU62" i="2"/>
  <c r="BB233" i="2"/>
  <c r="JX206" i="4"/>
  <c r="GB236" i="4"/>
  <c r="JZ132" i="4"/>
  <c r="FY125" i="2"/>
  <c r="JX212" i="4"/>
  <c r="FX72" i="2"/>
  <c r="JV204" i="4"/>
  <c r="JY152" i="4"/>
  <c r="JY196" i="4"/>
  <c r="JV37" i="4"/>
  <c r="JW19" i="4"/>
  <c r="CZ236" i="2"/>
  <c r="AZ236" i="2"/>
  <c r="KC113" i="4"/>
  <c r="FV153" i="2"/>
  <c r="DI237" i="4"/>
  <c r="FU24" i="2"/>
  <c r="JV126" i="4"/>
  <c r="KA126" i="4"/>
  <c r="KC159" i="4"/>
  <c r="EZ236" i="2"/>
  <c r="FX162" i="2"/>
  <c r="CX237" i="4"/>
  <c r="BU235" i="2"/>
  <c r="JZ156" i="4"/>
  <c r="FW125" i="2"/>
  <c r="JY19" i="4"/>
  <c r="KB82" i="4"/>
  <c r="BA234" i="4"/>
  <c r="FW160" i="2"/>
  <c r="FY85" i="2"/>
  <c r="ET234" i="2"/>
  <c r="KB119" i="4"/>
  <c r="AX234" i="4"/>
  <c r="BS233" i="2"/>
  <c r="FW145" i="2"/>
  <c r="JZ193" i="4"/>
  <c r="DF238" i="4"/>
  <c r="FX57" i="2"/>
  <c r="JY222" i="4"/>
  <c r="HF236" i="4"/>
  <c r="EQ235" i="4"/>
  <c r="HJ238" i="4"/>
  <c r="JX157" i="4"/>
  <c r="FJ235" i="2"/>
  <c r="GA235" i="4"/>
  <c r="GM236" i="4"/>
  <c r="JV223" i="4"/>
  <c r="FW212" i="2"/>
  <c r="FY200" i="2"/>
  <c r="JV193" i="4"/>
  <c r="KA82" i="4"/>
  <c r="JV153" i="4"/>
  <c r="JZ151" i="4"/>
  <c r="JX61" i="4"/>
  <c r="KA19" i="4"/>
  <c r="FU14" i="2"/>
  <c r="CY236" i="2"/>
  <c r="DR237" i="4"/>
  <c r="AM236" i="4"/>
  <c r="FY192" i="2"/>
  <c r="FU83" i="2"/>
  <c r="FY162" i="2"/>
  <c r="KA43" i="4"/>
  <c r="JW126" i="4"/>
  <c r="E237" i="4"/>
  <c r="CK236" i="2"/>
  <c r="DA234" i="2"/>
  <c r="JY188" i="4"/>
  <c r="FV87" i="2"/>
  <c r="KA37" i="4"/>
  <c r="FU86" i="2"/>
  <c r="KB229" i="4"/>
  <c r="JZ131" i="4"/>
  <c r="DJ235" i="4"/>
  <c r="JX187" i="4"/>
  <c r="FU140" i="2"/>
  <c r="EP236" i="2"/>
  <c r="JV44" i="4"/>
  <c r="EF233" i="2"/>
  <c r="FW32" i="2"/>
  <c r="JY141" i="4"/>
  <c r="HP235" i="4"/>
  <c r="JV111" i="4"/>
  <c r="JZ213" i="4"/>
  <c r="FQ237" i="2"/>
  <c r="CZ234" i="4"/>
  <c r="FP237" i="4"/>
  <c r="JL234" i="4"/>
  <c r="CF235" i="4"/>
  <c r="FV205" i="2"/>
  <c r="JY43" i="4"/>
  <c r="O235" i="2"/>
  <c r="FY76" i="2"/>
  <c r="BD237" i="2"/>
  <c r="DG236" i="4"/>
  <c r="FW64" i="2"/>
  <c r="CL237" i="4"/>
  <c r="JW81" i="4"/>
  <c r="FV167" i="2"/>
  <c r="JW227" i="4"/>
  <c r="FX212" i="2"/>
  <c r="FX198" i="2"/>
  <c r="JV11" i="4"/>
  <c r="KB185" i="4"/>
  <c r="JY70" i="4"/>
  <c r="FF234" i="2"/>
  <c r="EU237" i="4"/>
  <c r="HI234" i="4"/>
  <c r="HX238" i="4"/>
  <c r="EP234" i="2"/>
  <c r="FV228" i="2"/>
  <c r="KA121" i="4"/>
  <c r="JV80" i="4"/>
  <c r="FY68" i="2"/>
  <c r="FV176" i="2"/>
  <c r="AM238" i="4"/>
  <c r="FU118" i="2"/>
  <c r="JW62" i="4"/>
  <c r="HH234" i="4"/>
  <c r="F233" i="2"/>
  <c r="JY186" i="4"/>
  <c r="JY131" i="4"/>
  <c r="X235" i="4"/>
  <c r="FY96" i="2"/>
  <c r="KA65" i="4"/>
  <c r="EM238" i="4"/>
  <c r="IV236" i="4"/>
  <c r="JV122" i="4"/>
  <c r="AX237" i="2"/>
  <c r="BV235" i="2"/>
  <c r="CJ234" i="4"/>
  <c r="FU149" i="2"/>
  <c r="FV92" i="2"/>
  <c r="JS235" i="4"/>
  <c r="EJ234" i="4"/>
  <c r="FY124" i="2"/>
  <c r="JW131" i="4"/>
  <c r="IB234" i="4"/>
  <c r="JZ77" i="4"/>
  <c r="FA237" i="4"/>
  <c r="JZ37" i="4"/>
  <c r="GO238" i="4"/>
  <c r="BX234" i="2"/>
  <c r="FU193" i="2"/>
  <c r="JZ84" i="4"/>
  <c r="ER235" i="4"/>
  <c r="JZ17" i="4"/>
  <c r="DU235" i="2"/>
  <c r="FY120" i="2"/>
  <c r="FV89" i="2"/>
  <c r="CG235" i="4"/>
  <c r="JZ104" i="4"/>
  <c r="AZ237" i="4"/>
  <c r="EN237" i="4"/>
  <c r="KA30" i="4"/>
  <c r="FW18" i="2"/>
  <c r="JY185" i="4"/>
  <c r="KB116" i="4"/>
  <c r="CE237" i="4"/>
  <c r="FW182" i="2"/>
  <c r="EU234" i="2"/>
  <c r="FV145" i="2"/>
  <c r="JX71" i="4"/>
  <c r="JZ196" i="4"/>
  <c r="FW71" i="2"/>
  <c r="KB147" i="4"/>
  <c r="JY195" i="4"/>
  <c r="FW224" i="2"/>
  <c r="AJ237" i="2"/>
  <c r="Z233" i="2"/>
  <c r="FX178" i="2"/>
  <c r="JW208" i="4"/>
  <c r="JZ114" i="4"/>
  <c r="JZ49" i="4"/>
  <c r="BK237" i="2"/>
  <c r="AH234" i="4"/>
  <c r="JY14" i="4"/>
  <c r="FY190" i="2"/>
  <c r="KC17" i="4"/>
  <c r="FW30" i="2"/>
  <c r="FW143" i="2"/>
  <c r="ED237" i="4"/>
  <c r="KA23" i="4"/>
  <c r="JY136" i="4"/>
  <c r="FY169" i="2"/>
  <c r="FX190" i="2"/>
  <c r="S237" i="4"/>
  <c r="KB11" i="4"/>
  <c r="FY117" i="2"/>
  <c r="GQ237" i="4"/>
  <c r="FW85" i="2"/>
  <c r="JX158" i="4"/>
  <c r="JZ145" i="4"/>
  <c r="CN236" i="4"/>
  <c r="KA180" i="4"/>
  <c r="JR234" i="4"/>
  <c r="DM235" i="4"/>
  <c r="KB34" i="4"/>
  <c r="KA134" i="4"/>
  <c r="DK236" i="2"/>
  <c r="CS237" i="4"/>
  <c r="FU237" i="4"/>
  <c r="JV158" i="4"/>
  <c r="BH235" i="2"/>
  <c r="FX115" i="2"/>
  <c r="FY113" i="2"/>
  <c r="JW169" i="4"/>
  <c r="FV169" i="2"/>
  <c r="AP236" i="2"/>
  <c r="KA35" i="4"/>
  <c r="FV43" i="2"/>
  <c r="FY151" i="2"/>
  <c r="JX150" i="4"/>
  <c r="FW168" i="2"/>
  <c r="FR234" i="4"/>
  <c r="FX47" i="2"/>
  <c r="IL237" i="4"/>
  <c r="JZ185" i="4"/>
  <c r="JP234" i="4"/>
  <c r="JV176" i="4"/>
  <c r="JV224" i="4"/>
  <c r="KC163" i="4"/>
  <c r="KC89" i="4"/>
  <c r="GP236" i="4"/>
  <c r="FW128" i="2"/>
  <c r="EY238" i="4"/>
  <c r="FX48" i="2"/>
  <c r="KB171" i="4"/>
  <c r="FY128" i="2"/>
  <c r="KB172" i="4"/>
  <c r="CF235" i="2"/>
  <c r="BD235" i="2"/>
  <c r="FV58" i="2"/>
  <c r="JY173" i="4"/>
  <c r="FX95" i="2"/>
  <c r="FX54" i="2"/>
  <c r="CC238" i="4"/>
  <c r="KA21" i="4"/>
  <c r="EF237" i="4"/>
  <c r="FU106" i="2"/>
  <c r="FY72" i="2"/>
  <c r="JV215" i="4"/>
  <c r="BE235" i="2"/>
  <c r="T238" i="4"/>
  <c r="Y234" i="2"/>
  <c r="JZ95" i="4"/>
  <c r="AR234" i="2"/>
  <c r="DZ238" i="4"/>
  <c r="CP235" i="4"/>
  <c r="JY18" i="4"/>
  <c r="CC236" i="2"/>
  <c r="DA234" i="4"/>
  <c r="FX37" i="2"/>
  <c r="KB48" i="4"/>
  <c r="FU73" i="2"/>
  <c r="CO235" i="2"/>
  <c r="CW233" i="2"/>
  <c r="KA159" i="4"/>
  <c r="FW58" i="2"/>
  <c r="JW17" i="4"/>
  <c r="JY34" i="4"/>
  <c r="KA128" i="4"/>
  <c r="KB63" i="4"/>
  <c r="FK234" i="4"/>
  <c r="JX89" i="4"/>
  <c r="JX75" i="4"/>
  <c r="CS233" i="2"/>
  <c r="IO238" i="4"/>
  <c r="EN237" i="2"/>
  <c r="GP235" i="4"/>
  <c r="FY173" i="2"/>
  <c r="JV62" i="4"/>
  <c r="DV235" i="2"/>
  <c r="KA33" i="4"/>
  <c r="KB71" i="4"/>
  <c r="JW172" i="4"/>
  <c r="II238" i="4"/>
  <c r="JZ125" i="4"/>
  <c r="FY90" i="2"/>
  <c r="JX34" i="4"/>
  <c r="II237" i="4"/>
  <c r="KB132" i="4"/>
  <c r="KC23" i="4"/>
  <c r="AY237" i="2"/>
  <c r="JY156" i="4"/>
  <c r="FX193" i="2"/>
  <c r="KA168" i="4"/>
  <c r="JW181" i="4"/>
  <c r="JV155" i="4"/>
  <c r="EA237" i="2"/>
  <c r="CA236" i="2"/>
  <c r="BU238" i="4"/>
  <c r="FU166" i="2"/>
  <c r="ET235" i="2"/>
  <c r="JX108" i="4"/>
  <c r="JW86" i="4"/>
  <c r="EL234" i="2"/>
  <c r="KA95" i="4"/>
  <c r="JV189" i="4"/>
  <c r="DE235" i="4"/>
  <c r="FX106" i="2"/>
  <c r="DF237" i="4"/>
  <c r="JA238" i="4"/>
  <c r="CH233" i="2"/>
  <c r="AY236" i="4"/>
  <c r="HM235" i="4"/>
  <c r="IB237" i="4"/>
  <c r="DY233" i="2"/>
  <c r="FN234" i="4"/>
  <c r="CE236" i="4"/>
  <c r="FX34" i="2"/>
  <c r="FW188" i="2"/>
  <c r="KA166" i="4"/>
  <c r="FW178" i="2"/>
  <c r="FY215" i="2"/>
  <c r="KC92" i="4"/>
  <c r="KB89" i="4"/>
  <c r="JJ237" i="4"/>
  <c r="FS234" i="4"/>
  <c r="FW43" i="2"/>
  <c r="JZ113" i="4"/>
  <c r="FX131" i="2"/>
  <c r="BZ238" i="4"/>
  <c r="JV136" i="4"/>
  <c r="AX236" i="2"/>
  <c r="O234" i="2"/>
  <c r="HX237" i="4"/>
  <c r="BA235" i="4"/>
  <c r="CQ236" i="4"/>
  <c r="JI234" i="4"/>
  <c r="JV139" i="4"/>
  <c r="JV180" i="4"/>
  <c r="GA236" i="4"/>
  <c r="KB127" i="4"/>
  <c r="JY219" i="4"/>
  <c r="KC145" i="4"/>
  <c r="FF234" i="4"/>
  <c r="JV228" i="4"/>
  <c r="EM233" i="2"/>
  <c r="ER233" i="2"/>
  <c r="KA32" i="4"/>
  <c r="CT234" i="2"/>
  <c r="FX40" i="2"/>
  <c r="KB97" i="4"/>
  <c r="FV194" i="2"/>
  <c r="JF236" i="4"/>
  <c r="KC180" i="4"/>
  <c r="FY106" i="2"/>
  <c r="FY150" i="2"/>
  <c r="FU114" i="2"/>
  <c r="BR234" i="4"/>
  <c r="JX223" i="4"/>
  <c r="FY122" i="2"/>
  <c r="IO236" i="4"/>
  <c r="BL233" i="2"/>
  <c r="FW20" i="2"/>
  <c r="CM235" i="4"/>
  <c r="FX118" i="2"/>
  <c r="GC235" i="4"/>
  <c r="FY206" i="2"/>
  <c r="JZ74" i="4"/>
  <c r="FY191" i="2"/>
  <c r="BW237" i="4"/>
  <c r="JX121" i="4"/>
  <c r="HS238" i="4"/>
  <c r="FJ234" i="4"/>
  <c r="AT237" i="2"/>
  <c r="KC118" i="4"/>
  <c r="KC70" i="4"/>
  <c r="CE236" i="2"/>
  <c r="JW134" i="4"/>
  <c r="KB55" i="4"/>
  <c r="EO233" i="2"/>
  <c r="EP235" i="2"/>
  <c r="FY154" i="2"/>
  <c r="KA64" i="4"/>
  <c r="DQ234" i="2"/>
  <c r="HC235" i="4"/>
  <c r="JX49" i="4"/>
  <c r="FY22" i="2"/>
  <c r="FW54" i="2"/>
  <c r="GC236" i="4"/>
  <c r="KA70" i="4"/>
  <c r="JX142" i="4"/>
  <c r="DJ236" i="2"/>
  <c r="CU238" i="4"/>
  <c r="EW233" i="2"/>
  <c r="KB102" i="4"/>
  <c r="KA124" i="4"/>
  <c r="KA87" i="4"/>
  <c r="JX48" i="4"/>
  <c r="KC48" i="4"/>
  <c r="FW162" i="2"/>
  <c r="JZ112" i="4"/>
  <c r="JY66" i="4"/>
  <c r="JX199" i="4"/>
  <c r="DC233" i="2"/>
  <c r="EM235" i="4"/>
  <c r="EG235" i="4"/>
  <c r="FD237" i="2"/>
  <c r="GC238" i="4"/>
  <c r="KC42" i="4"/>
  <c r="BJ235" i="2"/>
  <c r="FX81" i="2"/>
  <c r="CF233" i="2"/>
  <c r="IM238" i="4"/>
  <c r="DK237" i="4"/>
  <c r="D235" i="2"/>
  <c r="HV236" i="4"/>
  <c r="GT234" i="4"/>
  <c r="JZ139" i="4"/>
  <c r="FY211" i="2"/>
  <c r="JP235" i="4"/>
  <c r="CQ237" i="2"/>
  <c r="JW138" i="4"/>
  <c r="FU211" i="2"/>
  <c r="JW124" i="4"/>
  <c r="JV29" i="4"/>
  <c r="JX129" i="4"/>
  <c r="CA235" i="4"/>
  <c r="M234" i="2"/>
  <c r="KA226" i="4"/>
  <c r="FP234" i="2"/>
  <c r="JV169" i="4"/>
  <c r="KC216" i="4"/>
  <c r="JZ148" i="4"/>
  <c r="JA234" i="4"/>
  <c r="AK234" i="4"/>
  <c r="AH236" i="2"/>
  <c r="GH234" i="4"/>
  <c r="KA219" i="4"/>
  <c r="FY139" i="2"/>
  <c r="DX236" i="2"/>
  <c r="JW121" i="4"/>
  <c r="JY104" i="4"/>
  <c r="JW49" i="4"/>
  <c r="CQ234" i="4"/>
  <c r="JX116" i="4"/>
  <c r="GC237" i="4"/>
  <c r="BZ237" i="2"/>
  <c r="FI237" i="4"/>
  <c r="KB31" i="4"/>
  <c r="HG237" i="4"/>
  <c r="FV39" i="2"/>
  <c r="JY230" i="4"/>
  <c r="DO235" i="4"/>
  <c r="FV25" i="2"/>
  <c r="FV148" i="2"/>
  <c r="AU235" i="2"/>
  <c r="JX140" i="4"/>
  <c r="KA72" i="4"/>
  <c r="KB93" i="4"/>
  <c r="FY203" i="2"/>
  <c r="FU155" i="2"/>
  <c r="FU190" i="2"/>
  <c r="JJ238" i="4"/>
  <c r="BO237" i="2"/>
  <c r="CG236" i="2"/>
  <c r="FV146" i="2"/>
  <c r="IR234" i="4"/>
  <c r="FX70" i="2"/>
  <c r="FU199" i="2"/>
  <c r="FU119" i="2"/>
  <c r="FX97" i="2"/>
  <c r="FT234" i="4"/>
  <c r="AQ233" i="2"/>
  <c r="KC139" i="4"/>
  <c r="FU77" i="2"/>
  <c r="EP238" i="4"/>
  <c r="JZ64" i="4"/>
  <c r="KC213" i="4"/>
  <c r="DL237" i="2"/>
  <c r="DT234" i="2"/>
  <c r="DZ236" i="2"/>
  <c r="FU30" i="2"/>
  <c r="FI235" i="4"/>
  <c r="FP235" i="2"/>
  <c r="EY236" i="4"/>
  <c r="CW234" i="2"/>
  <c r="FU206" i="2"/>
  <c r="FX156" i="2"/>
  <c r="FX136" i="2"/>
  <c r="KB140" i="4"/>
  <c r="FY42" i="2"/>
  <c r="GE234" i="4"/>
  <c r="JZ76" i="4"/>
  <c r="HJ234" i="4"/>
  <c r="FR236" i="2"/>
  <c r="FU38" i="2"/>
  <c r="KA80" i="4"/>
  <c r="JX55" i="4"/>
  <c r="CZ238" i="4"/>
  <c r="FV31" i="2"/>
  <c r="FY91" i="2"/>
  <c r="FW14" i="2"/>
  <c r="KB32" i="4"/>
  <c r="FV171" i="2"/>
  <c r="BQ234" i="2"/>
  <c r="JY117" i="4"/>
  <c r="FV181" i="2"/>
  <c r="FI235" i="2"/>
  <c r="KC96" i="4"/>
  <c r="ED234" i="4"/>
  <c r="JZ24" i="4"/>
  <c r="HF234" i="4"/>
  <c r="HM236" i="4"/>
  <c r="X236" i="2"/>
  <c r="FR237" i="4"/>
  <c r="JX56" i="4"/>
  <c r="JW167" i="4"/>
  <c r="FW181" i="2"/>
  <c r="FW130" i="2"/>
  <c r="FX182" i="2"/>
  <c r="JX12" i="4"/>
  <c r="CL234" i="2"/>
  <c r="JY90" i="4"/>
  <c r="KA69" i="4"/>
  <c r="KB18" i="4"/>
  <c r="FX232" i="2"/>
  <c r="JV35" i="4"/>
  <c r="AZ235" i="2"/>
  <c r="E238" i="4"/>
  <c r="ID238" i="4"/>
  <c r="EH235" i="2"/>
  <c r="JZ155" i="4"/>
  <c r="KC175" i="4"/>
  <c r="KB180" i="4"/>
  <c r="H236" i="4"/>
  <c r="FU131" i="2"/>
  <c r="GI237" i="4"/>
  <c r="FV210" i="2"/>
  <c r="KC64" i="4"/>
  <c r="CV237" i="4"/>
  <c r="HJ236" i="4"/>
  <c r="FV163" i="2"/>
  <c r="DB238" i="4"/>
  <c r="FX142" i="2"/>
  <c r="IJ235" i="4"/>
  <c r="FU160" i="2"/>
  <c r="JW194" i="4"/>
  <c r="AJ234" i="2"/>
  <c r="HA235" i="4"/>
  <c r="JZ200" i="4"/>
  <c r="JY153" i="4"/>
  <c r="CG236" i="4"/>
  <c r="B233" i="2"/>
  <c r="CA237" i="2"/>
  <c r="KB19" i="4"/>
  <c r="EO236" i="2"/>
  <c r="EI237" i="4"/>
  <c r="JY24" i="4"/>
  <c r="JX210" i="4"/>
  <c r="KC174" i="4"/>
  <c r="BE234" i="4"/>
  <c r="N233" i="2"/>
  <c r="KB99" i="4"/>
  <c r="U235" i="4"/>
  <c r="FU64" i="2"/>
  <c r="EK236" i="2"/>
  <c r="FU232" i="2"/>
  <c r="FA233" i="2"/>
  <c r="FX174" i="2"/>
  <c r="JW112" i="4"/>
  <c r="JV190" i="4"/>
  <c r="JZ7" i="4"/>
  <c r="FW75" i="2"/>
  <c r="FW101" i="2"/>
  <c r="Z234" i="2"/>
  <c r="KC76" i="4"/>
  <c r="BF235" i="2"/>
  <c r="JO235" i="4"/>
  <c r="JZ146" i="4"/>
  <c r="JX45" i="4"/>
  <c r="CI236" i="2"/>
  <c r="DO234" i="4"/>
  <c r="KB64" i="4"/>
  <c r="FU35" i="2"/>
  <c r="U234" i="4"/>
  <c r="FW150" i="2"/>
  <c r="JZ82" i="4"/>
  <c r="Z237" i="2"/>
  <c r="FK235" i="2"/>
  <c r="JY76" i="4"/>
  <c r="IL235" i="4"/>
  <c r="KA172" i="4"/>
  <c r="JX95" i="4"/>
  <c r="KB44" i="4"/>
  <c r="FW122" i="2"/>
  <c r="JX159" i="4"/>
  <c r="FV231" i="2"/>
  <c r="KB15" i="4"/>
  <c r="FW79" i="2"/>
  <c r="CW238" i="4"/>
  <c r="DU233" i="2"/>
  <c r="IQ235" i="4"/>
  <c r="KB207" i="4"/>
  <c r="JY224" i="4"/>
  <c r="JW191" i="4"/>
  <c r="KB115" i="4"/>
  <c r="BW234" i="4"/>
  <c r="JY53" i="4"/>
  <c r="JV212" i="4"/>
  <c r="JV227" i="4"/>
  <c r="JZ222" i="4"/>
  <c r="JW176" i="4"/>
  <c r="FX24" i="2"/>
  <c r="KA206" i="4"/>
  <c r="IF234" i="4"/>
  <c r="FW170" i="2"/>
  <c r="KC51" i="4"/>
  <c r="DC237" i="4"/>
  <c r="AO236" i="4"/>
  <c r="KC128" i="4"/>
  <c r="Z235" i="2"/>
  <c r="KA36" i="4"/>
  <c r="KA76" i="4"/>
  <c r="JX15" i="4"/>
  <c r="BI233" i="2"/>
  <c r="FX12" i="2"/>
  <c r="KA123" i="4"/>
  <c r="KB57" i="4"/>
  <c r="HI235" i="4"/>
  <c r="FV72" i="2"/>
  <c r="JV173" i="4"/>
  <c r="FX219" i="2"/>
  <c r="FT236" i="4"/>
  <c r="ED235" i="2"/>
  <c r="HH238" i="4"/>
  <c r="KB108" i="4"/>
  <c r="BS237" i="2"/>
  <c r="FX22" i="2"/>
  <c r="DO235" i="2"/>
  <c r="JY45" i="4"/>
  <c r="EX234" i="2"/>
  <c r="JX172" i="4"/>
  <c r="FD236" i="2"/>
  <c r="FV214" i="2"/>
  <c r="JW206" i="4"/>
  <c r="KA62" i="4"/>
  <c r="KC68" i="4"/>
  <c r="JY68" i="4"/>
  <c r="FW169" i="2"/>
  <c r="BR234" i="2"/>
  <c r="C237" i="2"/>
  <c r="FV142" i="2"/>
  <c r="KB12" i="4"/>
  <c r="KC116" i="4"/>
  <c r="ET237" i="2"/>
  <c r="FW111" i="2"/>
  <c r="FU17" i="2"/>
  <c r="JV70" i="4"/>
  <c r="DP238" i="4"/>
  <c r="JV232" i="4"/>
  <c r="KB22" i="4"/>
  <c r="KA15" i="4"/>
  <c r="JV75" i="4"/>
  <c r="FY36" i="2"/>
  <c r="DI234" i="4"/>
  <c r="JV57" i="4"/>
  <c r="FX36" i="2"/>
  <c r="IN238" i="4"/>
  <c r="HA237" i="4"/>
  <c r="FW94" i="2"/>
  <c r="BU236" i="4"/>
  <c r="FY224" i="2"/>
  <c r="IX238" i="4"/>
  <c r="FX205" i="2"/>
  <c r="B236" i="2"/>
  <c r="BS234" i="2"/>
  <c r="CW237" i="4"/>
  <c r="JX141" i="4"/>
  <c r="GF238" i="4"/>
  <c r="BD233" i="2"/>
  <c r="FU108" i="2"/>
  <c r="FY49" i="2"/>
  <c r="FY119" i="2"/>
  <c r="JZ38" i="4"/>
  <c r="KA214" i="4"/>
  <c r="FU103" i="2"/>
  <c r="DB233" i="2"/>
  <c r="KB67" i="4"/>
  <c r="JZ94" i="4"/>
  <c r="KB134" i="4"/>
  <c r="JV96" i="4"/>
  <c r="GV238" i="4"/>
  <c r="KC125" i="4"/>
  <c r="JX79" i="4"/>
  <c r="JQ236" i="4"/>
  <c r="EF236" i="4"/>
  <c r="KC108" i="4"/>
  <c r="BM236" i="2"/>
  <c r="JW153" i="4"/>
  <c r="KC223" i="4"/>
  <c r="CN235" i="4"/>
  <c r="CP235" i="2"/>
  <c r="FW22" i="2"/>
  <c r="FV103" i="2"/>
  <c r="AZ236" i="4"/>
  <c r="CT236" i="4"/>
  <c r="FV45" i="2"/>
  <c r="BN237" i="4"/>
  <c r="JV216" i="4"/>
  <c r="FW161" i="2"/>
  <c r="CZ235" i="2"/>
  <c r="GW235" i="4"/>
  <c r="CE237" i="2"/>
  <c r="FX144" i="2"/>
  <c r="HZ238" i="4"/>
  <c r="JW85" i="4"/>
  <c r="JX64" i="4"/>
  <c r="C238" i="4"/>
  <c r="GE238" i="4"/>
  <c r="IP238" i="4"/>
  <c r="FY66" i="2"/>
  <c r="CM236" i="4"/>
  <c r="JV184" i="4"/>
  <c r="FX197" i="2"/>
  <c r="FW190" i="2"/>
  <c r="DB236" i="4"/>
  <c r="JX9" i="4"/>
  <c r="FE234" i="2"/>
  <c r="FV238" i="4"/>
  <c r="JV63" i="4"/>
  <c r="BX237" i="2"/>
  <c r="JY165" i="4"/>
  <c r="JZ136" i="4"/>
  <c r="KA149" i="4"/>
  <c r="FV62" i="2"/>
  <c r="JZ175" i="4"/>
  <c r="CN238" i="4"/>
  <c r="B237" i="4"/>
  <c r="FX53" i="2"/>
  <c r="JY9" i="4"/>
  <c r="CL234" i="4"/>
  <c r="JX52" i="4"/>
  <c r="KB129" i="4"/>
  <c r="JW71" i="4"/>
  <c r="FX28" i="2"/>
  <c r="FX58" i="2"/>
  <c r="KC212" i="4"/>
  <c r="JV7" i="4"/>
  <c r="FV211" i="2"/>
  <c r="BE233" i="2"/>
  <c r="IK235" i="4"/>
  <c r="JZ47" i="4"/>
  <c r="JZ172" i="4"/>
  <c r="EE235" i="2"/>
  <c r="FU200" i="2"/>
  <c r="JX106" i="4"/>
  <c r="JY81" i="4"/>
  <c r="KC177" i="4"/>
  <c r="JY143" i="4"/>
  <c r="DS235" i="4"/>
  <c r="FW175" i="2"/>
  <c r="ED235" i="4"/>
  <c r="EX238" i="4"/>
  <c r="JZ209" i="4"/>
  <c r="FU11" i="2"/>
  <c r="FY136" i="2"/>
  <c r="EO235" i="2"/>
  <c r="CC237" i="4"/>
  <c r="FW25" i="2"/>
  <c r="EV238" i="4"/>
  <c r="JG236" i="4"/>
  <c r="BN234" i="2"/>
  <c r="DB236" i="2"/>
  <c r="CC235" i="2"/>
  <c r="CI236" i="4"/>
  <c r="HO235" i="4"/>
  <c r="DU234" i="2"/>
  <c r="Y236" i="2"/>
  <c r="KC185" i="4"/>
  <c r="JW149" i="4"/>
  <c r="JX7" i="4"/>
  <c r="KB159" i="4"/>
  <c r="KC86" i="4"/>
  <c r="CY234" i="2"/>
  <c r="ID236" i="4"/>
  <c r="FX91" i="2"/>
  <c r="JX27" i="4"/>
  <c r="HT236" i="4"/>
  <c r="DK234" i="4"/>
  <c r="KC110" i="4"/>
  <c r="KA202" i="4"/>
  <c r="DC238" i="4"/>
  <c r="JZ207" i="4"/>
  <c r="JX209" i="4"/>
  <c r="FY17" i="2"/>
  <c r="FW225" i="2"/>
  <c r="GC234" i="4"/>
  <c r="GI234" i="4"/>
  <c r="KB66" i="4"/>
  <c r="DX237" i="4"/>
  <c r="KB84" i="4"/>
  <c r="JV69" i="4"/>
  <c r="EB236" i="2"/>
  <c r="DA237" i="2"/>
  <c r="JZ53" i="4"/>
  <c r="JV52" i="4"/>
  <c r="KA79" i="4"/>
  <c r="JY33" i="4"/>
  <c r="FX155" i="2"/>
  <c r="JV145" i="4"/>
  <c r="JY49" i="4"/>
  <c r="HL234" i="4"/>
  <c r="FV19" i="2"/>
  <c r="X235" i="2"/>
  <c r="FV111" i="2"/>
  <c r="BC237" i="2"/>
  <c r="KB103" i="4"/>
  <c r="CU235" i="2"/>
  <c r="BS236" i="4"/>
  <c r="DU238" i="4"/>
  <c r="JZ43" i="4"/>
  <c r="JZ97" i="4"/>
  <c r="FW201" i="2"/>
  <c r="JW65" i="4"/>
  <c r="ED238" i="4"/>
  <c r="FU65" i="2"/>
  <c r="JX22" i="4"/>
  <c r="DV234" i="2"/>
  <c r="KB161" i="4"/>
  <c r="JZ26" i="4"/>
  <c r="JZ52" i="4"/>
  <c r="JY228" i="4"/>
  <c r="FH235" i="4"/>
  <c r="KC160" i="4"/>
  <c r="KC14" i="4"/>
  <c r="JY198" i="4"/>
  <c r="FX213" i="2"/>
  <c r="KB117" i="4"/>
  <c r="FV86" i="2"/>
  <c r="KC114" i="4"/>
  <c r="EL236" i="4"/>
  <c r="FX116" i="2"/>
  <c r="FX39" i="2"/>
  <c r="BD235" i="4"/>
  <c r="BO234" i="2"/>
  <c r="JY72" i="4"/>
  <c r="FB234" i="2"/>
  <c r="FO238" i="4"/>
  <c r="JU234" i="4"/>
  <c r="DD236" i="4"/>
  <c r="JZ168" i="4"/>
  <c r="JW212" i="4"/>
  <c r="ER235" i="2"/>
  <c r="FV68" i="2"/>
  <c r="EJ234" i="2"/>
  <c r="FV33" i="2"/>
  <c r="KC202" i="4"/>
  <c r="FV114" i="2"/>
  <c r="JG234" i="4"/>
  <c r="JQ237" i="4"/>
  <c r="BA234" i="2"/>
  <c r="FH236" i="4"/>
  <c r="GT235" i="4"/>
  <c r="KB113" i="4"/>
  <c r="HX236" i="4"/>
  <c r="JV24" i="4"/>
  <c r="CG238" i="4"/>
  <c r="CQ238" i="4"/>
  <c r="EB236" i="4"/>
  <c r="FY213" i="2"/>
  <c r="KC206" i="4"/>
  <c r="KC215" i="4"/>
  <c r="KC81" i="4"/>
  <c r="CV234" i="2"/>
  <c r="FT237" i="2"/>
  <c r="FW185" i="2"/>
  <c r="JX101" i="4"/>
  <c r="P236" i="2"/>
  <c r="F237" i="2"/>
  <c r="DE237" i="4"/>
  <c r="JV86" i="4"/>
  <c r="JZ121" i="4"/>
  <c r="JV134" i="4"/>
  <c r="GX235" i="4"/>
  <c r="CD236" i="4"/>
  <c r="EW235" i="4"/>
  <c r="JY125" i="4"/>
  <c r="FI236" i="4"/>
  <c r="DE234" i="4"/>
  <c r="JW108" i="4"/>
  <c r="FX78" i="2"/>
  <c r="FV184" i="2"/>
  <c r="C237" i="4"/>
  <c r="JV91" i="4"/>
  <c r="JT238" i="4"/>
  <c r="EP234" i="4"/>
  <c r="FV109" i="2"/>
  <c r="JY93" i="4"/>
  <c r="FY28" i="2"/>
  <c r="Y236" i="4"/>
  <c r="KC156" i="4"/>
  <c r="JY146" i="4"/>
  <c r="JV28" i="4"/>
  <c r="M235" i="2"/>
  <c r="IG237" i="4"/>
  <c r="JW232" i="4"/>
  <c r="BU237" i="4"/>
  <c r="KA102" i="4"/>
  <c r="EA236" i="2"/>
  <c r="JW214" i="4"/>
  <c r="GY237" i="4"/>
  <c r="KA83" i="4"/>
  <c r="JZ25" i="4"/>
  <c r="ER234" i="2"/>
  <c r="HP234" i="4"/>
  <c r="JV89" i="4"/>
  <c r="FY164" i="2"/>
  <c r="IR238" i="4"/>
  <c r="F236" i="4"/>
  <c r="FU23" i="2"/>
  <c r="FW81" i="2"/>
  <c r="FU227" i="2"/>
  <c r="BS234" i="4"/>
  <c r="JZ10" i="4"/>
  <c r="FX164" i="2"/>
  <c r="FV95" i="2"/>
  <c r="E235" i="2"/>
  <c r="JX23" i="4"/>
  <c r="JY21" i="4"/>
  <c r="BV238" i="4"/>
  <c r="FV41" i="2"/>
  <c r="FX167" i="2"/>
  <c r="FX143" i="2"/>
  <c r="KC11" i="4"/>
  <c r="JZ163" i="4"/>
  <c r="H238" i="4"/>
  <c r="JY161" i="4"/>
  <c r="E234" i="2"/>
  <c r="KC13" i="4"/>
  <c r="EY234" i="2"/>
  <c r="JZ162" i="4"/>
  <c r="GD234" i="4"/>
  <c r="FG237" i="2"/>
  <c r="FU26" i="2"/>
  <c r="JY140" i="4"/>
  <c r="V235" i="4"/>
  <c r="JV177" i="4"/>
  <c r="HX235" i="4"/>
  <c r="FX222" i="2"/>
  <c r="KB29" i="4"/>
  <c r="JZ46" i="4"/>
  <c r="FU57" i="2"/>
  <c r="JV74" i="4"/>
  <c r="JZ30" i="4"/>
  <c r="BR235" i="4"/>
  <c r="JQ238" i="4"/>
  <c r="CT237" i="2"/>
  <c r="DA236" i="4"/>
  <c r="FU159" i="2"/>
  <c r="FY18" i="2"/>
  <c r="IS237" i="4"/>
  <c r="IV234" i="4"/>
  <c r="EK237" i="2"/>
  <c r="FW93" i="2"/>
  <c r="CM235" i="2"/>
  <c r="FY131" i="2"/>
  <c r="GK237" i="4"/>
  <c r="FU34" i="2"/>
  <c r="AZ235" i="4"/>
  <c r="JX93" i="4"/>
  <c r="FW144" i="2"/>
  <c r="FW218" i="2"/>
  <c r="AY234" i="2"/>
  <c r="KA191" i="4"/>
  <c r="EK234" i="2"/>
  <c r="FW37" i="2"/>
  <c r="FC234" i="2"/>
  <c r="FX125" i="2"/>
  <c r="IQ238" i="4"/>
  <c r="JY126" i="4"/>
  <c r="EC236" i="2"/>
  <c r="CD233" i="2"/>
  <c r="CC233" i="2"/>
  <c r="EV235" i="4"/>
  <c r="EO237" i="2"/>
  <c r="CR235" i="4"/>
  <c r="GI238" i="4"/>
  <c r="CY237" i="2"/>
  <c r="JY133" i="4"/>
  <c r="CE238" i="4"/>
  <c r="GJ236" i="4"/>
  <c r="FU25" i="2"/>
  <c r="JV128" i="4"/>
  <c r="KB54" i="4"/>
  <c r="EO234" i="2"/>
  <c r="JX62" i="4"/>
  <c r="FW176" i="2"/>
  <c r="AI235" i="2"/>
  <c r="JZ220" i="4"/>
  <c r="JY61" i="4"/>
  <c r="FX112" i="2"/>
  <c r="HD235" i="4"/>
  <c r="CR236" i="4"/>
  <c r="FY110" i="2"/>
  <c r="FW86" i="2"/>
  <c r="DE238" i="4"/>
  <c r="FY107" i="2"/>
  <c r="FV185" i="2"/>
  <c r="JZ221" i="4"/>
  <c r="KA77" i="4"/>
  <c r="FV101" i="2"/>
  <c r="FY158" i="2"/>
  <c r="AT233" i="2"/>
  <c r="BI235" i="2"/>
  <c r="BX235" i="4"/>
  <c r="JW118" i="4"/>
  <c r="FU130" i="2"/>
  <c r="G237" i="4"/>
  <c r="FW19" i="2"/>
  <c r="HK234" i="4"/>
  <c r="KA40" i="4"/>
  <c r="JY91" i="4"/>
  <c r="FX31" i="2"/>
  <c r="KB130" i="4"/>
  <c r="JV140" i="4"/>
  <c r="KA140" i="4"/>
  <c r="HI236" i="4"/>
  <c r="FY121" i="2"/>
  <c r="FU67" i="2"/>
  <c r="FU137" i="2"/>
  <c r="FW61" i="2"/>
  <c r="JV97" i="4"/>
  <c r="FX113" i="2"/>
  <c r="BP235" i="4"/>
  <c r="JX222" i="4"/>
  <c r="HE236" i="4"/>
  <c r="JV106" i="4"/>
  <c r="KB137" i="4"/>
  <c r="BZ235" i="2"/>
  <c r="EM236" i="2"/>
  <c r="FW27" i="2"/>
  <c r="DW236" i="2"/>
  <c r="HP238" i="4"/>
  <c r="JY221" i="4"/>
  <c r="G235" i="4"/>
  <c r="FM234" i="2"/>
  <c r="JZ54" i="4"/>
  <c r="AU233" i="2"/>
  <c r="FV149" i="2"/>
  <c r="JV129" i="4"/>
  <c r="EB238" i="4"/>
  <c r="HW235" i="4"/>
  <c r="JX197" i="4"/>
  <c r="JW104" i="4"/>
  <c r="JW228" i="4"/>
  <c r="JV67" i="4"/>
  <c r="KC24" i="4"/>
  <c r="BC234" i="2"/>
  <c r="FW163" i="2"/>
  <c r="KA137" i="4"/>
  <c r="JW13" i="4"/>
  <c r="FU113" i="2"/>
  <c r="CO234" i="4"/>
  <c r="KA200" i="4"/>
  <c r="JV124" i="4"/>
  <c r="KB210" i="4"/>
  <c r="JZ111" i="4"/>
  <c r="KA98" i="4"/>
  <c r="HR234" i="4"/>
  <c r="JV150" i="4"/>
  <c r="FU126" i="2"/>
  <c r="FW230" i="2"/>
  <c r="JX69" i="4"/>
  <c r="JY22" i="4"/>
  <c r="KB70" i="4"/>
  <c r="V236" i="2"/>
  <c r="DB235" i="4"/>
  <c r="FV79" i="2"/>
  <c r="FY145" i="2"/>
  <c r="JV23" i="4"/>
  <c r="AO238" i="4"/>
  <c r="V237" i="2"/>
  <c r="JV125" i="4"/>
  <c r="CK238" i="4"/>
  <c r="FU31" i="2"/>
  <c r="FB236" i="2"/>
  <c r="KC26" i="4"/>
  <c r="JW207" i="4"/>
  <c r="JW120" i="4"/>
  <c r="L233" i="2"/>
  <c r="KA136" i="4"/>
  <c r="FI238" i="4"/>
  <c r="KB196" i="4"/>
  <c r="CH234" i="2"/>
  <c r="KA167" i="4"/>
  <c r="HV234" i="4"/>
  <c r="KA162" i="4"/>
  <c r="KA151" i="4"/>
  <c r="GU238" i="4"/>
  <c r="FV117" i="2"/>
  <c r="FU152" i="2"/>
  <c r="KA39" i="4"/>
  <c r="FM237" i="2"/>
  <c r="FX79" i="2"/>
  <c r="FU215" i="2"/>
  <c r="JW195" i="4"/>
  <c r="FU48" i="2"/>
  <c r="JY71" i="4"/>
  <c r="AI233" i="2"/>
  <c r="KC85" i="4"/>
  <c r="FX195" i="2"/>
  <c r="KA101" i="4"/>
  <c r="BO237" i="4"/>
  <c r="JV174" i="4"/>
  <c r="JV121" i="4"/>
  <c r="IN236" i="4"/>
  <c r="BC234" i="4"/>
  <c r="FV52" i="2"/>
  <c r="BF237" i="2"/>
  <c r="JV32" i="4"/>
  <c r="HG236" i="4"/>
  <c r="JZ87" i="4"/>
  <c r="FV182" i="2"/>
  <c r="FV121" i="2"/>
  <c r="BS237" i="4"/>
  <c r="FX21" i="2"/>
  <c r="KB191" i="4"/>
  <c r="JY52" i="4"/>
  <c r="FY114" i="2"/>
  <c r="FV236" i="4"/>
  <c r="EG234" i="2"/>
  <c r="DI236" i="2"/>
  <c r="KB73" i="4"/>
  <c r="JY106" i="4"/>
  <c r="BX234" i="4"/>
  <c r="EU235" i="4"/>
  <c r="AU236" i="2"/>
  <c r="EG238" i="4"/>
  <c r="CQ234" i="2"/>
  <c r="KC154" i="4"/>
  <c r="FV173" i="2"/>
  <c r="GI235" i="4"/>
  <c r="IT235" i="4"/>
  <c r="O236" i="2"/>
  <c r="BS236" i="2"/>
  <c r="CO237" i="4"/>
  <c r="E236" i="4"/>
  <c r="FW109" i="2"/>
  <c r="KA73" i="4"/>
  <c r="FY129" i="2"/>
  <c r="IK234" i="4"/>
  <c r="FY94" i="2"/>
  <c r="KA49" i="4"/>
  <c r="CA238" i="4"/>
  <c r="EX237" i="2"/>
  <c r="FV215" i="2"/>
  <c r="KA141" i="4"/>
  <c r="FY163" i="2"/>
  <c r="GV237" i="4"/>
  <c r="GQ238" i="4"/>
  <c r="EO237" i="4"/>
  <c r="JW111" i="4"/>
  <c r="FW228" i="2"/>
  <c r="KB47" i="4"/>
  <c r="FX17" i="2"/>
  <c r="CZ237" i="4"/>
  <c r="CW234" i="4"/>
  <c r="JZ214" i="4"/>
  <c r="FW21" i="2"/>
  <c r="FU235" i="4"/>
  <c r="FX66" i="2"/>
  <c r="JW38" i="4"/>
  <c r="KB162" i="4"/>
  <c r="AX236" i="4"/>
  <c r="FU49" i="2"/>
  <c r="KC45" i="4"/>
  <c r="FX218" i="2"/>
  <c r="FX49" i="2"/>
  <c r="GB234" i="4"/>
  <c r="AT236" i="2"/>
  <c r="CO237" i="2"/>
  <c r="FV152" i="2"/>
  <c r="FW192" i="2"/>
  <c r="KB37" i="4"/>
  <c r="KA186" i="4"/>
  <c r="JV72" i="4"/>
  <c r="FU61" i="2"/>
  <c r="FV124" i="2"/>
  <c r="EQ237" i="4"/>
  <c r="FX187" i="2"/>
  <c r="CP234" i="4"/>
  <c r="FE237" i="2"/>
  <c r="IG235" i="4"/>
  <c r="JX65" i="4"/>
  <c r="BZ236" i="2"/>
  <c r="FU36" i="2"/>
  <c r="EI235" i="2"/>
  <c r="FA238" i="4"/>
  <c r="FY172" i="2"/>
  <c r="JV211" i="4"/>
  <c r="JW123" i="4"/>
  <c r="DE235" i="2"/>
  <c r="FU187" i="2"/>
  <c r="FU51" i="2"/>
  <c r="FU40" i="2"/>
  <c r="FR236" i="4"/>
  <c r="DG235" i="2"/>
  <c r="JV162" i="4"/>
  <c r="HY236" i="4"/>
  <c r="FV85" i="2"/>
  <c r="EH237" i="2"/>
  <c r="JW107" i="4"/>
  <c r="JY74" i="4"/>
  <c r="KB59" i="4"/>
  <c r="JZ208" i="4"/>
  <c r="HF237" i="4"/>
  <c r="JZ31" i="4"/>
  <c r="HH236" i="4"/>
  <c r="FX25" i="2"/>
  <c r="ID235" i="4"/>
  <c r="EE233" i="2"/>
  <c r="FW97" i="2"/>
  <c r="KB141" i="4"/>
  <c r="FU125" i="2"/>
  <c r="KC123" i="4"/>
  <c r="KC176" i="4"/>
  <c r="CW236" i="2"/>
  <c r="JX80" i="4"/>
  <c r="FT233" i="2"/>
  <c r="FV116" i="2"/>
  <c r="KB150" i="4"/>
  <c r="JW33" i="4"/>
  <c r="KB114" i="4"/>
  <c r="EB237" i="4"/>
  <c r="KA231" i="4"/>
  <c r="JW157" i="4"/>
  <c r="FW140" i="2"/>
  <c r="GT236" i="4"/>
  <c r="DX233" i="2"/>
  <c r="KB26" i="4"/>
  <c r="R235" i="4"/>
  <c r="JX185" i="4"/>
  <c r="JA235" i="4"/>
  <c r="IT234" i="4"/>
  <c r="FV144" i="2"/>
  <c r="CK236" i="4"/>
  <c r="JY184" i="4"/>
  <c r="CU233" i="2"/>
  <c r="KA192" i="4"/>
  <c r="KB168" i="4"/>
  <c r="JX231" i="4"/>
  <c r="IC236" i="4"/>
  <c r="JS237" i="4"/>
  <c r="CK235" i="4"/>
  <c r="KC131" i="4"/>
  <c r="EO234" i="4"/>
  <c r="KC124" i="4"/>
  <c r="FV212" i="2"/>
  <c r="BV237" i="2"/>
  <c r="JZ70" i="4"/>
  <c r="V238" i="4"/>
  <c r="KC9" i="4"/>
  <c r="KA46" i="4"/>
  <c r="FY108" i="2"/>
  <c r="FU229" i="2"/>
  <c r="KC190" i="4"/>
  <c r="FX30" i="2"/>
  <c r="FX27" i="2"/>
  <c r="JI237" i="4"/>
  <c r="KA26" i="4"/>
  <c r="JV154" i="4"/>
  <c r="FX206" i="2"/>
  <c r="KC184" i="4"/>
  <c r="JX179" i="4"/>
  <c r="KB201" i="4"/>
  <c r="JZ72" i="4"/>
  <c r="FU141" i="2"/>
  <c r="C236" i="4"/>
  <c r="KA178" i="4"/>
  <c r="FX71" i="2"/>
  <c r="JZ58" i="4"/>
  <c r="JX113" i="4"/>
  <c r="CE234" i="4"/>
  <c r="JW76" i="4"/>
  <c r="FX16" i="2"/>
  <c r="DW234" i="2"/>
  <c r="FV20" i="2"/>
  <c r="KA177" i="4"/>
  <c r="FY54" i="2"/>
  <c r="O237" i="2"/>
  <c r="KB197" i="4"/>
  <c r="FM235" i="2"/>
  <c r="CX238" i="4"/>
  <c r="E237" i="2"/>
  <c r="JV233" i="4"/>
  <c r="HW236" i="4"/>
  <c r="FW82" i="2"/>
  <c r="KC91" i="4"/>
  <c r="JV45" i="4"/>
  <c r="JX149" i="4"/>
  <c r="FV110" i="2"/>
  <c r="FY69" i="2"/>
  <c r="DV233" i="2"/>
  <c r="JW8" i="4"/>
  <c r="EF235" i="2"/>
  <c r="IZ236" i="4"/>
  <c r="KB8" i="4"/>
  <c r="JV58" i="4"/>
  <c r="KA58" i="4"/>
  <c r="KC152" i="4"/>
  <c r="AV234" i="2"/>
  <c r="JV175" i="4"/>
  <c r="FV179" i="2"/>
  <c r="JV38" i="4"/>
  <c r="EX236" i="2"/>
  <c r="BC235" i="4"/>
  <c r="FX11" i="2"/>
  <c r="BD238" i="4"/>
  <c r="FX171" i="2"/>
  <c r="FM238" i="4"/>
  <c r="GH236" i="4"/>
  <c r="KA169" i="4"/>
  <c r="FY161" i="2"/>
  <c r="EZ235" i="2"/>
  <c r="BO235" i="2"/>
  <c r="KA56" i="4"/>
  <c r="JX46" i="4"/>
  <c r="BY235" i="4"/>
  <c r="JW66" i="4"/>
  <c r="FV134" i="2"/>
  <c r="JX10" i="4"/>
  <c r="KA12" i="4"/>
  <c r="JV17" i="4"/>
  <c r="FX10" i="2"/>
  <c r="CH236" i="2"/>
  <c r="FY205" i="2"/>
  <c r="KA41" i="4"/>
  <c r="JX33" i="4"/>
  <c r="KC129" i="4"/>
  <c r="BD234" i="4"/>
  <c r="GF236" i="4"/>
  <c r="U236" i="4"/>
  <c r="KA52" i="4"/>
  <c r="JZ233" i="4"/>
  <c r="JV166" i="4"/>
  <c r="FY48" i="2"/>
  <c r="FY166" i="2"/>
  <c r="JZ230" i="4"/>
  <c r="JW69" i="4"/>
  <c r="FV133" i="2"/>
  <c r="DN236" i="2"/>
  <c r="FY20" i="2"/>
  <c r="KC201" i="4"/>
  <c r="FY30" i="2"/>
  <c r="FV221" i="2"/>
  <c r="FV17" i="2"/>
  <c r="CS235" i="2"/>
  <c r="AI238" i="4"/>
  <c r="FV141" i="2"/>
  <c r="AH233" i="2"/>
  <c r="JX18" i="4"/>
  <c r="AP235" i="2"/>
  <c r="FG236" i="2"/>
  <c r="D234" i="2"/>
  <c r="JX58" i="4"/>
  <c r="CI234" i="4"/>
  <c r="FW196" i="2"/>
  <c r="JX118" i="4"/>
  <c r="JW105" i="4"/>
  <c r="FU136" i="2"/>
  <c r="IB235" i="4"/>
  <c r="KB181" i="4"/>
  <c r="IO234" i="4"/>
  <c r="JW26" i="4"/>
  <c r="KA181" i="4"/>
  <c r="KB27" i="4"/>
  <c r="JY124" i="4"/>
  <c r="BE237" i="2"/>
  <c r="FV186" i="2"/>
  <c r="JW164" i="4"/>
  <c r="FW84" i="2"/>
  <c r="JZ109" i="4"/>
  <c r="FY37" i="2"/>
  <c r="FY198" i="2"/>
  <c r="KC59" i="4"/>
  <c r="FW142" i="2"/>
  <c r="HE238" i="4"/>
  <c r="HE234" i="4"/>
  <c r="FX100" i="2"/>
  <c r="JZ92" i="4"/>
  <c r="FV61" i="2"/>
  <c r="BA235" i="2"/>
  <c r="JY163" i="4"/>
  <c r="JZ101" i="4"/>
  <c r="EX236" i="4"/>
  <c r="FX165" i="2"/>
  <c r="EC234" i="4"/>
  <c r="HT234" i="4"/>
  <c r="BV234" i="4"/>
  <c r="IM237" i="4"/>
  <c r="FV77" i="2"/>
  <c r="JV100" i="4"/>
  <c r="CC234" i="2"/>
  <c r="EQ235" i="2"/>
  <c r="CL237" i="2"/>
  <c r="KC224" i="4"/>
  <c r="BW235" i="2"/>
  <c r="M233" i="2"/>
  <c r="AG236" i="2"/>
  <c r="DP234" i="2"/>
  <c r="FY156" i="2"/>
  <c r="JY190" i="4"/>
  <c r="KC150" i="4"/>
  <c r="JY129" i="4"/>
  <c r="JY231" i="4"/>
  <c r="KB193" i="4"/>
  <c r="FY80" i="2"/>
  <c r="FA236" i="2"/>
  <c r="FZ238" i="4"/>
  <c r="JW192" i="4"/>
  <c r="FX177" i="2"/>
  <c r="FU7" i="2"/>
  <c r="JV76" i="4"/>
  <c r="AK238" i="4"/>
  <c r="JX224" i="4"/>
  <c r="KB83" i="4"/>
  <c r="JY16" i="4"/>
  <c r="EC238" i="4"/>
  <c r="JY205" i="4"/>
  <c r="FG234" i="2"/>
  <c r="JX193" i="4"/>
  <c r="JV194" i="4"/>
  <c r="KC211" i="4"/>
  <c r="IL236" i="4"/>
  <c r="DL234" i="2"/>
  <c r="FU15" i="2"/>
  <c r="JY78" i="4"/>
  <c r="FX74" i="2"/>
  <c r="FW23" i="2"/>
  <c r="JX102" i="4"/>
  <c r="FX220" i="2"/>
  <c r="JV132" i="4"/>
  <c r="JV141" i="4"/>
  <c r="JZ159" i="4"/>
  <c r="JY200" i="4"/>
  <c r="JY111" i="4"/>
  <c r="EG235" i="2"/>
  <c r="HR238" i="4"/>
  <c r="FX123" i="2"/>
  <c r="KB232" i="4"/>
  <c r="JX208" i="4"/>
  <c r="KB39" i="4"/>
  <c r="FV200" i="2"/>
  <c r="HG238" i="4"/>
  <c r="JV115" i="4"/>
  <c r="HG234" i="4"/>
  <c r="FD237" i="4"/>
  <c r="KB7" i="4"/>
  <c r="FY95" i="2"/>
  <c r="JW145" i="4"/>
  <c r="DN234" i="4"/>
  <c r="JZ228" i="4"/>
  <c r="ET236" i="2"/>
  <c r="EH236" i="2"/>
  <c r="KA232" i="4"/>
  <c r="KA208" i="4"/>
  <c r="KA205" i="4"/>
  <c r="IY238" i="4"/>
  <c r="CU236" i="2"/>
  <c r="KB125" i="4"/>
  <c r="GP237" i="4"/>
  <c r="JV77" i="4"/>
  <c r="JW230" i="4"/>
  <c r="FW98" i="2"/>
  <c r="FF235" i="4"/>
  <c r="FW137" i="2"/>
  <c r="JX219" i="4"/>
  <c r="FW134" i="2"/>
  <c r="FU43" i="2"/>
  <c r="KA185" i="4"/>
  <c r="JX171" i="4"/>
  <c r="JV119" i="4"/>
  <c r="FK235" i="4"/>
  <c r="KC16" i="4"/>
  <c r="JO238" i="4"/>
  <c r="FV137" i="2"/>
  <c r="FU214" i="2"/>
  <c r="JW59" i="4"/>
  <c r="FX234" i="4"/>
  <c r="JW216" i="4"/>
  <c r="FX90" i="2"/>
  <c r="KC227" i="4"/>
  <c r="FV46" i="2"/>
  <c r="FW138" i="2"/>
  <c r="FV139" i="2"/>
  <c r="JV214" i="4"/>
  <c r="KA54" i="4"/>
  <c r="FU181" i="2"/>
  <c r="FY210" i="2"/>
  <c r="AW237" i="2"/>
  <c r="DU237" i="2"/>
  <c r="JZ224" i="4"/>
  <c r="FX127" i="2"/>
  <c r="KB104" i="4"/>
  <c r="CL235" i="2"/>
  <c r="HO238" i="4"/>
  <c r="KB17" i="4"/>
  <c r="BG235" i="2"/>
  <c r="EZ237" i="2"/>
  <c r="EK236" i="4"/>
  <c r="AI236" i="2"/>
  <c r="CJ236" i="2"/>
  <c r="JY87" i="4"/>
  <c r="JW144" i="4"/>
  <c r="DJ234" i="4"/>
  <c r="FK233" i="2"/>
  <c r="DI235" i="4"/>
  <c r="IH235" i="4"/>
  <c r="FV229" i="2"/>
  <c r="FV99" i="2"/>
  <c r="AN235" i="4"/>
  <c r="JV208" i="4"/>
  <c r="CX234" i="4"/>
  <c r="JX84" i="4"/>
  <c r="KA210" i="4"/>
  <c r="FW104" i="2"/>
  <c r="JV109" i="4"/>
  <c r="JW128" i="4"/>
  <c r="FY177" i="2"/>
  <c r="JZ120" i="4"/>
  <c r="FV76" i="2"/>
  <c r="JZ154" i="4"/>
  <c r="KB226" i="4"/>
  <c r="JX211" i="4"/>
  <c r="FW31" i="2"/>
  <c r="GK234" i="4"/>
  <c r="EE234" i="2"/>
  <c r="FV50" i="2"/>
  <c r="CU237" i="4"/>
  <c r="ES235" i="4"/>
  <c r="AY235" i="2"/>
  <c r="JZ152" i="4"/>
  <c r="JW70" i="4"/>
  <c r="KC203" i="4"/>
  <c r="FV122" i="2"/>
  <c r="JV220" i="4"/>
  <c r="KA74" i="4"/>
  <c r="FW204" i="2"/>
  <c r="KC7" i="4"/>
  <c r="DH234" i="2"/>
  <c r="CX237" i="2"/>
  <c r="FO234" i="2"/>
  <c r="BT234" i="2"/>
  <c r="DY237" i="4"/>
  <c r="JZ56" i="4"/>
  <c r="KA17" i="4"/>
  <c r="JV33" i="4"/>
  <c r="KC30" i="4"/>
  <c r="FL235" i="4"/>
  <c r="ED237" i="2"/>
  <c r="FV128" i="2"/>
  <c r="JK236" i="4"/>
  <c r="DX238" i="4"/>
  <c r="FZ235" i="4"/>
  <c r="FX99" i="2"/>
  <c r="JY28" i="4"/>
  <c r="CB234" i="2"/>
  <c r="JY179" i="4"/>
  <c r="JD234" i="4"/>
  <c r="R237" i="4"/>
  <c r="FY63" i="2"/>
  <c r="FY12" i="2"/>
  <c r="KC52" i="4"/>
  <c r="FV201" i="2"/>
  <c r="HC234" i="4"/>
  <c r="FP234" i="4"/>
  <c r="BY234" i="2"/>
  <c r="FN234" i="2"/>
  <c r="FU70" i="2"/>
  <c r="JW226" i="4"/>
  <c r="KB107" i="4"/>
  <c r="KB35" i="4"/>
  <c r="JX145" i="4"/>
  <c r="FV83" i="2"/>
  <c r="FV44" i="2"/>
  <c r="JY10" i="4"/>
  <c r="FV63" i="2"/>
  <c r="FY21" i="2"/>
  <c r="KB133" i="4"/>
  <c r="FU75" i="2"/>
  <c r="JX91" i="4"/>
  <c r="FW191" i="2"/>
  <c r="FX153" i="2"/>
  <c r="BL237" i="2"/>
  <c r="FY186" i="2"/>
  <c r="KA188" i="4"/>
  <c r="HY234" i="4"/>
  <c r="JZ13" i="4"/>
  <c r="GO235" i="4"/>
  <c r="EF236" i="2"/>
  <c r="FU53" i="2"/>
  <c r="JH237" i="4"/>
  <c r="BI237" i="2"/>
  <c r="HQ237" i="4"/>
  <c r="JZ100" i="4"/>
  <c r="BZ234" i="4"/>
  <c r="FL233" i="2"/>
  <c r="KA60" i="4"/>
  <c r="DI235" i="2"/>
  <c r="FU191" i="2"/>
  <c r="H237" i="4"/>
  <c r="BA237" i="4"/>
  <c r="JY144" i="4"/>
  <c r="KA165" i="4"/>
  <c r="FX226" i="2"/>
  <c r="CG233" i="2"/>
  <c r="FS234" i="2"/>
  <c r="GU234" i="4"/>
  <c r="KA115" i="4"/>
  <c r="KA176" i="4"/>
  <c r="CD234" i="4"/>
  <c r="FR238" i="4"/>
  <c r="DE237" i="2"/>
  <c r="JC237" i="4"/>
  <c r="IX235" i="4"/>
  <c r="JV73" i="4"/>
  <c r="JX41" i="4"/>
  <c r="FQ235" i="2"/>
  <c r="JZ184" i="4"/>
  <c r="KB62" i="4"/>
  <c r="FJ236" i="2"/>
  <c r="EI235" i="4"/>
  <c r="FW52" i="2"/>
  <c r="DN237" i="4"/>
  <c r="FU179" i="2"/>
  <c r="DG236" i="2"/>
  <c r="JZ19" i="4"/>
  <c r="F235" i="2"/>
  <c r="DQ235" i="2"/>
  <c r="DT238" i="4"/>
  <c r="HZ234" i="4"/>
  <c r="KC57" i="4"/>
  <c r="JW101" i="4"/>
  <c r="JY107" i="4"/>
  <c r="FW156" i="2"/>
  <c r="JW88" i="4"/>
  <c r="JX138" i="4"/>
  <c r="FU204" i="2"/>
  <c r="JX119" i="4"/>
  <c r="KA207" i="4"/>
  <c r="CB235" i="2"/>
  <c r="HN236" i="4"/>
  <c r="CB237" i="2"/>
  <c r="DV236" i="2"/>
  <c r="JY89" i="4"/>
  <c r="HC236" i="4"/>
  <c r="JV192" i="4"/>
  <c r="HQ238" i="4"/>
  <c r="JY169" i="4"/>
  <c r="JX67" i="4"/>
  <c r="FW153" i="2"/>
  <c r="GX236" i="4"/>
  <c r="DA233" i="2"/>
  <c r="AZ233" i="2"/>
  <c r="JW48" i="4"/>
  <c r="DF236" i="2"/>
  <c r="DU235" i="4"/>
  <c r="KC153" i="4"/>
  <c r="DX235" i="4"/>
  <c r="KB33" i="4"/>
  <c r="T234" i="4"/>
  <c r="FV172" i="2"/>
  <c r="KB166" i="4"/>
  <c r="JZ32" i="4"/>
  <c r="FU93" i="2"/>
  <c r="KA22" i="4"/>
  <c r="FV178" i="2"/>
  <c r="JY48" i="4"/>
  <c r="KC47" i="4"/>
  <c r="HR235" i="4"/>
  <c r="CR237" i="4"/>
  <c r="CA237" i="4"/>
  <c r="S238" i="4"/>
  <c r="BB238" i="4"/>
  <c r="FY92" i="2"/>
  <c r="KC37" i="4"/>
  <c r="FW149" i="2"/>
  <c r="BY233" i="2"/>
  <c r="EI237" i="2"/>
  <c r="DS238" i="4"/>
  <c r="FO236" i="2"/>
  <c r="EV233" i="2"/>
  <c r="EE236" i="4"/>
  <c r="BE236" i="2"/>
  <c r="JW74" i="4"/>
  <c r="DJ238" i="4"/>
  <c r="DQ236" i="4"/>
  <c r="JX40" i="4"/>
  <c r="FY138" i="2"/>
  <c r="AX233" i="2"/>
  <c r="BQ235" i="2"/>
  <c r="KC100" i="4"/>
  <c r="F234" i="2"/>
  <c r="CG235" i="2"/>
  <c r="FU85" i="2"/>
  <c r="JY62" i="4"/>
  <c r="KC73" i="4"/>
  <c r="JX16" i="4"/>
  <c r="JX220" i="4"/>
  <c r="FX238" i="4"/>
  <c r="JW53" i="4"/>
  <c r="BF236" i="2"/>
  <c r="FW49" i="2"/>
  <c r="CX234" i="2"/>
  <c r="FU153" i="2"/>
  <c r="H234" i="4"/>
  <c r="FX80" i="2"/>
  <c r="FX55" i="2"/>
  <c r="CQ237" i="4"/>
  <c r="GP234" i="4"/>
  <c r="FX180" i="2"/>
  <c r="FX139" i="2"/>
  <c r="IA237" i="4"/>
  <c r="JW177" i="4"/>
  <c r="F236" i="2"/>
  <c r="JV108" i="4"/>
  <c r="Z236" i="2"/>
  <c r="FV162" i="2"/>
  <c r="FX85" i="2"/>
  <c r="DM234" i="2"/>
  <c r="IX234" i="4"/>
  <c r="FX188" i="2"/>
  <c r="GS236" i="4"/>
  <c r="FX227" i="2"/>
  <c r="JV168" i="4"/>
  <c r="FY88" i="2"/>
  <c r="KC39" i="4"/>
  <c r="BY237" i="2"/>
  <c r="JZ66" i="4"/>
  <c r="EJ238" i="4"/>
  <c r="FW180" i="2"/>
  <c r="BP233" i="2"/>
  <c r="FJ235" i="4"/>
  <c r="F234" i="4"/>
  <c r="FX168" i="2"/>
  <c r="CP237" i="2"/>
  <c r="JZ118" i="4"/>
  <c r="FV175" i="2"/>
  <c r="JV135" i="4"/>
  <c r="JW34" i="4"/>
  <c r="HK238" i="4"/>
  <c r="KA197" i="4"/>
  <c r="ES234" i="2"/>
  <c r="JC236" i="4"/>
  <c r="GD237" i="4"/>
  <c r="FW121" i="2"/>
  <c r="FU92" i="2"/>
  <c r="CC234" i="4"/>
  <c r="GG236" i="4"/>
  <c r="EM236" i="4"/>
  <c r="BB236" i="2"/>
  <c r="KC69" i="4"/>
  <c r="KC199" i="4"/>
  <c r="CU234" i="2"/>
  <c r="FW26" i="2"/>
  <c r="IS234" i="4"/>
  <c r="AF234" i="2"/>
  <c r="IV235" i="4"/>
  <c r="EM237" i="2"/>
  <c r="JV221" i="4"/>
  <c r="FY155" i="2"/>
  <c r="JZ219" i="4"/>
  <c r="GX234" i="4"/>
  <c r="EA233" i="2"/>
  <c r="JZ96" i="4"/>
  <c r="IP235" i="4"/>
  <c r="Y234" i="4"/>
  <c r="GQ235" i="4"/>
  <c r="JZ67" i="4"/>
  <c r="BR237" i="4"/>
  <c r="JB234" i="4"/>
  <c r="FS236" i="2"/>
  <c r="FY74" i="2"/>
  <c r="KA211" i="4"/>
  <c r="KC19" i="4"/>
  <c r="KA204" i="4"/>
  <c r="ER237" i="2"/>
  <c r="C235" i="4"/>
  <c r="FY56" i="2"/>
  <c r="EJ235" i="4"/>
  <c r="JX122" i="4"/>
  <c r="KC196" i="4"/>
  <c r="KA97" i="4"/>
  <c r="KB189" i="4"/>
  <c r="JW205" i="4"/>
  <c r="JW64" i="4"/>
  <c r="JS238" i="4"/>
  <c r="JY113" i="4"/>
  <c r="EP236" i="4"/>
  <c r="JY59" i="4"/>
  <c r="KB41" i="4"/>
  <c r="JY123" i="4"/>
  <c r="FX87" i="2"/>
  <c r="JY55" i="4"/>
  <c r="EE237" i="2"/>
  <c r="DB237" i="2"/>
  <c r="KB155" i="4"/>
  <c r="FV105" i="2"/>
  <c r="FY27" i="2"/>
  <c r="FO236" i="4"/>
  <c r="CT237" i="4"/>
  <c r="JY116" i="4"/>
  <c r="HT235" i="4"/>
  <c r="KB220" i="4"/>
  <c r="JW137" i="4"/>
  <c r="EP235" i="4"/>
  <c r="FW70" i="2"/>
  <c r="FW226" i="2"/>
  <c r="FW139" i="2"/>
  <c r="GR234" i="4"/>
  <c r="JW203" i="4"/>
  <c r="FU28" i="2"/>
  <c r="FY101" i="2"/>
  <c r="KB149" i="4"/>
  <c r="DR237" i="2"/>
  <c r="FU143" i="2"/>
  <c r="JX230" i="4"/>
  <c r="FV150" i="2"/>
  <c r="FK238" i="4"/>
  <c r="JZ85" i="4"/>
  <c r="KA143" i="4"/>
  <c r="FY52" i="2"/>
  <c r="FX19" i="2"/>
  <c r="FY123" i="2"/>
  <c r="FY232" i="2"/>
  <c r="EZ236" i="4"/>
  <c r="GJ235" i="4"/>
  <c r="FW132" i="2"/>
  <c r="JV48" i="4"/>
  <c r="JX136" i="4"/>
  <c r="KA170" i="4"/>
  <c r="KC15" i="4"/>
  <c r="FU88" i="2"/>
  <c r="JX232" i="4"/>
  <c r="JX111" i="4"/>
  <c r="FV74" i="2"/>
  <c r="FX210" i="2"/>
  <c r="JV219" i="4"/>
  <c r="KB79" i="4"/>
  <c r="FW65" i="2"/>
  <c r="FW173" i="2"/>
  <c r="KC191" i="4"/>
  <c r="HB238" i="4"/>
  <c r="BW235" i="4"/>
  <c r="FE238" i="4"/>
  <c r="HX234" i="4"/>
  <c r="FC237" i="2"/>
  <c r="KA109" i="4"/>
  <c r="AH238" i="4"/>
  <c r="AM237" i="4"/>
  <c r="KA129" i="4"/>
  <c r="FX18" i="2"/>
  <c r="FW38" i="2"/>
  <c r="CO233" i="2"/>
  <c r="JW57" i="4"/>
  <c r="KA8" i="4"/>
  <c r="KC142" i="4"/>
  <c r="KA147" i="4"/>
  <c r="N234" i="2"/>
  <c r="FU39" i="2"/>
  <c r="JV114" i="4"/>
  <c r="DF233" i="2"/>
  <c r="GN235" i="4"/>
  <c r="JX151" i="4"/>
  <c r="FE236" i="2"/>
  <c r="EU234" i="4"/>
  <c r="FW8" i="2"/>
  <c r="FW35" i="2"/>
  <c r="KC102" i="4"/>
  <c r="JZ59" i="4"/>
  <c r="JF234" i="4"/>
  <c r="FB236" i="4"/>
  <c r="FN235" i="2"/>
  <c r="FX186" i="2"/>
  <c r="FY111" i="2"/>
  <c r="FY221" i="2"/>
  <c r="FU123" i="2"/>
  <c r="KA187" i="4"/>
  <c r="EQ234" i="2"/>
  <c r="FW56" i="2"/>
  <c r="FY73" i="2"/>
  <c r="AY234" i="4"/>
  <c r="I237" i="4"/>
  <c r="CS234" i="4"/>
  <c r="JW125" i="4"/>
  <c r="FX64" i="2"/>
  <c r="FW237" i="4"/>
  <c r="JV117" i="4"/>
  <c r="GJ234" i="4"/>
  <c r="B234" i="2"/>
  <c r="GW238" i="4"/>
  <c r="FW68" i="2"/>
  <c r="JZ142" i="4"/>
  <c r="FW46" i="2"/>
  <c r="JY100" i="4"/>
  <c r="ES233" i="2"/>
  <c r="JX178" i="4"/>
  <c r="AZ238" i="4"/>
  <c r="CT234" i="4"/>
  <c r="FU47" i="2"/>
  <c r="JZ181" i="4"/>
  <c r="FU9" i="2"/>
  <c r="FH233" i="2"/>
  <c r="JO236" i="4"/>
  <c r="BY236" i="2"/>
  <c r="FU29" i="2"/>
  <c r="BS238" i="4"/>
  <c r="FU84" i="2"/>
  <c r="FX228" i="2"/>
  <c r="FW77" i="2"/>
  <c r="KA66" i="4"/>
  <c r="KC119" i="4"/>
  <c r="KC228" i="4"/>
  <c r="I235" i="4"/>
  <c r="FX236" i="4"/>
  <c r="FU164" i="2"/>
  <c r="FW33" i="2"/>
  <c r="FV208" i="2"/>
  <c r="BB234" i="4"/>
  <c r="JW189" i="4"/>
  <c r="FV180" i="2"/>
  <c r="GZ238" i="4"/>
  <c r="GR237" i="4"/>
  <c r="FX137" i="2"/>
  <c r="CI237" i="4"/>
  <c r="BQ236" i="2"/>
  <c r="KC151" i="4"/>
  <c r="JX31" i="4"/>
  <c r="DJ233" i="2"/>
  <c r="FX119" i="2"/>
  <c r="JV46" i="4"/>
  <c r="FA236" i="4"/>
  <c r="FX229" i="2"/>
  <c r="EX234" i="4"/>
  <c r="FX128" i="2"/>
  <c r="KA156" i="4"/>
  <c r="JX104" i="4"/>
  <c r="FU82" i="2"/>
  <c r="AL237" i="4"/>
  <c r="JZ115" i="4"/>
  <c r="FX140" i="2"/>
  <c r="KA50" i="4"/>
  <c r="JW83" i="4"/>
  <c r="CI235" i="4"/>
  <c r="KC209" i="4"/>
  <c r="FX63" i="2"/>
  <c r="AY235" i="4"/>
  <c r="EZ238" i="4"/>
  <c r="JX66" i="4"/>
  <c r="EM234" i="4"/>
  <c r="FW40" i="2"/>
  <c r="FX41" i="2"/>
  <c r="JW173" i="4"/>
  <c r="FV100" i="2"/>
  <c r="FY189" i="2"/>
  <c r="AZ237" i="2"/>
  <c r="FU176" i="2"/>
  <c r="FU69" i="2"/>
  <c r="CJ235" i="4"/>
  <c r="BQ236" i="4"/>
  <c r="HY238" i="4"/>
  <c r="JW51" i="4"/>
  <c r="FW105" i="2"/>
  <c r="EJ235" i="2"/>
  <c r="DN236" i="4"/>
  <c r="EU238" i="4"/>
  <c r="IZ234" i="4"/>
  <c r="KC33" i="4"/>
  <c r="HK235" i="4"/>
  <c r="FX103" i="2"/>
  <c r="JX112" i="4"/>
  <c r="BW236" i="2"/>
  <c r="DM233" i="2"/>
  <c r="FY24" i="2"/>
  <c r="KB205" i="4"/>
  <c r="D237" i="4"/>
  <c r="AW234" i="2"/>
  <c r="KA194" i="4"/>
  <c r="FV203" i="2"/>
  <c r="FW229" i="2"/>
  <c r="JX143" i="4"/>
  <c r="DG235" i="4"/>
  <c r="EH233" i="2"/>
  <c r="DH237" i="4"/>
  <c r="BV234" i="2"/>
  <c r="FU142" i="2"/>
  <c r="IT238" i="4"/>
  <c r="DY234" i="4"/>
  <c r="JY88" i="4"/>
  <c r="EZ234" i="2"/>
  <c r="KB208" i="4"/>
  <c r="KC231" i="4"/>
  <c r="FP236" i="4"/>
  <c r="EW236" i="4"/>
  <c r="JA237" i="4"/>
  <c r="JY120" i="4"/>
  <c r="FV115" i="2"/>
  <c r="BN235" i="2"/>
  <c r="KA9" i="4"/>
  <c r="FY185" i="2"/>
  <c r="FW107" i="2"/>
  <c r="JX202" i="4"/>
  <c r="FN235" i="4"/>
  <c r="KB118" i="4"/>
  <c r="JY135" i="4"/>
  <c r="EZ235" i="4"/>
  <c r="IA235" i="4"/>
  <c r="KA148" i="4"/>
  <c r="FW91" i="2"/>
  <c r="FY102" i="2"/>
  <c r="JX57" i="4"/>
  <c r="JV41" i="4"/>
  <c r="FY130" i="2"/>
  <c r="DS237" i="2"/>
  <c r="JY47" i="4"/>
  <c r="BO236" i="4"/>
  <c r="FW198" i="2"/>
  <c r="FU184" i="2"/>
  <c r="FC238" i="4"/>
  <c r="X237" i="2"/>
  <c r="HJ235" i="4"/>
  <c r="AX235" i="2"/>
  <c r="FW214" i="2"/>
  <c r="FW215" i="2"/>
  <c r="FV225" i="2"/>
  <c r="JX192" i="4"/>
  <c r="BZ237" i="4"/>
  <c r="CF236" i="4"/>
  <c r="JY7" i="4"/>
  <c r="JV61" i="4"/>
  <c r="BO238" i="4"/>
  <c r="EP233" i="2"/>
  <c r="JX114" i="4"/>
  <c r="DK236" i="4"/>
  <c r="CJ233" i="2"/>
  <c r="BH234" i="2"/>
  <c r="JW102" i="4"/>
  <c r="JY56" i="4"/>
  <c r="KA57" i="4"/>
  <c r="BR237" i="2"/>
  <c r="BP238" i="4"/>
  <c r="EQ236" i="2"/>
  <c r="DP236" i="4"/>
  <c r="GE236" i="4"/>
  <c r="DD238" i="4"/>
  <c r="FX42" i="2"/>
  <c r="DC237" i="2"/>
  <c r="FO235" i="4"/>
  <c r="FV18" i="2"/>
  <c r="JZ110" i="4"/>
  <c r="JV112" i="4"/>
  <c r="KC226" i="4"/>
  <c r="BQ233" i="2"/>
  <c r="CL236" i="2"/>
  <c r="BZ233" i="2"/>
  <c r="FU172" i="2"/>
  <c r="FM236" i="2"/>
  <c r="IK237" i="4"/>
  <c r="JY167" i="4"/>
  <c r="FA234" i="4"/>
  <c r="DZ235" i="4"/>
  <c r="IQ236" i="4"/>
  <c r="FY13" i="2"/>
  <c r="FX98" i="2"/>
  <c r="CL235" i="4"/>
  <c r="JZ36" i="4"/>
  <c r="DL237" i="4"/>
  <c r="DZ236" i="4"/>
  <c r="JW78" i="4"/>
  <c r="JX86" i="4"/>
  <c r="BM235" i="2"/>
  <c r="CA236" i="4"/>
  <c r="FV195" i="2"/>
  <c r="CS237" i="2"/>
  <c r="CD238" i="4"/>
  <c r="BC233" i="2"/>
  <c r="C236" i="2"/>
  <c r="JV179" i="4"/>
  <c r="KA85" i="4"/>
  <c r="JY194" i="4"/>
  <c r="FU138" i="2"/>
  <c r="KC197" i="4"/>
  <c r="FW179" i="2"/>
  <c r="JX162" i="4"/>
  <c r="JW29" i="4"/>
  <c r="JY193" i="4"/>
  <c r="HU238" i="4"/>
  <c r="AY233" i="2"/>
  <c r="DT233" i="2"/>
  <c r="AN237" i="4"/>
  <c r="FX61" i="2"/>
  <c r="EN234" i="2"/>
  <c r="FX65" i="2"/>
  <c r="KB65" i="4"/>
  <c r="JZ44" i="4"/>
  <c r="CN236" i="2"/>
  <c r="BH237" i="2"/>
  <c r="FY100" i="2"/>
  <c r="EL233" i="2"/>
  <c r="KB215" i="4"/>
  <c r="FW222" i="2"/>
  <c r="CI235" i="2"/>
  <c r="JV22" i="4"/>
  <c r="GM238" i="4"/>
  <c r="JX221" i="4"/>
  <c r="FK237" i="2"/>
  <c r="JV55" i="4"/>
  <c r="GQ236" i="4"/>
  <c r="C235" i="2"/>
  <c r="BK235" i="2"/>
  <c r="FX132" i="2"/>
  <c r="II236" i="4"/>
  <c r="IN237" i="4"/>
  <c r="FU196" i="2"/>
  <c r="JZ176" i="4"/>
  <c r="P234" i="2"/>
  <c r="JK238" i="4"/>
  <c r="JV15" i="4"/>
  <c r="KB76" i="4"/>
  <c r="CZ237" i="2"/>
  <c r="KA190" i="4"/>
  <c r="KC214" i="4"/>
  <c r="FY175" i="2"/>
  <c r="GI236" i="4"/>
  <c r="JZ171" i="4"/>
  <c r="JV26" i="4"/>
  <c r="JX173" i="4"/>
  <c r="FY60" i="2"/>
  <c r="JX124" i="4"/>
  <c r="KB92" i="4"/>
  <c r="FU20" i="2"/>
  <c r="KB75" i="4"/>
  <c r="FY84" i="2"/>
  <c r="JX228" i="4"/>
  <c r="HL236" i="4"/>
  <c r="DI234" i="2"/>
  <c r="DK233" i="2"/>
  <c r="JX82" i="4"/>
  <c r="FV168" i="2"/>
  <c r="CY235" i="2"/>
  <c r="GL238" i="4"/>
  <c r="FX114" i="2"/>
  <c r="DC234" i="2"/>
  <c r="KA51" i="4"/>
  <c r="JX14" i="4"/>
  <c r="CS236" i="2"/>
  <c r="AW236" i="2"/>
  <c r="FV132" i="2"/>
  <c r="DQ237" i="4"/>
  <c r="FU89" i="2"/>
  <c r="JZ20" i="4"/>
  <c r="BO233" i="2"/>
  <c r="FW41" i="2"/>
  <c r="DW236" i="4"/>
  <c r="FV155" i="2"/>
  <c r="FY184" i="2"/>
  <c r="KB98" i="4"/>
  <c r="EC236" i="4"/>
  <c r="DP236" i="2"/>
  <c r="JZ232" i="4"/>
  <c r="KC103" i="4"/>
  <c r="FY59" i="2"/>
  <c r="FA237" i="2"/>
  <c r="AV235" i="2"/>
  <c r="JW31" i="4"/>
  <c r="IP236" i="4"/>
  <c r="JT235" i="4"/>
  <c r="CH237" i="4"/>
  <c r="FZ234" i="4"/>
  <c r="FX88" i="2"/>
  <c r="DL233" i="2"/>
  <c r="AS234" i="2"/>
  <c r="JW95" i="4"/>
  <c r="JY214" i="4"/>
  <c r="JZ103" i="4"/>
  <c r="GA237" i="4"/>
  <c r="DK235" i="2"/>
  <c r="FY179" i="2"/>
  <c r="FY70" i="2"/>
  <c r="FV10" i="2"/>
  <c r="BU233" i="2"/>
  <c r="JW110" i="4"/>
  <c r="EK233" i="2"/>
  <c r="KB88" i="4"/>
  <c r="JY209" i="4"/>
  <c r="JX130" i="4"/>
  <c r="KC120" i="4"/>
  <c r="KC178" i="4"/>
  <c r="JZ69" i="4"/>
  <c r="JW202" i="4"/>
  <c r="BT237" i="2"/>
  <c r="KC84" i="4"/>
  <c r="DW238" i="4"/>
  <c r="FS237" i="4"/>
  <c r="JW21" i="4"/>
  <c r="BD236" i="2"/>
  <c r="JZ123" i="4"/>
  <c r="IP234" i="4"/>
  <c r="FU124" i="2"/>
  <c r="JW91" i="4"/>
  <c r="GH237" i="4"/>
  <c r="JZ210" i="4"/>
  <c r="CV233" i="2"/>
  <c r="EC234" i="2"/>
  <c r="DI236" i="4"/>
  <c r="DZ233" i="2"/>
  <c r="JW127" i="4"/>
  <c r="KB177" i="4"/>
  <c r="JW24" i="4"/>
  <c r="JX74" i="4"/>
  <c r="KB194" i="4"/>
  <c r="KC80" i="4"/>
  <c r="F235" i="4"/>
  <c r="CV235" i="4"/>
  <c r="KC162" i="4"/>
  <c r="FU195" i="2"/>
  <c r="CA234" i="4"/>
  <c r="KC134" i="4"/>
  <c r="AG235" i="2"/>
  <c r="KC208" i="4"/>
  <c r="ES234" i="4"/>
  <c r="JI235" i="4"/>
  <c r="BU234" i="2"/>
  <c r="HD238" i="4"/>
  <c r="FW73" i="2"/>
  <c r="JZ198" i="4"/>
  <c r="KA222" i="4"/>
  <c r="BU235" i="4"/>
  <c r="JZ153" i="4"/>
  <c r="KA174" i="4"/>
  <c r="ES237" i="2"/>
  <c r="KA78" i="4"/>
  <c r="JZ158" i="4"/>
  <c r="KB13" i="4"/>
  <c r="FU150" i="2"/>
  <c r="FY201" i="2"/>
  <c r="KB138" i="4"/>
  <c r="CM233" i="2"/>
  <c r="N237" i="2"/>
  <c r="FY227" i="2"/>
  <c r="JZ81" i="4"/>
  <c r="JX25" i="4"/>
  <c r="FV160" i="2"/>
  <c r="BT233" i="2"/>
  <c r="BA236" i="4"/>
  <c r="EV234" i="2"/>
  <c r="JW32" i="4"/>
  <c r="P235" i="2"/>
  <c r="JC235" i="4"/>
  <c r="FY57" i="2"/>
  <c r="GA234" i="4"/>
  <c r="FU63" i="2"/>
  <c r="DU234" i="4"/>
  <c r="JX98" i="4"/>
  <c r="IC234" i="4"/>
  <c r="FV67" i="2"/>
  <c r="FW220" i="2"/>
  <c r="FX150" i="2"/>
  <c r="KA90" i="4"/>
  <c r="EW237" i="4"/>
  <c r="JW80" i="4"/>
  <c r="EA235" i="4"/>
  <c r="FV47" i="2"/>
  <c r="EG237" i="2"/>
  <c r="JC238" i="4"/>
  <c r="FV29" i="2"/>
  <c r="JY101" i="4"/>
  <c r="FU115" i="2"/>
  <c r="KA113" i="4"/>
  <c r="KB203" i="4"/>
  <c r="JZ177" i="4"/>
  <c r="KC205" i="4"/>
  <c r="HM238" i="4"/>
  <c r="HQ236" i="4"/>
  <c r="EJ236" i="4"/>
  <c r="B237" i="2"/>
  <c r="EH238" i="4"/>
  <c r="ID234" i="4"/>
  <c r="KC136" i="4"/>
  <c r="FV192" i="2"/>
  <c r="KB158" i="4"/>
  <c r="KA48" i="4"/>
  <c r="CE235" i="4"/>
  <c r="BW238" i="4"/>
  <c r="JX99" i="4"/>
  <c r="CM236" i="2"/>
  <c r="KA53" i="4"/>
  <c r="JV156" i="4"/>
  <c r="FU104" i="2"/>
  <c r="DM236" i="4"/>
  <c r="JX83" i="4"/>
  <c r="GY235" i="4"/>
  <c r="FV230" i="2"/>
  <c r="CY237" i="4"/>
  <c r="JH238" i="4"/>
  <c r="FO234" i="4"/>
  <c r="EH234" i="4"/>
  <c r="AR233" i="2"/>
  <c r="BA237" i="2"/>
  <c r="O233" i="2"/>
  <c r="IE237" i="4"/>
  <c r="FY98" i="2"/>
  <c r="JX68" i="4"/>
  <c r="JX126" i="4"/>
  <c r="IA238" i="4"/>
  <c r="FU171" i="2"/>
  <c r="KC149" i="4"/>
  <c r="KC115" i="4"/>
  <c r="KB227" i="4"/>
  <c r="DK238" i="4"/>
  <c r="FX204" i="2"/>
  <c r="KA16" i="4"/>
  <c r="AZ234" i="2"/>
  <c r="AV237" i="2"/>
  <c r="JX137" i="4"/>
  <c r="JZ190" i="4"/>
  <c r="FY55" i="2"/>
  <c r="AP233" i="2"/>
  <c r="JG235" i="4"/>
  <c r="DW235" i="2"/>
  <c r="DD233" i="2"/>
  <c r="DV235" i="4"/>
  <c r="FX44" i="2"/>
  <c r="KC210" i="4"/>
  <c r="FW223" i="2"/>
  <c r="IN234" i="4"/>
  <c r="JY210" i="4"/>
  <c r="BU237" i="2"/>
  <c r="DC236" i="4"/>
  <c r="JV88" i="4"/>
  <c r="JY17" i="4"/>
  <c r="BE236" i="4"/>
  <c r="KA196" i="4"/>
  <c r="EM235" i="2"/>
  <c r="AI234" i="2"/>
  <c r="KC27" i="4"/>
  <c r="HP237" i="4"/>
  <c r="JW109" i="4"/>
  <c r="JY192" i="4"/>
  <c r="EN238" i="4"/>
  <c r="KB179" i="4"/>
  <c r="JY51" i="4"/>
  <c r="FX107" i="2"/>
  <c r="FU223" i="2"/>
  <c r="JC234" i="4"/>
  <c r="FU12" i="2"/>
  <c r="CV236" i="4"/>
  <c r="IY237" i="4"/>
  <c r="JY99" i="4"/>
  <c r="KC71" i="4"/>
  <c r="JZ194" i="4"/>
  <c r="KB131" i="4"/>
  <c r="FT237" i="4"/>
  <c r="DD237" i="4"/>
  <c r="JW198" i="4"/>
  <c r="JW154" i="4"/>
  <c r="FU74" i="2"/>
  <c r="BP236" i="4"/>
  <c r="JV197" i="4"/>
  <c r="EI236" i="4"/>
  <c r="FU194" i="2"/>
  <c r="JU235" i="4"/>
  <c r="JW60" i="4"/>
  <c r="FW119" i="2"/>
  <c r="JY197" i="4"/>
  <c r="KC36" i="4"/>
  <c r="KA100" i="4"/>
  <c r="JY142" i="4"/>
  <c r="FX166" i="2"/>
  <c r="II235" i="4"/>
  <c r="BL235" i="2"/>
  <c r="FC237" i="4"/>
  <c r="JV85" i="4"/>
  <c r="JW151" i="4"/>
  <c r="FU95" i="2"/>
  <c r="JI238" i="4"/>
  <c r="EU236" i="2"/>
  <c r="AI234" i="4"/>
  <c r="JV113" i="4"/>
  <c r="HN238" i="4"/>
  <c r="JW221" i="4"/>
  <c r="BM233" i="2"/>
  <c r="EJ233" i="2"/>
  <c r="EV235" i="2"/>
  <c r="FM235" i="4"/>
  <c r="FX32" i="2"/>
  <c r="FX225" i="2"/>
  <c r="KA220" i="4"/>
  <c r="JZ75" i="4"/>
  <c r="FW112" i="2"/>
  <c r="BE234" i="2"/>
  <c r="FY195" i="2"/>
  <c r="AQ236" i="2"/>
  <c r="JZ127" i="4"/>
  <c r="JZ88" i="4"/>
  <c r="EE236" i="2"/>
  <c r="JX135" i="4"/>
  <c r="FW102" i="2"/>
  <c r="FY196" i="2"/>
  <c r="FV56" i="2"/>
  <c r="KB176" i="4"/>
  <c r="FX94" i="2"/>
  <c r="JZ173" i="4"/>
  <c r="JW162" i="4"/>
  <c r="DV234" i="4"/>
  <c r="FV147" i="2"/>
  <c r="GF237" i="4"/>
  <c r="EY233" i="2"/>
  <c r="FD238" i="4"/>
  <c r="JV93" i="4"/>
  <c r="FU180" i="2"/>
  <c r="JV21" i="4"/>
  <c r="JZ140" i="4"/>
  <c r="KB77" i="4"/>
  <c r="DP237" i="4"/>
  <c r="JV81" i="4"/>
  <c r="GJ238" i="4"/>
  <c r="FW236" i="4"/>
  <c r="KC8" i="4"/>
  <c r="FV51" i="2"/>
  <c r="JY227" i="4"/>
  <c r="JY112" i="4"/>
  <c r="FX215" i="2"/>
  <c r="JH235" i="4"/>
  <c r="JV118" i="4"/>
  <c r="FW195" i="2"/>
  <c r="JW187" i="4"/>
  <c r="DG238" i="4"/>
  <c r="FQ234" i="4"/>
  <c r="KB145" i="4"/>
  <c r="FU22" i="2"/>
  <c r="JX196" i="4"/>
  <c r="EG236" i="2"/>
  <c r="KA91" i="4"/>
  <c r="KB152" i="4"/>
  <c r="EF235" i="4"/>
  <c r="JW193" i="4"/>
  <c r="KC146" i="4"/>
  <c r="KC137" i="4"/>
  <c r="JW188" i="4"/>
  <c r="L236" i="2"/>
  <c r="FD233" i="2"/>
  <c r="DT235" i="2"/>
  <c r="AG237" i="2"/>
  <c r="DV237" i="2"/>
  <c r="KA184" i="4"/>
  <c r="CA235" i="2"/>
  <c r="JZ39" i="4"/>
  <c r="JY102" i="4"/>
  <c r="FV190" i="2"/>
  <c r="JW63" i="4"/>
  <c r="GE237" i="4"/>
  <c r="JX53" i="4"/>
  <c r="FW114" i="2"/>
  <c r="KC99" i="4"/>
  <c r="JV146" i="4"/>
  <c r="FU8" i="2"/>
  <c r="FY93" i="2"/>
  <c r="W235" i="2"/>
  <c r="FW89" i="2"/>
  <c r="ER234" i="4"/>
  <c r="KA103" i="4"/>
  <c r="FW131" i="2"/>
  <c r="JY73" i="4"/>
  <c r="JX163" i="4"/>
  <c r="KA233" i="4"/>
  <c r="V234" i="2"/>
  <c r="FU110" i="2"/>
  <c r="FU97" i="2"/>
  <c r="JZ40" i="4"/>
  <c r="EP237" i="2"/>
  <c r="AI235" i="4"/>
  <c r="JL236" i="4"/>
  <c r="AY236" i="2"/>
  <c r="JZ137" i="4"/>
  <c r="JV196" i="4"/>
  <c r="JU238" i="4"/>
  <c r="FY15" i="2"/>
  <c r="FU209" i="2"/>
  <c r="KB95" i="4"/>
  <c r="JY80" i="4"/>
  <c r="P237" i="2"/>
  <c r="FY104" i="2"/>
  <c r="KB40" i="4"/>
  <c r="FC235" i="2"/>
  <c r="E234" i="4"/>
  <c r="KA145" i="4"/>
  <c r="KB223" i="4"/>
  <c r="KC56" i="4"/>
  <c r="FW127" i="2"/>
  <c r="CN233" i="2"/>
  <c r="FV119" i="2"/>
  <c r="JV133" i="4"/>
  <c r="KC193" i="4"/>
  <c r="JZ79" i="4"/>
  <c r="FV37" i="2"/>
  <c r="FL235" i="2"/>
  <c r="JN234" i="4"/>
  <c r="FV7" i="2"/>
  <c r="DP235" i="2"/>
  <c r="BS235" i="4"/>
  <c r="JZ15" i="4"/>
  <c r="JW46" i="4"/>
  <c r="DX236" i="4"/>
  <c r="KB148" i="4"/>
  <c r="KB230" i="4"/>
  <c r="ED236" i="4"/>
  <c r="JX36" i="4"/>
  <c r="EV236" i="4"/>
  <c r="KA201" i="4"/>
  <c r="KC222" i="4"/>
  <c r="JZ189" i="4"/>
  <c r="FU177" i="2"/>
  <c r="JW75" i="4"/>
  <c r="FU134" i="2"/>
  <c r="FL238" i="4"/>
  <c r="I236" i="4"/>
  <c r="FX202" i="2"/>
  <c r="JX134" i="4"/>
  <c r="IN235" i="4"/>
  <c r="GM237" i="4"/>
  <c r="FW235" i="4"/>
  <c r="HO236" i="4"/>
  <c r="AQ234" i="2"/>
  <c r="FX146" i="2"/>
  <c r="EK235" i="4"/>
  <c r="FW147" i="2"/>
  <c r="FW193" i="2"/>
  <c r="JW129" i="4"/>
  <c r="DF237" i="2"/>
  <c r="JV94" i="4"/>
  <c r="FV106" i="2"/>
  <c r="E236" i="2"/>
  <c r="JY83" i="4"/>
  <c r="FV11" i="2"/>
  <c r="AN236" i="4"/>
  <c r="JW155" i="4"/>
  <c r="DF234" i="2"/>
  <c r="KC87" i="4"/>
  <c r="FX14" i="2"/>
  <c r="FS235" i="4"/>
  <c r="FU44" i="2"/>
  <c r="AJ234" i="4"/>
  <c r="JY223" i="4"/>
  <c r="FW74" i="2"/>
  <c r="JV187" i="4"/>
  <c r="JX51" i="4"/>
  <c r="JW11" i="4"/>
  <c r="KA112" i="4"/>
  <c r="FV135" i="2"/>
  <c r="CO236" i="4"/>
  <c r="ID237" i="4"/>
  <c r="JY127" i="4"/>
  <c r="DJ234" i="2"/>
  <c r="KA142" i="4"/>
  <c r="FV13" i="2"/>
  <c r="FV32" i="2"/>
  <c r="KC233" i="4"/>
  <c r="FW200" i="2"/>
  <c r="FW88" i="2"/>
  <c r="CT235" i="4"/>
  <c r="FW208" i="2"/>
  <c r="JW159" i="4"/>
  <c r="JW23" i="4"/>
  <c r="FU231" i="2"/>
  <c r="X233" i="2"/>
  <c r="KB58" i="4"/>
  <c r="DN235" i="2"/>
  <c r="FU163" i="2"/>
  <c r="FX147" i="2"/>
  <c r="KB139" i="4"/>
  <c r="FS238" i="4"/>
  <c r="CM237" i="4"/>
  <c r="IH236" i="4"/>
  <c r="AR237" i="2"/>
  <c r="JW213" i="4"/>
  <c r="KA189" i="4"/>
  <c r="JY139" i="4"/>
  <c r="KC20" i="4"/>
  <c r="EI236" i="2"/>
  <c r="DH235" i="4"/>
  <c r="JZ34" i="4"/>
  <c r="FX121" i="2"/>
  <c r="JW55" i="4"/>
  <c r="JW50" i="4"/>
  <c r="JZ197" i="4"/>
  <c r="IM235" i="4"/>
  <c r="FV187" i="2"/>
  <c r="AF237" i="2"/>
  <c r="CJ238" i="4"/>
  <c r="JY63" i="4"/>
  <c r="ET237" i="4"/>
  <c r="FU55" i="2"/>
  <c r="FW16" i="2"/>
  <c r="GY236" i="4"/>
  <c r="JV92" i="4"/>
  <c r="CZ233" i="2"/>
  <c r="CK233" i="2"/>
  <c r="FY204" i="2"/>
  <c r="JW87" i="4"/>
  <c r="JW201" i="4"/>
  <c r="FY231" i="2"/>
  <c r="DL234" i="4"/>
  <c r="KB46" i="4"/>
  <c r="JZ102" i="4"/>
  <c r="CN234" i="4"/>
  <c r="FY225" i="2"/>
  <c r="JY213" i="4"/>
  <c r="GB237" i="4"/>
  <c r="DH238" i="4"/>
  <c r="BI236" i="2"/>
  <c r="JW233" i="4"/>
  <c r="FX129" i="2"/>
  <c r="FH236" i="2"/>
  <c r="FV93" i="2"/>
  <c r="JX203" i="4"/>
  <c r="CM238" i="4"/>
  <c r="HO237" i="4"/>
  <c r="JW140" i="4"/>
  <c r="JZ33" i="4"/>
  <c r="JZ11" i="4"/>
  <c r="GW236" i="4"/>
  <c r="JZ165" i="4"/>
  <c r="KC55" i="4"/>
  <c r="FW17" i="2"/>
  <c r="JY229" i="4"/>
  <c r="FU168" i="2"/>
  <c r="JB236" i="4"/>
  <c r="FV213" i="2"/>
  <c r="JX73" i="4"/>
  <c r="FV174" i="2"/>
  <c r="FV107" i="2"/>
  <c r="AS233" i="2"/>
  <c r="KB123" i="4"/>
  <c r="JF238" i="4"/>
  <c r="DS234" i="4"/>
  <c r="FX154" i="2"/>
  <c r="JY85" i="4"/>
  <c r="FP236" i="2"/>
  <c r="KB186" i="4"/>
  <c r="DI237" i="2"/>
  <c r="KC21" i="4"/>
  <c r="CY235" i="4"/>
  <c r="JV103" i="4"/>
  <c r="FY218" i="2"/>
  <c r="FV73" i="2"/>
  <c r="FX83" i="2"/>
  <c r="JW122" i="4"/>
  <c r="JM235" i="4"/>
  <c r="AO234" i="4"/>
  <c r="N236" i="2"/>
  <c r="JZ122" i="4"/>
  <c r="IE234" i="4"/>
  <c r="JX186" i="4"/>
  <c r="HM237" i="4"/>
  <c r="KC58" i="4"/>
  <c r="FU71" i="2"/>
  <c r="JZ143" i="4"/>
  <c r="KB23" i="4"/>
  <c r="JY148" i="4"/>
  <c r="FY143" i="2"/>
  <c r="JV178" i="4"/>
  <c r="FX130" i="2"/>
  <c r="FR235" i="4"/>
  <c r="FH234" i="4"/>
  <c r="HH237" i="4"/>
  <c r="KB199" i="4"/>
  <c r="AG233" i="2"/>
  <c r="JZ201" i="4"/>
  <c r="JW14" i="4"/>
  <c r="KC127" i="4"/>
  <c r="BC238" i="4"/>
  <c r="FV96" i="2"/>
  <c r="KB91" i="4"/>
  <c r="FL236" i="2"/>
  <c r="FW154" i="2"/>
  <c r="AL238" i="4"/>
  <c r="FW166" i="2"/>
  <c r="CD235" i="4"/>
  <c r="IK236" i="4"/>
  <c r="KB151" i="4"/>
  <c r="KB121" i="4"/>
  <c r="JZ231" i="4"/>
  <c r="X238" i="4"/>
  <c r="JZ116" i="4"/>
  <c r="FW90" i="2"/>
  <c r="JU236" i="4"/>
  <c r="DV237" i="4"/>
  <c r="KA18" i="4"/>
  <c r="FX20" i="2"/>
  <c r="JV195" i="4"/>
  <c r="FV235" i="4"/>
  <c r="DX237" i="2"/>
  <c r="KC181" i="4"/>
  <c r="BP234" i="4"/>
  <c r="JW132" i="4"/>
  <c r="FY34" i="2"/>
  <c r="GV235" i="4"/>
  <c r="DW234" i="4"/>
  <c r="JY208" i="4"/>
  <c r="AV236" i="2"/>
  <c r="JY206" i="4"/>
  <c r="DT235" i="4"/>
  <c r="FV189" i="2"/>
  <c r="DG237" i="4"/>
  <c r="FX134" i="2"/>
  <c r="DP233" i="2"/>
  <c r="FX73" i="2"/>
  <c r="JY211" i="4"/>
  <c r="JJ235" i="4"/>
  <c r="JY164" i="4"/>
  <c r="KC179" i="4"/>
  <c r="FU222" i="2"/>
  <c r="AT234" i="2"/>
  <c r="FW123" i="2"/>
  <c r="DE236" i="2"/>
  <c r="FU33" i="2"/>
  <c r="AT235" i="2"/>
  <c r="BB236" i="4"/>
  <c r="KC12" i="4"/>
  <c r="DT234" i="4"/>
  <c r="EG236" i="4"/>
  <c r="EA234" i="2"/>
  <c r="FV237" i="4"/>
  <c r="GW237" i="4"/>
  <c r="Y237" i="2"/>
  <c r="KC173" i="4"/>
  <c r="KB74" i="4"/>
  <c r="FV66" i="2"/>
  <c r="ER237" i="4"/>
  <c r="JV163" i="4"/>
  <c r="EA238" i="4"/>
  <c r="JN236" i="4"/>
  <c r="FF236" i="2"/>
  <c r="JZ157" i="4"/>
  <c r="CD234" i="2"/>
  <c r="HG235" i="4"/>
  <c r="FX77" i="2"/>
  <c r="CX233" i="2"/>
  <c r="FX101" i="2"/>
  <c r="CR235" i="2"/>
  <c r="AJ233" i="2"/>
  <c r="EK237" i="4"/>
  <c r="JX123" i="4"/>
  <c r="JY115" i="4"/>
  <c r="JX194" i="4"/>
  <c r="FB233" i="2"/>
  <c r="FZ236" i="4"/>
  <c r="BB237" i="4"/>
  <c r="IZ238" i="4"/>
  <c r="FY178" i="2"/>
  <c r="KC101" i="4"/>
  <c r="FU210" i="2"/>
  <c r="KA117" i="4"/>
  <c r="KB231" i="4"/>
  <c r="EC233" i="2"/>
  <c r="CN235" i="2"/>
  <c r="FV161" i="2"/>
  <c r="EV237" i="2"/>
  <c r="IA236" i="4"/>
  <c r="FU56" i="2"/>
  <c r="JW130" i="4"/>
  <c r="EH235" i="4"/>
  <c r="KC40" i="4"/>
  <c r="KA223" i="4"/>
  <c r="ER238" i="4"/>
  <c r="JV171" i="4"/>
  <c r="FU46" i="2"/>
  <c r="JY32" i="4"/>
  <c r="FX160" i="2"/>
  <c r="FU81" i="2"/>
  <c r="FW62" i="2"/>
  <c r="X237" i="4"/>
  <c r="W236" i="2"/>
  <c r="FV157" i="2"/>
  <c r="BR235" i="2"/>
  <c r="EQ236" i="4"/>
  <c r="DC234" i="4"/>
  <c r="JY12" i="4"/>
  <c r="DF235" i="2"/>
  <c r="JY191" i="4"/>
  <c r="JX50" i="4"/>
  <c r="FY53" i="2"/>
  <c r="AL235" i="4"/>
  <c r="HE235" i="4"/>
  <c r="HV238" i="4"/>
  <c r="KC189" i="4"/>
  <c r="JV138" i="4"/>
  <c r="IR235" i="4"/>
  <c r="FV112" i="2"/>
  <c r="CD236" i="2"/>
  <c r="JZ12" i="4"/>
  <c r="JX26" i="4"/>
  <c r="FW126" i="2"/>
  <c r="BC236" i="4"/>
  <c r="JY145" i="4"/>
  <c r="KA160" i="4"/>
  <c r="JT237" i="4"/>
  <c r="W234" i="2"/>
  <c r="JZ166" i="4"/>
  <c r="KB61" i="4"/>
  <c r="JZ90" i="4"/>
  <c r="GV234" i="4"/>
  <c r="FJ237" i="2"/>
  <c r="FV42" i="2"/>
  <c r="KC35" i="4"/>
  <c r="GZ237" i="4"/>
  <c r="JX17" i="4"/>
  <c r="JW148" i="4"/>
  <c r="FY109" i="2"/>
  <c r="HU235" i="4"/>
  <c r="FV166" i="2"/>
  <c r="GZ235" i="4"/>
  <c r="IZ237" i="4"/>
  <c r="EL237" i="4"/>
  <c r="FV98" i="2"/>
  <c r="EC237" i="2"/>
  <c r="AR235" i="2"/>
  <c r="BH233" i="2"/>
  <c r="KB188" i="4"/>
  <c r="FP233" i="2"/>
  <c r="FU218" i="2"/>
  <c r="FW117" i="2"/>
  <c r="DM237" i="2"/>
  <c r="JX139" i="4"/>
  <c r="FY33" i="2"/>
  <c r="FY214" i="2"/>
  <c r="FW63" i="2"/>
  <c r="AJ236" i="2"/>
  <c r="JQ234" i="4"/>
  <c r="FU151" i="2"/>
  <c r="FX208" i="2"/>
  <c r="FW29" i="2"/>
  <c r="AP234" i="2"/>
  <c r="IL238" i="4"/>
  <c r="JY114" i="4"/>
  <c r="GV236" i="4"/>
  <c r="IS236" i="4"/>
  <c r="HK236" i="4"/>
  <c r="FV234" i="4"/>
  <c r="BZ236" i="4"/>
  <c r="DH236" i="2"/>
  <c r="DD237" i="2"/>
  <c r="FX122" i="2"/>
  <c r="KB10" i="4"/>
  <c r="CR237" i="2"/>
  <c r="BO236" i="2"/>
  <c r="FU66" i="2"/>
  <c r="FU105" i="2"/>
  <c r="KB50" i="4"/>
  <c r="BZ234" i="2"/>
  <c r="KC61" i="4"/>
  <c r="HS236" i="4"/>
  <c r="FV130" i="2"/>
  <c r="FQ234" i="2"/>
  <c r="GE235" i="4"/>
  <c r="C234" i="2"/>
  <c r="DW235" i="4"/>
  <c r="FY135" i="2"/>
  <c r="FX29" i="2"/>
  <c r="JY79" i="4"/>
  <c r="JY158" i="4"/>
  <c r="JW163" i="4"/>
  <c r="FY105" i="2"/>
  <c r="JZ226" i="4"/>
  <c r="KC194" i="4"/>
  <c r="FY153" i="2"/>
  <c r="KC220" i="4"/>
  <c r="JV104" i="4"/>
  <c r="FV36" i="2"/>
  <c r="JX188" i="4"/>
  <c r="BD234" i="2"/>
  <c r="KB136" i="4"/>
  <c r="JY96" i="4"/>
  <c r="FQ235" i="4"/>
  <c r="JV222" i="4"/>
  <c r="FU148" i="2"/>
  <c r="JW139" i="4"/>
  <c r="KC192" i="4"/>
  <c r="FY87" i="2"/>
  <c r="FS237" i="2"/>
  <c r="FU144" i="2"/>
  <c r="KC95" i="4"/>
  <c r="JZ21" i="4"/>
  <c r="FU174" i="2"/>
  <c r="KB14" i="4"/>
  <c r="AN238" i="4"/>
  <c r="KB178" i="4"/>
  <c r="R236" i="4"/>
  <c r="FV26" i="2"/>
  <c r="JZ203" i="4"/>
  <c r="CY234" i="4"/>
  <c r="AI236" i="4"/>
  <c r="FV60" i="2"/>
  <c r="JV9" i="4"/>
  <c r="CO236" i="2"/>
  <c r="JX168" i="4"/>
  <c r="AH236" i="4"/>
  <c r="JZ227" i="4"/>
  <c r="JB238" i="4"/>
  <c r="DB234" i="4"/>
  <c r="DS234" i="2"/>
  <c r="KC143" i="4"/>
  <c r="KB200" i="4"/>
  <c r="FV94" i="2"/>
  <c r="FU178" i="2"/>
  <c r="CX236" i="2"/>
  <c r="JZ130" i="4"/>
  <c r="FV54" i="2"/>
  <c r="KA225" i="4"/>
  <c r="DC235" i="4"/>
  <c r="FW76" i="2"/>
  <c r="X234" i="4"/>
  <c r="EV237" i="4"/>
  <c r="EV234" i="4"/>
  <c r="JX115" i="4"/>
  <c r="JZ178" i="4"/>
  <c r="FU107" i="2"/>
  <c r="HC238" i="4"/>
  <c r="FY79" i="2"/>
  <c r="KA131" i="4"/>
  <c r="FV177" i="2"/>
  <c r="FW118" i="2"/>
  <c r="KC122" i="4"/>
  <c r="FY40" i="2"/>
  <c r="AY238" i="4"/>
  <c r="Y233" i="2"/>
  <c r="JD237" i="4"/>
  <c r="GT237" i="4"/>
  <c r="FE236" i="4"/>
  <c r="BQ234" i="4"/>
  <c r="DO237" i="2"/>
  <c r="FV82" i="2"/>
  <c r="KB213" i="4"/>
  <c r="JV205" i="4"/>
  <c r="JW204" i="4"/>
  <c r="JW30" i="4"/>
  <c r="FX89" i="2"/>
  <c r="CX235" i="2"/>
  <c r="JN238" i="4"/>
  <c r="JY151" i="4"/>
  <c r="FU189" i="2"/>
  <c r="GL237" i="4"/>
  <c r="JV151" i="4"/>
  <c r="AZ234" i="4"/>
  <c r="KA105" i="4"/>
  <c r="JV201" i="4"/>
  <c r="KA61" i="4"/>
  <c r="CS235" i="4"/>
  <c r="FR233" i="2"/>
  <c r="JX30" i="4"/>
  <c r="KA154" i="4"/>
  <c r="JZ186" i="4"/>
  <c r="DF236" i="4"/>
  <c r="FW164" i="2"/>
  <c r="FY157" i="2"/>
  <c r="KB85" i="4"/>
  <c r="DT236" i="2"/>
  <c r="JV87" i="4"/>
  <c r="FB235" i="4"/>
  <c r="KA227" i="4"/>
  <c r="DN235" i="4"/>
  <c r="AI237" i="2"/>
  <c r="JX147" i="4"/>
  <c r="FY228" i="2"/>
  <c r="FX173" i="2"/>
  <c r="DA235" i="4"/>
  <c r="FO237" i="2"/>
  <c r="JF235" i="4"/>
  <c r="FY39" i="2"/>
  <c r="R234" i="4"/>
  <c r="FV22" i="2"/>
  <c r="JY149" i="4"/>
  <c r="KB219" i="4"/>
  <c r="FV24" i="2"/>
  <c r="FX214" i="2"/>
  <c r="JZ105" i="4"/>
  <c r="JV165" i="4"/>
  <c r="IJ237" i="4"/>
  <c r="FX45" i="2"/>
  <c r="JY94" i="4"/>
  <c r="FG236" i="4"/>
  <c r="CF237" i="2"/>
  <c r="KA14" i="4"/>
  <c r="FV75" i="2"/>
  <c r="JV66" i="4"/>
  <c r="FB235" i="2"/>
  <c r="DW237" i="4"/>
  <c r="IT236" i="4"/>
  <c r="FY141" i="2"/>
  <c r="JV200" i="4"/>
  <c r="BC236" i="2"/>
  <c r="KA89" i="4"/>
  <c r="FX138" i="2"/>
  <c r="FY207" i="2"/>
  <c r="KA118" i="4"/>
  <c r="FW83" i="2"/>
  <c r="DR234" i="2"/>
  <c r="FL234" i="2"/>
  <c r="EI234" i="4"/>
  <c r="DZ237" i="4"/>
  <c r="FU102" i="2"/>
  <c r="JY31" i="4"/>
  <c r="KC54" i="4"/>
  <c r="CW236" i="4"/>
  <c r="KA63" i="4"/>
  <c r="JW161" i="4"/>
  <c r="KA221" i="4"/>
  <c r="ES235" i="2"/>
  <c r="EO236" i="4"/>
  <c r="DM237" i="4"/>
  <c r="DI233" i="2"/>
  <c r="FU213" i="2"/>
  <c r="KB216" i="4"/>
  <c r="DO237" i="4"/>
  <c r="EX235" i="4"/>
  <c r="FY144" i="2"/>
  <c r="FX13" i="2"/>
  <c r="FE234" i="4"/>
  <c r="FG233" i="2"/>
  <c r="JW175" i="4"/>
  <c r="CB236" i="2"/>
  <c r="KC186" i="4"/>
  <c r="JM237" i="4"/>
  <c r="JV90" i="4"/>
  <c r="FY140" i="2"/>
  <c r="KA215" i="4"/>
  <c r="JZ179" i="4"/>
  <c r="BK233" i="2"/>
  <c r="JV53" i="4"/>
  <c r="FW227" i="2"/>
  <c r="EC235" i="2"/>
  <c r="DH237" i="2"/>
  <c r="M236" i="2"/>
  <c r="JV39" i="4"/>
  <c r="JV49" i="4"/>
  <c r="IW234" i="4"/>
  <c r="JT236" i="4"/>
  <c r="JY26" i="4"/>
  <c r="GY238" i="4"/>
  <c r="JV71" i="4"/>
  <c r="FW115" i="2"/>
  <c r="KA25" i="4"/>
  <c r="IY236" i="4"/>
  <c r="CB235" i="4"/>
  <c r="FU133" i="2"/>
  <c r="JW82" i="4"/>
  <c r="JW180" i="4"/>
  <c r="KB221" i="4"/>
  <c r="JX198" i="4"/>
  <c r="BL234" i="2"/>
  <c r="HR236" i="4"/>
  <c r="FV38" i="2"/>
  <c r="FW69" i="2"/>
  <c r="KC50" i="4"/>
  <c r="JX191" i="4"/>
  <c r="FU32" i="2"/>
  <c r="KB175" i="4"/>
  <c r="CN234" i="2"/>
  <c r="FG238" i="4"/>
  <c r="FX59" i="2"/>
  <c r="EI233" i="2"/>
  <c r="JX35" i="4"/>
  <c r="KB16" i="4"/>
  <c r="JW15" i="4"/>
  <c r="FJ233" i="2"/>
  <c r="KB187" i="4"/>
  <c r="FW210" i="2"/>
  <c r="EH236" i="4"/>
  <c r="HS237" i="4"/>
  <c r="DE233" i="2"/>
  <c r="FY127" i="2"/>
  <c r="FW129" i="2"/>
  <c r="FW205" i="2"/>
  <c r="GN237" i="4"/>
  <c r="Y235" i="4"/>
  <c r="JV68" i="4"/>
  <c r="JX110" i="4"/>
  <c r="FV15" i="2"/>
  <c r="FV27" i="2"/>
  <c r="JD235" i="4"/>
  <c r="JY37" i="4"/>
  <c r="FY188" i="2"/>
  <c r="ES236" i="2"/>
  <c r="FW219" i="2"/>
  <c r="FY193" i="2"/>
  <c r="JW45" i="4"/>
  <c r="FX235" i="4"/>
  <c r="FV220" i="2"/>
  <c r="JZ135" i="4"/>
  <c r="DQ237" i="2"/>
  <c r="KC164" i="4"/>
  <c r="FU186" i="2"/>
  <c r="DY234" i="2"/>
  <c r="KA138" i="4"/>
  <c r="JY155" i="4"/>
  <c r="FR234" i="2"/>
  <c r="CO238" i="4"/>
  <c r="DQ236" i="2"/>
  <c r="JV120" i="4"/>
  <c r="JW114" i="4"/>
  <c r="KA24" i="4"/>
  <c r="JX215" i="4"/>
  <c r="KC74" i="4"/>
  <c r="JW28" i="4"/>
  <c r="KB112" i="4"/>
  <c r="JX81" i="4"/>
  <c r="FV102" i="2"/>
  <c r="FY176" i="2"/>
  <c r="DS236" i="2"/>
  <c r="KC22" i="4"/>
  <c r="FY220" i="2"/>
  <c r="AS237" i="2"/>
  <c r="CS238" i="4"/>
  <c r="Y238" i="4"/>
  <c r="KB87" i="4"/>
  <c r="IO235" i="4"/>
  <c r="FY209" i="2"/>
  <c r="EK235" i="2"/>
  <c r="FY223" i="2"/>
  <c r="JV51" i="4"/>
  <c r="KA216" i="4"/>
  <c r="EQ234" i="4"/>
  <c r="FU128" i="2"/>
  <c r="KC168" i="4"/>
  <c r="JV42" i="4"/>
  <c r="HI238" i="4"/>
  <c r="FU127" i="2"/>
  <c r="BU234" i="4"/>
  <c r="FX46" i="2"/>
  <c r="FW24" i="2"/>
  <c r="JY13" i="4"/>
  <c r="W235" i="4"/>
  <c r="FV123" i="2"/>
  <c r="KB204" i="4"/>
  <c r="KB30" i="4"/>
  <c r="FI236" i="2"/>
  <c r="JL237" i="4"/>
  <c r="BP237" i="2"/>
  <c r="DT236" i="4"/>
  <c r="JX166" i="4"/>
  <c r="DH234" i="4"/>
  <c r="DZ235" i="2"/>
  <c r="JV199" i="4"/>
  <c r="JW44" i="4"/>
  <c r="KB209" i="4"/>
  <c r="JX29" i="4"/>
  <c r="JV25" i="4"/>
  <c r="FW197" i="2"/>
  <c r="FX223" i="2"/>
  <c r="JH236" i="4"/>
  <c r="JX19" i="4"/>
  <c r="FM234" i="4"/>
  <c r="DN238" i="4"/>
  <c r="JZ14" i="4"/>
  <c r="JZ98" i="4"/>
  <c r="JV8" i="4"/>
  <c r="HD237" i="4"/>
  <c r="FQ237" i="4"/>
  <c r="KA94" i="4"/>
  <c r="JX88" i="4"/>
  <c r="FY62" i="2"/>
  <c r="CV238" i="4"/>
  <c r="FK237" i="4"/>
  <c r="JY8" i="4"/>
  <c r="FI237" i="2"/>
  <c r="JX85" i="4"/>
  <c r="JV20" i="4"/>
  <c r="BL236" i="2"/>
  <c r="JV213" i="4"/>
  <c r="EH234" i="2"/>
  <c r="FY99" i="2"/>
  <c r="KA213" i="4"/>
  <c r="JY119" i="4"/>
  <c r="JZ188" i="4"/>
  <c r="DQ235" i="4"/>
  <c r="GH235" i="4"/>
  <c r="KA158" i="4"/>
  <c r="JZ35" i="4"/>
  <c r="FX133" i="2"/>
  <c r="FY171" i="2"/>
  <c r="BP236" i="2"/>
  <c r="JX169" i="4"/>
  <c r="FU205" i="2"/>
  <c r="DO234" i="2"/>
  <c r="JY50" i="4"/>
  <c r="CV235" i="2"/>
  <c r="GO234" i="4"/>
  <c r="DD236" i="2"/>
  <c r="JW186" i="4"/>
  <c r="BQ235" i="4"/>
  <c r="CF237" i="4"/>
  <c r="KA212" i="4"/>
  <c r="KC75" i="4"/>
  <c r="KA99" i="4"/>
  <c r="BW234" i="2"/>
  <c r="JV188" i="4"/>
  <c r="CK234" i="4"/>
  <c r="BX238" i="4"/>
  <c r="KB224" i="4"/>
  <c r="CP237" i="4"/>
  <c r="JV157" i="4"/>
  <c r="FV159" i="2"/>
  <c r="DJ235" i="2"/>
  <c r="DO236" i="2"/>
  <c r="JW133" i="4"/>
  <c r="JX164" i="4"/>
  <c r="CI237" i="2"/>
  <c r="GS237" i="4"/>
  <c r="GB238" i="4"/>
  <c r="DA237" i="4"/>
  <c r="JV43" i="4"/>
  <c r="FM233" i="2"/>
  <c r="BJ236" i="2"/>
  <c r="IF235" i="4"/>
  <c r="JZ138" i="4"/>
  <c r="EE238" i="4"/>
  <c r="CR234" i="2"/>
  <c r="AM235" i="4"/>
  <c r="HH235" i="4"/>
  <c r="EK238" i="4"/>
  <c r="DS235" i="2"/>
  <c r="JU237" i="4"/>
  <c r="FV34" i="2"/>
  <c r="KA157" i="4"/>
  <c r="FU19" i="2"/>
  <c r="EY234" i="4"/>
  <c r="JZ55" i="4"/>
  <c r="FW155" i="2"/>
  <c r="JX127" i="4"/>
  <c r="EI234" i="2"/>
  <c r="JX90" i="4"/>
  <c r="FH237" i="4"/>
  <c r="IG236" i="4"/>
  <c r="BO235" i="4"/>
  <c r="BF234" i="2"/>
  <c r="H235" i="4"/>
  <c r="FU198" i="2"/>
  <c r="JY58" i="4"/>
  <c r="FV118" i="2"/>
  <c r="KC72" i="4"/>
  <c r="FX196" i="2"/>
  <c r="FV196" i="2"/>
  <c r="FY165" i="2"/>
  <c r="DR234" i="4"/>
  <c r="FU161" i="2"/>
  <c r="FX170" i="2"/>
  <c r="JZ57" i="4"/>
  <c r="CB237" i="4"/>
  <c r="FX76" i="2"/>
  <c r="JX42" i="4"/>
  <c r="GL235" i="4"/>
  <c r="JV12" i="4"/>
  <c r="KB122" i="4"/>
  <c r="KB190" i="4"/>
  <c r="KC188" i="4"/>
  <c r="FV40" i="2"/>
  <c r="KB9" i="4"/>
  <c r="FU162" i="2"/>
  <c r="HQ235" i="4"/>
  <c r="DH236" i="4"/>
  <c r="II234" i="4"/>
  <c r="JV186" i="4"/>
  <c r="EC235" i="4"/>
  <c r="IR236" i="4"/>
  <c r="KB86" i="4"/>
  <c r="FX209" i="2"/>
  <c r="KB233" i="4"/>
  <c r="FK236" i="2"/>
  <c r="KB211" i="4"/>
  <c r="FF236" i="4"/>
  <c r="EF238" i="4"/>
  <c r="JW22" i="4"/>
  <c r="KB143" i="4"/>
  <c r="FV90" i="2"/>
  <c r="FU116" i="2"/>
  <c r="FY199" i="2"/>
  <c r="KA13" i="4"/>
  <c r="GM235" i="4"/>
  <c r="KC82" i="4"/>
  <c r="BX236" i="2"/>
  <c r="AS235" i="2"/>
  <c r="HK237" i="4"/>
  <c r="DU236" i="2"/>
  <c r="CG234" i="2"/>
  <c r="D236" i="2"/>
  <c r="FF237" i="4"/>
  <c r="JX59" i="4"/>
  <c r="JJ234" i="4"/>
  <c r="FX84" i="2"/>
  <c r="FW231" i="2"/>
  <c r="FY148" i="2"/>
  <c r="KB212" i="4"/>
  <c r="KC138" i="4"/>
  <c r="FG235" i="2"/>
  <c r="FW28" i="2"/>
  <c r="FV71" i="2"/>
  <c r="FX203" i="2"/>
  <c r="CX235" i="4"/>
  <c r="KB198" i="4"/>
  <c r="KA224" i="4"/>
  <c r="BK234" i="2"/>
  <c r="KA122" i="4"/>
  <c r="DG234" i="4"/>
  <c r="BT236" i="4"/>
  <c r="FX96" i="2"/>
  <c r="KA203" i="4"/>
  <c r="JV59" i="4"/>
  <c r="KC144" i="4"/>
  <c r="GK236" i="4"/>
  <c r="KC53" i="4"/>
  <c r="JW117" i="4"/>
  <c r="AJ236" i="4"/>
  <c r="KA130" i="4"/>
  <c r="JV185" i="4"/>
  <c r="CH235" i="2"/>
  <c r="GL236" i="4"/>
  <c r="W234" i="4"/>
  <c r="KC78" i="4"/>
  <c r="CT238" i="4"/>
  <c r="JN235" i="4"/>
  <c r="JY134" i="4"/>
  <c r="HZ236" i="4"/>
  <c r="DR238" i="4"/>
  <c r="BV235" i="4"/>
  <c r="Y235" i="2"/>
  <c r="FT235" i="2"/>
  <c r="KB202" i="4"/>
  <c r="JY150" i="4"/>
  <c r="L237" i="2"/>
  <c r="FV206" i="2"/>
  <c r="IU236" i="4"/>
  <c r="CI234" i="2"/>
  <c r="JW79" i="4"/>
  <c r="V236" i="4"/>
  <c r="FY159" i="2"/>
  <c r="JY216" i="4"/>
  <c r="FX199" i="2"/>
  <c r="KC105" i="4"/>
  <c r="FU182" i="2"/>
  <c r="FW209" i="2"/>
  <c r="KB81" i="4"/>
  <c r="EB234" i="4"/>
  <c r="EF234" i="2"/>
  <c r="FU192" i="2"/>
  <c r="JW73" i="4"/>
  <c r="CK237" i="4"/>
  <c r="FU175" i="2"/>
  <c r="KC63" i="4"/>
  <c r="KA45" i="4"/>
  <c r="EL234" i="4"/>
  <c r="BP235" i="2"/>
  <c r="KA144" i="4"/>
  <c r="JZ107" i="4"/>
  <c r="FU170" i="2"/>
  <c r="JW196" i="4"/>
  <c r="KA92" i="4"/>
  <c r="IM236" i="4"/>
  <c r="IE235" i="4"/>
  <c r="KB96" i="4"/>
  <c r="JZ225" i="4"/>
  <c r="FW12" i="2"/>
  <c r="V235" i="2"/>
  <c r="FU145" i="2"/>
  <c r="KC83" i="4"/>
  <c r="JV56" i="4"/>
  <c r="JW113" i="4"/>
  <c r="JX226" i="4"/>
  <c r="KB170" i="4"/>
  <c r="KC204" i="4"/>
  <c r="JZ63" i="4"/>
  <c r="BT236" i="2"/>
  <c r="FW59" i="2"/>
  <c r="GH238" i="4"/>
  <c r="KC169" i="4"/>
  <c r="AX235" i="4"/>
  <c r="FV97" i="2"/>
  <c r="JV105" i="4"/>
  <c r="JY176" i="4"/>
  <c r="FX161" i="2"/>
  <c r="FU147" i="2"/>
  <c r="FY35" i="2"/>
  <c r="JY232" i="4"/>
  <c r="JZ195" i="4"/>
  <c r="KB164" i="4"/>
  <c r="JW219" i="4"/>
  <c r="CC236" i="4"/>
  <c r="DJ237" i="4"/>
  <c r="JY172" i="4"/>
  <c r="JV31" i="4"/>
  <c r="JW160" i="4"/>
  <c r="FC236" i="4"/>
  <c r="JZ23" i="4"/>
  <c r="CV236" i="2"/>
  <c r="EA236" i="4"/>
  <c r="AV233" i="2"/>
  <c r="BE237" i="4"/>
  <c r="KB94" i="4"/>
  <c r="EU237" i="2"/>
  <c r="KA164" i="4"/>
  <c r="JZ42" i="4"/>
  <c r="FY41" i="2"/>
  <c r="DL236" i="4"/>
  <c r="FY229" i="2"/>
  <c r="FU42" i="2"/>
  <c r="EN235" i="4"/>
  <c r="DO238" i="4"/>
  <c r="KC104" i="4"/>
  <c r="KB225" i="4"/>
  <c r="BY235" i="2"/>
  <c r="DZ234" i="4"/>
  <c r="EJ237" i="4"/>
  <c r="IX237" i="4"/>
  <c r="FW159" i="2"/>
  <c r="CV234" i="4"/>
  <c r="AO237" i="4"/>
  <c r="JW119" i="4"/>
  <c r="KB228" i="4"/>
  <c r="KC18" i="4"/>
  <c r="EG233" i="2"/>
  <c r="KB110" i="4"/>
  <c r="FX69" i="2"/>
  <c r="FL236" i="4"/>
  <c r="FM237" i="4"/>
  <c r="HN234" i="4"/>
  <c r="BQ237" i="2"/>
  <c r="FW39" i="2"/>
  <c r="JZ187" i="4"/>
  <c r="JV123" i="4"/>
  <c r="FY181" i="2"/>
  <c r="JZ51" i="4"/>
  <c r="JY201" i="4"/>
  <c r="HJ237" i="4"/>
  <c r="FW213" i="2"/>
  <c r="HS235" i="4"/>
  <c r="FE233" i="2"/>
  <c r="FU54" i="2"/>
  <c r="JY138" i="4"/>
  <c r="FD235" i="4"/>
  <c r="EM234" i="2"/>
  <c r="EZ234" i="4"/>
  <c r="FU80" i="2"/>
  <c r="JV101" i="4"/>
  <c r="FZ237" i="4"/>
  <c r="KA10" i="4"/>
  <c r="CR234" i="4"/>
  <c r="FA234" i="2"/>
  <c r="FV131" i="2"/>
  <c r="DY235" i="4"/>
  <c r="JV143" i="4"/>
  <c r="FW50" i="2"/>
  <c r="DE234" i="2"/>
  <c r="JW52" i="4"/>
  <c r="KA133" i="4"/>
  <c r="HP236" i="4"/>
  <c r="FU27" i="2"/>
  <c r="DV236" i="4"/>
  <c r="FU234" i="2" l="1" a="1"/>
  <c r="FU234" i="2" s="1"/>
  <c r="FU233" i="2" a="1"/>
  <c r="FU233" i="2" s="1"/>
  <c r="FU235" i="2" a="1"/>
  <c r="FU235" i="2" s="1"/>
  <c r="FU237" i="2" a="1"/>
  <c r="FU237" i="2" s="1"/>
  <c r="FU236" i="2" a="1"/>
  <c r="FU236" i="2" s="1"/>
  <c r="KB238" i="4" a="1"/>
  <c r="KB238" i="4" s="1"/>
  <c r="KB235" i="4" a="1"/>
  <c r="KB235" i="4" s="1"/>
  <c r="KB236" i="4" a="1"/>
  <c r="KB236" i="4" s="1"/>
  <c r="KB237" i="4" a="1"/>
  <c r="KB237" i="4" s="1"/>
  <c r="KB234" i="4" a="1"/>
  <c r="KB234" i="4" s="1"/>
  <c r="FX236" i="2" a="1"/>
  <c r="FX236" i="2" s="1"/>
  <c r="FX234" i="2" a="1"/>
  <c r="FX234" i="2" s="1"/>
  <c r="FX237" i="2" a="1"/>
  <c r="FX237" i="2" s="1"/>
  <c r="FX235" i="2" a="1"/>
  <c r="FX235" i="2" s="1"/>
  <c r="FX233" i="2" a="1"/>
  <c r="FX233" i="2" s="1"/>
  <c r="JW235" i="4" a="1"/>
  <c r="JW235" i="4" s="1"/>
  <c r="JW238" i="4" a="1"/>
  <c r="JW238" i="4" s="1"/>
  <c r="JW234" i="4" a="1"/>
  <c r="JW234" i="4" s="1"/>
  <c r="JW236" i="4" a="1"/>
  <c r="JW236" i="4" s="1"/>
  <c r="JW237" i="4" a="1"/>
  <c r="JW237" i="4" s="1"/>
  <c r="FV234" i="2" a="1"/>
  <c r="FV234" i="2" s="1"/>
  <c r="FV236" i="2" a="1"/>
  <c r="FV236" i="2" s="1"/>
  <c r="FV233" i="2" a="1"/>
  <c r="FV233" i="2" s="1"/>
  <c r="FV235" i="2" a="1"/>
  <c r="FV235" i="2" s="1"/>
  <c r="FV237" i="2" a="1"/>
  <c r="FV237" i="2" s="1"/>
  <c r="KC234" i="4" a="1"/>
  <c r="KC234" i="4" s="1"/>
  <c r="KC237" i="4" a="1"/>
  <c r="KC237" i="4" s="1"/>
  <c r="KC238" i="4" a="1"/>
  <c r="KC238" i="4" s="1"/>
  <c r="KC235" i="4" a="1"/>
  <c r="KC235" i="4" s="1"/>
  <c r="KC236" i="4" a="1"/>
  <c r="KC236" i="4" s="1"/>
  <c r="JX237" i="4" a="1"/>
  <c r="JX237" i="4" s="1"/>
  <c r="JX236" i="4" a="1"/>
  <c r="JX236" i="4" s="1"/>
  <c r="JX238" i="4" a="1"/>
  <c r="JX238" i="4" s="1"/>
  <c r="JX234" i="4" a="1"/>
  <c r="JX234" i="4" s="1"/>
  <c r="JX235" i="4" a="1"/>
  <c r="JX235" i="4" s="1"/>
  <c r="FY233" i="2" a="1"/>
  <c r="FY233" i="2" s="1"/>
  <c r="FY237" i="2" a="1"/>
  <c r="FY237" i="2" s="1"/>
  <c r="FY234" i="2" a="1"/>
  <c r="FY234" i="2" s="1"/>
  <c r="FY236" i="2" a="1"/>
  <c r="FY236" i="2" s="1"/>
  <c r="FY235" i="2" a="1"/>
  <c r="FY235" i="2" s="1"/>
  <c r="JV238" i="4" a="1"/>
  <c r="JV238" i="4" s="1"/>
  <c r="JV236" i="4" a="1"/>
  <c r="JV236" i="4" s="1"/>
  <c r="JV237" i="4" a="1"/>
  <c r="JV237" i="4" s="1"/>
  <c r="JV235" i="4" a="1"/>
  <c r="JV235" i="4" s="1"/>
  <c r="JV234" i="4" a="1"/>
  <c r="JV234" i="4" s="1"/>
  <c r="JZ237" i="4" a="1"/>
  <c r="JZ237" i="4" s="1"/>
  <c r="JZ236" i="4" a="1"/>
  <c r="JZ236" i="4" s="1"/>
  <c r="JZ238" i="4" a="1"/>
  <c r="JZ238" i="4" s="1"/>
  <c r="JZ235" i="4" a="1"/>
  <c r="JZ235" i="4" s="1"/>
  <c r="JZ234" i="4" a="1"/>
  <c r="JZ234" i="4" s="1"/>
  <c r="KA235" i="4" a="1"/>
  <c r="KA235" i="4" s="1"/>
  <c r="KA234" i="4" a="1"/>
  <c r="KA234" i="4" s="1"/>
  <c r="KA236" i="4" a="1"/>
  <c r="KA236" i="4" s="1"/>
  <c r="KA238" i="4" a="1"/>
  <c r="KA238" i="4" s="1"/>
  <c r="KA237" i="4" a="1"/>
  <c r="KA237" i="4" s="1"/>
  <c r="JY238" i="4" a="1"/>
  <c r="JY238" i="4" s="1"/>
  <c r="JY236" i="4" a="1"/>
  <c r="JY236" i="4" s="1"/>
  <c r="JY237" i="4" a="1"/>
  <c r="JY237" i="4" s="1"/>
  <c r="JY234" i="4" a="1"/>
  <c r="JY234" i="4" s="1"/>
  <c r="JY235" i="4" a="1"/>
  <c r="JY235" i="4" s="1"/>
  <c r="FW236" i="2" a="1"/>
  <c r="FW236" i="2" s="1"/>
  <c r="FW237" i="2" a="1"/>
  <c r="FW237" i="2" s="1"/>
  <c r="FW235" i="2" a="1"/>
  <c r="FW235" i="2" s="1"/>
  <c r="FW234" i="2" a="1"/>
  <c r="FW234" i="2" s="1"/>
  <c r="FW233" i="2" a="1"/>
  <c r="FW23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<sst xmlns="http://schemas.openxmlformats.org/spreadsheetml/2006/main" count="2891" uniqueCount="273">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</sst>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164" fontId="1" fillId="0" borderId="1" xfId="0" applyNumberFormat="1" applyFont="1" applyFill="1" applyBorder="1"/>
    <xf numFmtId="164" fontId="1" fillId="6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1"/>
  <sheetViews>
    <sheetView topLeftCell="A4" zoomScaleNormal="100" workbookViewId="0">
      <pane xSplit="1" topLeftCell="BO1" activePane="topRight" state="frozen"/>
      <selection activeCell="A43" sqref="A43"/>
      <selection pane="topRight" activeCell="CC231" sqref="CC23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1" t="s">
        <v>229</v>
      </c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12" t="s">
        <v>232</v>
      </c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4"/>
      <c r="CS4" s="28" t="s">
        <v>197</v>
      </c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30"/>
      <c r="DR4" s="31" t="s">
        <v>198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3"/>
      <c r="EQ4" s="34" t="s">
        <v>199</v>
      </c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/>
      <c r="FN4" s="35"/>
      <c r="FO4" s="36"/>
      <c r="FP4" s="46" t="s">
        <v>214</v>
      </c>
      <c r="FQ4" s="47"/>
      <c r="FR4" s="47"/>
      <c r="FS4" s="47"/>
      <c r="FT4" s="48"/>
      <c r="FU4" s="40" t="s">
        <v>215</v>
      </c>
      <c r="FV4" s="41"/>
      <c r="FW4" s="41"/>
      <c r="FX4" s="41"/>
      <c r="FY4" s="42"/>
      <c r="GA4" s="37" t="s">
        <v>272</v>
      </c>
    </row>
    <row r="5" spans="1:183" ht="13.5" x14ac:dyDescent="0.25">
      <c r="B5" s="24" t="s">
        <v>200</v>
      </c>
      <c r="C5" s="27"/>
      <c r="D5" s="27"/>
      <c r="E5" s="27"/>
      <c r="F5" s="27"/>
      <c r="G5" s="11" t="s">
        <v>264</v>
      </c>
      <c r="H5" s="11"/>
      <c r="I5" s="11"/>
      <c r="J5" s="11"/>
      <c r="K5" s="11"/>
      <c r="L5" s="24" t="s">
        <v>201</v>
      </c>
      <c r="M5" s="24"/>
      <c r="N5" s="24"/>
      <c r="O5" s="24"/>
      <c r="P5" s="24"/>
      <c r="Q5" s="11" t="s">
        <v>266</v>
      </c>
      <c r="R5" s="11"/>
      <c r="S5" s="11"/>
      <c r="T5" s="11"/>
      <c r="U5" s="11"/>
      <c r="V5" s="24" t="s">
        <v>202</v>
      </c>
      <c r="W5" s="24"/>
      <c r="X5" s="24"/>
      <c r="Y5" s="24"/>
      <c r="Z5" s="24"/>
      <c r="AA5" s="11" t="s">
        <v>268</v>
      </c>
      <c r="AB5" s="11"/>
      <c r="AC5" s="11"/>
      <c r="AD5" s="11"/>
      <c r="AE5" s="11"/>
      <c r="AF5" s="24" t="s">
        <v>203</v>
      </c>
      <c r="AG5" s="24"/>
      <c r="AH5" s="24"/>
      <c r="AI5" s="24"/>
      <c r="AJ5" s="24"/>
      <c r="AK5" s="11" t="s">
        <v>270</v>
      </c>
      <c r="AL5" s="11"/>
      <c r="AM5" s="11"/>
      <c r="AN5" s="11"/>
      <c r="AO5" s="11"/>
      <c r="AP5" s="24" t="s">
        <v>205</v>
      </c>
      <c r="AQ5" s="24"/>
      <c r="AR5" s="24"/>
      <c r="AS5" s="24"/>
      <c r="AT5" s="24"/>
      <c r="AU5" s="11" t="s">
        <v>200</v>
      </c>
      <c r="AV5" s="23"/>
      <c r="AW5" s="23"/>
      <c r="AX5" s="23"/>
      <c r="AY5" s="23"/>
      <c r="AZ5" s="24" t="s">
        <v>201</v>
      </c>
      <c r="BA5" s="24"/>
      <c r="BB5" s="24"/>
      <c r="BC5" s="24"/>
      <c r="BD5" s="24"/>
      <c r="BE5" s="11" t="s">
        <v>202</v>
      </c>
      <c r="BF5" s="11"/>
      <c r="BG5" s="11"/>
      <c r="BH5" s="11"/>
      <c r="BI5" s="11"/>
      <c r="BJ5" s="24" t="s">
        <v>203</v>
      </c>
      <c r="BK5" s="24"/>
      <c r="BL5" s="24"/>
      <c r="BM5" s="24"/>
      <c r="BN5" s="24"/>
      <c r="BO5" s="11" t="s">
        <v>205</v>
      </c>
      <c r="BP5" s="11"/>
      <c r="BQ5" s="11"/>
      <c r="BR5" s="11"/>
      <c r="BS5" s="11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49"/>
      <c r="FQ5" s="50"/>
      <c r="FR5" s="50"/>
      <c r="FS5" s="50"/>
      <c r="FT5" s="51"/>
      <c r="FU5" s="43"/>
      <c r="FV5" s="44"/>
      <c r="FW5" s="44"/>
      <c r="FX5" s="44"/>
      <c r="FY5" s="45"/>
      <c r="GA5" s="38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39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/>
      <c r="H7" s="5"/>
      <c r="I7" s="5"/>
      <c r="J7" s="5"/>
      <c r="K7" s="5"/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/>
      <c r="R7" s="5"/>
      <c r="S7" s="5"/>
      <c r="T7" s="5"/>
      <c r="U7" s="5"/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/>
      <c r="AB7" s="5"/>
      <c r="AC7" s="5"/>
      <c r="AD7" s="5"/>
      <c r="AE7" s="5"/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/>
      <c r="AL7" s="5"/>
      <c r="AM7" s="5"/>
      <c r="AN7" s="5"/>
      <c r="AO7" s="5"/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0.70143461538461538</v>
      </c>
      <c r="FQ7" s="4">
        <f t="shared" ref="FQ7:FQ70" si="1">AVERAGEIFS(B7:FO7,metrics.est,"MSE")</f>
        <v>0.84954615384615384</v>
      </c>
      <c r="FR7" s="4">
        <f t="shared" ref="FR7:FR70" si="2">AVERAGEIFS(B7:FO7,metrics.est,"R")</f>
        <v>0.32717692307692303</v>
      </c>
      <c r="FS7" s="4">
        <f t="shared" ref="FS7:FS70" si="3">AVERAGEIFS(B7:FO7,metrics.est,"Coverage")</f>
        <v>0.91770769230769211</v>
      </c>
      <c r="FT7" s="4">
        <f t="shared" ref="FT7:FT70" si="4">AVERAGEIFS(B7:FO7,metrics.est,"Time")</f>
        <v>0.15535769230769231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/>
      <c r="H8" s="5"/>
      <c r="I8" s="5"/>
      <c r="J8" s="5"/>
      <c r="K8" s="5"/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/>
      <c r="R8" s="5"/>
      <c r="S8" s="5"/>
      <c r="T8" s="5"/>
      <c r="U8" s="5"/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/>
      <c r="AB8" s="5"/>
      <c r="AC8" s="5"/>
      <c r="AD8" s="5"/>
      <c r="AE8" s="5"/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/>
      <c r="AL8" s="5"/>
      <c r="AM8" s="5"/>
      <c r="AN8" s="5"/>
      <c r="AO8" s="5"/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0.70929615384615374</v>
      </c>
      <c r="FQ8" s="4">
        <f t="shared" si="1"/>
        <v>0.86229999999999996</v>
      </c>
      <c r="FR8" s="4">
        <f t="shared" si="2"/>
        <v>0.31289615384615388</v>
      </c>
      <c r="FS8" s="4">
        <f t="shared" si="3"/>
        <v>0.8919730769230767</v>
      </c>
      <c r="FT8" s="4">
        <f t="shared" si="4"/>
        <v>0.1649846153846154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/>
      <c r="H9" s="5"/>
      <c r="I9" s="5"/>
      <c r="J9" s="5"/>
      <c r="K9" s="5"/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/>
      <c r="R9" s="5"/>
      <c r="S9" s="5"/>
      <c r="T9" s="5"/>
      <c r="U9" s="5"/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/>
      <c r="AB9" s="5"/>
      <c r="AC9" s="5"/>
      <c r="AD9" s="5"/>
      <c r="AE9" s="5"/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/>
      <c r="AL9" s="5"/>
      <c r="AM9" s="5"/>
      <c r="AN9" s="5"/>
      <c r="AO9" s="5"/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0.72515384615384604</v>
      </c>
      <c r="FQ9" s="4">
        <f t="shared" si="1"/>
        <v>0.89517692307692287</v>
      </c>
      <c r="FR9" s="4">
        <f t="shared" si="2"/>
        <v>0.30492307692307691</v>
      </c>
      <c r="FS9" s="4">
        <f t="shared" si="3"/>
        <v>0.83007692307692293</v>
      </c>
      <c r="FT9" s="4">
        <f t="shared" si="4"/>
        <v>0.20694615384615389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/>
      <c r="H10" s="5"/>
      <c r="I10" s="5"/>
      <c r="J10" s="5"/>
      <c r="K10" s="5"/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/>
      <c r="R10" s="5"/>
      <c r="S10" s="5"/>
      <c r="T10" s="5"/>
      <c r="U10" s="5"/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/>
      <c r="AB10" s="5"/>
      <c r="AC10" s="5"/>
      <c r="AD10" s="5"/>
      <c r="AE10" s="5"/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/>
      <c r="AL10" s="5"/>
      <c r="AM10" s="5"/>
      <c r="AN10" s="5"/>
      <c r="AO10" s="5"/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0.7056960000000001</v>
      </c>
      <c r="FQ10" s="4">
        <f t="shared" si="1"/>
        <v>0.85438799999999981</v>
      </c>
      <c r="FR10" s="4">
        <f t="shared" si="2"/>
        <v>0.31286000000000003</v>
      </c>
      <c r="FS10" s="4">
        <f t="shared" si="3"/>
        <v>0.88999599999999968</v>
      </c>
      <c r="FT10" s="4">
        <f t="shared" si="4"/>
        <v>0.16417999999999996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/>
      <c r="H11" s="5"/>
      <c r="I11" s="5"/>
      <c r="J11" s="5"/>
      <c r="K11" s="5"/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/>
      <c r="R11" s="5"/>
      <c r="S11" s="5"/>
      <c r="T11" s="5"/>
      <c r="U11" s="5"/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/>
      <c r="AB11" s="5"/>
      <c r="AC11" s="5"/>
      <c r="AD11" s="5"/>
      <c r="AE11" s="5"/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/>
      <c r="AL11" s="5"/>
      <c r="AM11" s="5"/>
      <c r="AN11" s="5"/>
      <c r="AO11" s="5"/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0.70974799999999982</v>
      </c>
      <c r="FQ11" s="4">
        <f t="shared" si="1"/>
        <v>0.87314799999999992</v>
      </c>
      <c r="FR11" s="4">
        <f t="shared" si="2"/>
        <v>0.21870800000000007</v>
      </c>
      <c r="FS11" s="4">
        <f t="shared" si="3"/>
        <v>0.87796800000000008</v>
      </c>
      <c r="FT11" s="4">
        <f t="shared" si="4"/>
        <v>0.16576800000000005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/>
      <c r="H12" s="5"/>
      <c r="I12" s="5"/>
      <c r="J12" s="5"/>
      <c r="K12" s="5"/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/>
      <c r="R12" s="5"/>
      <c r="S12" s="5"/>
      <c r="T12" s="5"/>
      <c r="U12" s="5"/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/>
      <c r="AB12" s="5"/>
      <c r="AC12" s="5"/>
      <c r="AD12" s="5"/>
      <c r="AE12" s="5"/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/>
      <c r="AL12" s="5"/>
      <c r="AM12" s="5"/>
      <c r="AN12" s="5"/>
      <c r="AO12" s="5"/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0.70404800000000012</v>
      </c>
      <c r="FQ12" s="4">
        <f t="shared" si="1"/>
        <v>0.85214000000000012</v>
      </c>
      <c r="FR12" s="4">
        <f t="shared" si="2"/>
        <v>0.32580400000000004</v>
      </c>
      <c r="FS12" s="4">
        <f t="shared" si="3"/>
        <v>0.88999599999999968</v>
      </c>
      <c r="FT12" s="4">
        <f t="shared" si="4"/>
        <v>0.16302000000000003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/>
      <c r="H13" s="5"/>
      <c r="I13" s="5"/>
      <c r="J13" s="5"/>
      <c r="K13" s="5"/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/>
      <c r="R13" s="5"/>
      <c r="S13" s="5"/>
      <c r="T13" s="5"/>
      <c r="U13" s="5"/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/>
      <c r="AB13" s="5"/>
      <c r="AC13" s="5"/>
      <c r="AD13" s="5"/>
      <c r="AE13" s="5"/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/>
      <c r="AL13" s="5"/>
      <c r="AM13" s="5"/>
      <c r="AN13" s="5"/>
      <c r="AO13" s="5"/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0.7036</v>
      </c>
      <c r="FQ13" s="4">
        <f t="shared" si="1"/>
        <v>0.84945384615384589</v>
      </c>
      <c r="FR13" s="4">
        <f t="shared" si="2"/>
        <v>0.32681923076923075</v>
      </c>
      <c r="FS13" s="4">
        <f t="shared" si="3"/>
        <v>0.8919730769230767</v>
      </c>
      <c r="FT13" s="4">
        <f t="shared" si="4"/>
        <v>0.16310384615384613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/>
      <c r="H14" s="5"/>
      <c r="I14" s="5"/>
      <c r="J14" s="5"/>
      <c r="K14" s="5"/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/>
      <c r="R14" s="5"/>
      <c r="S14" s="5"/>
      <c r="T14" s="5"/>
      <c r="U14" s="5"/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/>
      <c r="AB14" s="5"/>
      <c r="AC14" s="5"/>
      <c r="AD14" s="5"/>
      <c r="AE14" s="5"/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/>
      <c r="AL14" s="5"/>
      <c r="AM14" s="5"/>
      <c r="AN14" s="5"/>
      <c r="AO14" s="5"/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0.73292400000000013</v>
      </c>
      <c r="FQ14" s="4">
        <f t="shared" si="1"/>
        <v>0.92311599999999983</v>
      </c>
      <c r="FR14" s="4">
        <f t="shared" si="2"/>
        <v>0.30236800000000008</v>
      </c>
      <c r="FS14" s="4">
        <f t="shared" si="3"/>
        <v>0.91673599999999977</v>
      </c>
      <c r="FT14" s="4">
        <f t="shared" si="4"/>
        <v>0.91120400000000012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/>
      <c r="H15" s="5"/>
      <c r="I15" s="5"/>
      <c r="J15" s="5"/>
      <c r="K15" s="5"/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/>
      <c r="R15" s="5"/>
      <c r="S15" s="5"/>
      <c r="T15" s="5"/>
      <c r="U15" s="5"/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/>
      <c r="AB15" s="5"/>
      <c r="AC15" s="5"/>
      <c r="AD15" s="5"/>
      <c r="AE15" s="5"/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/>
      <c r="AL15" s="5"/>
      <c r="AM15" s="5"/>
      <c r="AN15" s="5"/>
      <c r="AO15" s="5"/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0.8361360000000001</v>
      </c>
      <c r="FQ15" s="4">
        <f t="shared" si="1"/>
        <v>1.1805680000000003</v>
      </c>
      <c r="FR15" s="4">
        <f t="shared" si="2"/>
        <v>0.27056400000000003</v>
      </c>
      <c r="FS15" s="4">
        <f t="shared" si="3"/>
        <v>0.91673599999999977</v>
      </c>
      <c r="FT15" s="4">
        <f t="shared" si="4"/>
        <v>0.21020000000000003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k=10, r=0.1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/>
      <c r="H16" s="5"/>
      <c r="I16" s="5"/>
      <c r="J16" s="5"/>
      <c r="K16" s="5"/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/>
      <c r="R16" s="5"/>
      <c r="S16" s="5"/>
      <c r="T16" s="5"/>
      <c r="U16" s="5"/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/>
      <c r="AB16" s="5"/>
      <c r="AC16" s="5"/>
      <c r="AD16" s="5"/>
      <c r="AE16" s="5"/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/>
      <c r="AL16" s="5"/>
      <c r="AM16" s="5"/>
      <c r="AN16" s="5"/>
      <c r="AO16" s="5"/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0.70998400000000006</v>
      </c>
      <c r="FQ16" s="4">
        <f t="shared" si="1"/>
        <v>0.86376799999999998</v>
      </c>
      <c r="FR16" s="4">
        <f t="shared" si="2"/>
        <v>0.31030400000000002</v>
      </c>
      <c r="FS16" s="4">
        <f t="shared" si="3"/>
        <v>0.88999199999999978</v>
      </c>
      <c r="FT16" s="4">
        <f t="shared" si="4"/>
        <v>0.18965199999999999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/>
      <c r="H17" s="5"/>
      <c r="I17" s="5"/>
      <c r="J17" s="5"/>
      <c r="K17" s="5"/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/>
      <c r="R17" s="5"/>
      <c r="S17" s="5"/>
      <c r="T17" s="5"/>
      <c r="U17" s="5"/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/>
      <c r="AB17" s="5"/>
      <c r="AC17" s="5"/>
      <c r="AD17" s="5"/>
      <c r="AE17" s="5"/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/>
      <c r="AL17" s="5"/>
      <c r="AM17" s="5"/>
      <c r="AN17" s="5"/>
      <c r="AO17" s="5"/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0.70324399999999987</v>
      </c>
      <c r="FQ17" s="4">
        <f t="shared" si="1"/>
        <v>0.85402400000000012</v>
      </c>
      <c r="FR17" s="4">
        <f t="shared" si="2"/>
        <v>0.32483999999999996</v>
      </c>
      <c r="FS17" s="4">
        <f t="shared" si="3"/>
        <v>0.91673599999999977</v>
      </c>
      <c r="FT17" s="4">
        <f t="shared" si="4"/>
        <v>0.33917200000000003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/>
      <c r="H18" s="5"/>
      <c r="I18" s="5"/>
      <c r="J18" s="5"/>
      <c r="K18" s="5"/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/>
      <c r="R18" s="5"/>
      <c r="S18" s="5"/>
      <c r="T18" s="5"/>
      <c r="U18" s="5"/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/>
      <c r="AB18" s="5"/>
      <c r="AC18" s="5"/>
      <c r="AD18" s="5"/>
      <c r="AE18" s="5"/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/>
      <c r="AL18" s="5"/>
      <c r="AM18" s="5"/>
      <c r="AN18" s="5"/>
      <c r="AO18" s="5"/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0.70571199999999989</v>
      </c>
      <c r="FQ18" s="4">
        <f t="shared" si="1"/>
        <v>0.85170400000000024</v>
      </c>
      <c r="FR18" s="4">
        <f t="shared" si="2"/>
        <v>0.31160400000000005</v>
      </c>
      <c r="FS18" s="4">
        <f t="shared" si="3"/>
        <v>0.82776799999999995</v>
      </c>
      <c r="FT18" s="4">
        <f t="shared" si="4"/>
        <v>0.35791999999999996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/>
      <c r="H19" s="5"/>
      <c r="I19" s="5"/>
      <c r="J19" s="5"/>
      <c r="K19" s="5"/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/>
      <c r="R19" s="5"/>
      <c r="S19" s="5"/>
      <c r="T19" s="5"/>
      <c r="U19" s="5"/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/>
      <c r="AB19" s="5"/>
      <c r="AC19" s="5"/>
      <c r="AD19" s="5"/>
      <c r="AE19" s="5"/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/>
      <c r="AL19" s="5"/>
      <c r="AM19" s="5"/>
      <c r="AN19" s="5"/>
      <c r="AO19" s="5"/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0.71029200000000003</v>
      </c>
      <c r="FQ19" s="4">
        <f t="shared" si="1"/>
        <v>0.86617600000000006</v>
      </c>
      <c r="FR19" s="4">
        <f t="shared" si="2"/>
        <v>0.29630800000000002</v>
      </c>
      <c r="FS19" s="4">
        <f t="shared" si="3"/>
        <v>0.85729599999999995</v>
      </c>
      <c r="FT19" s="4">
        <f t="shared" si="4"/>
        <v>0.15140400000000001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/>
      <c r="H20" s="5"/>
      <c r="I20" s="5"/>
      <c r="J20" s="5"/>
      <c r="K20" s="5"/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/>
      <c r="R20" s="5"/>
      <c r="S20" s="5"/>
      <c r="T20" s="5"/>
      <c r="U20" s="5"/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/>
      <c r="AB20" s="5"/>
      <c r="AC20" s="5"/>
      <c r="AD20" s="5"/>
      <c r="AE20" s="5"/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/>
      <c r="AL20" s="5"/>
      <c r="AM20" s="5"/>
      <c r="AN20" s="5"/>
      <c r="AO20" s="5"/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0.70270799999999989</v>
      </c>
      <c r="FQ20" s="4">
        <f t="shared" si="1"/>
        <v>0.85271200000000003</v>
      </c>
      <c r="FR20" s="4">
        <f t="shared" si="2"/>
        <v>0.32545200000000007</v>
      </c>
      <c r="FS20" s="4">
        <f t="shared" si="3"/>
        <v>0.91673599999999977</v>
      </c>
      <c r="FT20" s="4">
        <f t="shared" si="4"/>
        <v>0.18292799999999995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/>
      <c r="H21" s="5"/>
      <c r="I21" s="5"/>
      <c r="J21" s="5"/>
      <c r="K21" s="5"/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/>
      <c r="R21" s="5"/>
      <c r="S21" s="5"/>
      <c r="T21" s="5"/>
      <c r="U21" s="5"/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/>
      <c r="AB21" s="5"/>
      <c r="AC21" s="5"/>
      <c r="AD21" s="5"/>
      <c r="AE21" s="5"/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/>
      <c r="AL21" s="5"/>
      <c r="AM21" s="5"/>
      <c r="AN21" s="5"/>
      <c r="AO21" s="5"/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0.69775600000000015</v>
      </c>
      <c r="FQ21" s="4">
        <f t="shared" si="1"/>
        <v>0.83971600000000013</v>
      </c>
      <c r="FR21" s="4">
        <f t="shared" si="2"/>
        <v>0.33186800000000005</v>
      </c>
      <c r="FS21" s="4">
        <f t="shared" si="3"/>
        <v>0.88999599999999968</v>
      </c>
      <c r="FT21" s="4">
        <f t="shared" si="4"/>
        <v>0.18648800000000001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/>
      <c r="H22" s="5"/>
      <c r="I22" s="5"/>
      <c r="J22" s="5"/>
      <c r="K22" s="5"/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/>
      <c r="R22" s="5"/>
      <c r="S22" s="5"/>
      <c r="T22" s="5"/>
      <c r="U22" s="5"/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/>
      <c r="AB22" s="5"/>
      <c r="AC22" s="5"/>
      <c r="AD22" s="5"/>
      <c r="AE22" s="5"/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/>
      <c r="AL22" s="5"/>
      <c r="AM22" s="5"/>
      <c r="AN22" s="5"/>
      <c r="AO22" s="5"/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10"/>
      <c r="DX22" s="10"/>
      <c r="DY22" s="10"/>
      <c r="DZ22" s="10"/>
      <c r="EA22" s="10"/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10"/>
      <c r="EH22" s="10"/>
      <c r="EI22" s="10"/>
      <c r="EJ22" s="10"/>
      <c r="EK22" s="10"/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0.2278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0.7050833333333334</v>
      </c>
      <c r="FQ22" s="4">
        <f t="shared" si="1"/>
        <v>0.85289999999999988</v>
      </c>
      <c r="FR22" s="4">
        <f t="shared" si="2"/>
        <v>0.3135</v>
      </c>
      <c r="FS22" s="4">
        <f t="shared" si="3"/>
        <v>0.88857916666666659</v>
      </c>
      <c r="FT22" s="4">
        <f t="shared" si="4"/>
        <v>0.15874583333333334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/>
      <c r="H23" s="5"/>
      <c r="I23" s="5"/>
      <c r="J23" s="5"/>
      <c r="K23" s="5"/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/>
      <c r="R23" s="5"/>
      <c r="S23" s="5"/>
      <c r="T23" s="5"/>
      <c r="U23" s="5"/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/>
      <c r="AB23" s="5"/>
      <c r="AC23" s="5"/>
      <c r="AD23" s="5"/>
      <c r="AE23" s="5"/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/>
      <c r="AL23" s="5"/>
      <c r="AM23" s="5"/>
      <c r="AN23" s="5"/>
      <c r="AO23" s="5"/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10"/>
      <c r="DX23" s="10"/>
      <c r="DY23" s="10"/>
      <c r="DZ23" s="10"/>
      <c r="EA23" s="10"/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10"/>
      <c r="EH23" s="10"/>
      <c r="EI23" s="10"/>
      <c r="EJ23" s="10"/>
      <c r="EK23" s="10"/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0.70903043478260874</v>
      </c>
      <c r="FQ23" s="4">
        <f t="shared" si="1"/>
        <v>0.86357391304347819</v>
      </c>
      <c r="FR23" s="4">
        <f t="shared" si="2"/>
        <v>0.31588695652173915</v>
      </c>
      <c r="FS23" s="4">
        <f t="shared" si="3"/>
        <v>0.88628260869565201</v>
      </c>
      <c r="FT23" s="4">
        <f t="shared" si="4"/>
        <v>0.15571739130434784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/>
      <c r="H24" s="5"/>
      <c r="I24" s="5"/>
      <c r="J24" s="5"/>
      <c r="K24" s="5"/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/>
      <c r="R24" s="5"/>
      <c r="S24" s="5"/>
      <c r="T24" s="5"/>
      <c r="U24" s="5"/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/>
      <c r="AB24" s="5"/>
      <c r="AC24" s="5"/>
      <c r="AD24" s="5"/>
      <c r="AE24" s="5"/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/>
      <c r="AL24" s="5"/>
      <c r="AM24" s="5"/>
      <c r="AN24" s="5"/>
      <c r="AO24" s="5"/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10"/>
      <c r="DX24" s="10"/>
      <c r="DY24" s="10"/>
      <c r="DZ24" s="10"/>
      <c r="EA24" s="10"/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10"/>
      <c r="EH24" s="10"/>
      <c r="EI24" s="10"/>
      <c r="EJ24" s="10"/>
      <c r="EK24" s="10"/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0.7113173913043479</v>
      </c>
      <c r="FQ24" s="4">
        <f t="shared" si="1"/>
        <v>0.86760869565217413</v>
      </c>
      <c r="FR24" s="4">
        <f t="shared" si="2"/>
        <v>0.31029565217391303</v>
      </c>
      <c r="FS24" s="4">
        <f t="shared" si="3"/>
        <v>0.88628260869565201</v>
      </c>
      <c r="FT24" s="4">
        <f t="shared" si="4"/>
        <v>0.15915217391304343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/>
      <c r="H25" s="5"/>
      <c r="I25" s="5"/>
      <c r="J25" s="5"/>
      <c r="K25" s="5"/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/>
      <c r="R25" s="5"/>
      <c r="S25" s="5"/>
      <c r="T25" s="5"/>
      <c r="U25" s="5"/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/>
      <c r="AB25" s="5"/>
      <c r="AC25" s="5"/>
      <c r="AD25" s="5"/>
      <c r="AE25" s="5"/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/>
      <c r="AL25" s="5"/>
      <c r="AM25" s="5"/>
      <c r="AN25" s="5"/>
      <c r="AO25" s="5"/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0.75646799999999981</v>
      </c>
      <c r="FQ25" s="4">
        <f t="shared" si="1"/>
        <v>0.96670400000000001</v>
      </c>
      <c r="FR25" s="4">
        <f t="shared" si="2"/>
        <v>0.31010800000000005</v>
      </c>
      <c r="FS25" s="4">
        <f t="shared" si="3"/>
        <v>0.86029199999999972</v>
      </c>
      <c r="FT25" s="4">
        <f t="shared" si="4"/>
        <v>6.3669679999999991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/>
      <c r="H26" s="5"/>
      <c r="I26" s="5"/>
      <c r="J26" s="5"/>
      <c r="K26" s="5"/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/>
      <c r="R26" s="5"/>
      <c r="S26" s="5"/>
      <c r="T26" s="5"/>
      <c r="U26" s="5"/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/>
      <c r="AB26" s="5"/>
      <c r="AC26" s="5"/>
      <c r="AD26" s="5"/>
      <c r="AE26" s="5"/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/>
      <c r="AL26" s="5"/>
      <c r="AM26" s="5"/>
      <c r="AN26" s="5"/>
      <c r="AO26" s="5"/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0.70051600000000003</v>
      </c>
      <c r="FQ26" s="4">
        <f t="shared" si="1"/>
        <v>0.84416000000000002</v>
      </c>
      <c r="FR26" s="4">
        <f t="shared" si="2"/>
        <v>0.31769200000000003</v>
      </c>
      <c r="FS26" s="4">
        <f t="shared" si="3"/>
        <v>0.88999599999999968</v>
      </c>
      <c r="FT26" s="4">
        <f t="shared" si="4"/>
        <v>0.19800000000000004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/>
      <c r="H27" s="5"/>
      <c r="I27" s="5"/>
      <c r="J27" s="5"/>
      <c r="K27" s="5"/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/>
      <c r="R27" s="5"/>
      <c r="S27" s="5"/>
      <c r="T27" s="5"/>
      <c r="U27" s="5"/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/>
      <c r="AB27" s="5"/>
      <c r="AC27" s="5"/>
      <c r="AD27" s="5"/>
      <c r="AE27" s="5"/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/>
      <c r="AL27" s="5"/>
      <c r="AM27" s="5"/>
      <c r="AN27" s="5"/>
      <c r="AO27" s="5"/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0.69980399999999987</v>
      </c>
      <c r="FQ27" s="4">
        <f t="shared" si="1"/>
        <v>0.84721999999999997</v>
      </c>
      <c r="FR27" s="4">
        <f t="shared" si="2"/>
        <v>0.32769599999999988</v>
      </c>
      <c r="FS27" s="4">
        <f t="shared" si="3"/>
        <v>0.91673599999999977</v>
      </c>
      <c r="FT27" s="4">
        <f t="shared" si="4"/>
        <v>0.14957600000000001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/>
      <c r="H28" s="5"/>
      <c r="I28" s="5"/>
      <c r="J28" s="5"/>
      <c r="K28" s="5"/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/>
      <c r="R28" s="5"/>
      <c r="S28" s="5"/>
      <c r="T28" s="5"/>
      <c r="U28" s="5"/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/>
      <c r="AB28" s="5"/>
      <c r="AC28" s="5"/>
      <c r="AD28" s="5"/>
      <c r="AE28" s="5"/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/>
      <c r="AL28" s="5"/>
      <c r="AM28" s="5"/>
      <c r="AN28" s="5"/>
      <c r="AO28" s="5"/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0.70249200000000001</v>
      </c>
      <c r="FQ28" s="4">
        <f t="shared" si="1"/>
        <v>0.85128399999999982</v>
      </c>
      <c r="FR28" s="4">
        <f t="shared" si="2"/>
        <v>0.33017200000000002</v>
      </c>
      <c r="FS28" s="4">
        <f t="shared" si="3"/>
        <v>0.91673599999999977</v>
      </c>
      <c r="FT28" s="4">
        <f t="shared" si="4"/>
        <v>0.17702800000000005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/>
      <c r="H29" s="5"/>
      <c r="I29" s="5"/>
      <c r="J29" s="5"/>
      <c r="K29" s="5"/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/>
      <c r="R29" s="5"/>
      <c r="S29" s="5"/>
      <c r="T29" s="5"/>
      <c r="U29" s="5"/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/>
      <c r="AB29" s="5"/>
      <c r="AC29" s="5"/>
      <c r="AD29" s="5"/>
      <c r="AE29" s="5"/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/>
      <c r="AL29" s="5"/>
      <c r="AM29" s="5"/>
      <c r="AN29" s="5"/>
      <c r="AO29" s="5"/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0.70386400000000005</v>
      </c>
      <c r="FQ29" s="4">
        <f t="shared" si="1"/>
        <v>0.85110399999999997</v>
      </c>
      <c r="FR29" s="4">
        <f t="shared" si="2"/>
        <v>0.31548399999999993</v>
      </c>
      <c r="FS29" s="4">
        <f t="shared" si="3"/>
        <v>0.88999599999999968</v>
      </c>
      <c r="FT29" s="4">
        <f t="shared" si="4"/>
        <v>1.368328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/>
      <c r="H30" s="5"/>
      <c r="I30" s="5"/>
      <c r="J30" s="5"/>
      <c r="K30" s="5"/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/>
      <c r="R30" s="5"/>
      <c r="S30" s="5"/>
      <c r="T30" s="5"/>
      <c r="U30" s="5"/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/>
      <c r="AB30" s="5"/>
      <c r="AC30" s="5"/>
      <c r="AD30" s="5"/>
      <c r="AE30" s="5"/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/>
      <c r="AL30" s="5"/>
      <c r="AM30" s="5"/>
      <c r="AN30" s="5"/>
      <c r="AO30" s="5"/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10"/>
      <c r="DD30" s="10"/>
      <c r="DE30" s="10"/>
      <c r="DF30" s="10"/>
      <c r="DG30" s="10"/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0.70864285714285713</v>
      </c>
      <c r="FQ30" s="4">
        <f t="shared" si="1"/>
        <v>0.86244761904761902</v>
      </c>
      <c r="FR30" s="4">
        <f t="shared" si="2"/>
        <v>0.31326190476190485</v>
      </c>
      <c r="FS30" s="4">
        <f t="shared" si="3"/>
        <v>0.88101428571428553</v>
      </c>
      <c r="FT30" s="4">
        <f t="shared" si="4"/>
        <v>0.15979047619047618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/>
      <c r="H31" s="5"/>
      <c r="I31" s="5"/>
      <c r="J31" s="5"/>
      <c r="K31" s="5"/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/>
      <c r="R31" s="5"/>
      <c r="S31" s="5"/>
      <c r="T31" s="5"/>
      <c r="U31" s="5"/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/>
      <c r="AB31" s="5"/>
      <c r="AC31" s="5"/>
      <c r="AD31" s="5"/>
      <c r="AE31" s="5"/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/>
      <c r="AL31" s="5"/>
      <c r="AM31" s="5"/>
      <c r="AN31" s="5"/>
      <c r="AO31" s="5"/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0.71304000000000001</v>
      </c>
      <c r="FQ31" s="4">
        <f t="shared" si="1"/>
        <v>0.86586000000000007</v>
      </c>
      <c r="FR31" s="4">
        <f t="shared" si="2"/>
        <v>0.31750000000000006</v>
      </c>
      <c r="FS31" s="4">
        <f t="shared" si="3"/>
        <v>0.91673599999999977</v>
      </c>
      <c r="FT31" s="4">
        <f t="shared" si="4"/>
        <v>0.17874399999999999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/>
      <c r="H32" s="5"/>
      <c r="I32" s="5"/>
      <c r="J32" s="5"/>
      <c r="K32" s="5"/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/>
      <c r="R32" s="5"/>
      <c r="S32" s="5"/>
      <c r="T32" s="5"/>
      <c r="U32" s="5"/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/>
      <c r="AB32" s="5"/>
      <c r="AC32" s="5"/>
      <c r="AD32" s="5"/>
      <c r="AE32" s="5"/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/>
      <c r="AL32" s="5"/>
      <c r="AM32" s="5"/>
      <c r="AN32" s="5"/>
      <c r="AO32" s="5"/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0.70253599999999994</v>
      </c>
      <c r="FQ32" s="4">
        <f t="shared" si="1"/>
        <v>0.84905199999999992</v>
      </c>
      <c r="FR32" s="4">
        <f t="shared" si="2"/>
        <v>0.31683199999999995</v>
      </c>
      <c r="FS32" s="4">
        <f t="shared" si="3"/>
        <v>0.91673999999999978</v>
      </c>
      <c r="FT32" s="4">
        <f t="shared" si="4"/>
        <v>0.21243599999999996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/>
      <c r="H33" s="5"/>
      <c r="I33" s="5"/>
      <c r="J33" s="5"/>
      <c r="K33" s="5"/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/>
      <c r="R33" s="5"/>
      <c r="S33" s="5"/>
      <c r="T33" s="5"/>
      <c r="U33" s="5"/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/>
      <c r="AB33" s="5"/>
      <c r="AC33" s="5"/>
      <c r="AD33" s="5"/>
      <c r="AE33" s="5"/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/>
      <c r="AL33" s="5"/>
      <c r="AM33" s="5"/>
      <c r="AN33" s="5"/>
      <c r="AO33" s="5"/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0.71351199999999992</v>
      </c>
      <c r="FQ33" s="4">
        <f t="shared" si="1"/>
        <v>0.87412400000000001</v>
      </c>
      <c r="FR33" s="4">
        <f t="shared" si="2"/>
        <v>0.32233999999999996</v>
      </c>
      <c r="FS33" s="4">
        <f t="shared" si="3"/>
        <v>0.91673599999999977</v>
      </c>
      <c r="FT33" s="4">
        <f t="shared" si="4"/>
        <v>0.17977599999999999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/>
      <c r="H34" s="5"/>
      <c r="I34" s="5"/>
      <c r="J34" s="5"/>
      <c r="K34" s="5"/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/>
      <c r="R34" s="5"/>
      <c r="S34" s="5"/>
      <c r="T34" s="5"/>
      <c r="U34" s="5"/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/>
      <c r="AB34" s="5"/>
      <c r="AC34" s="5"/>
      <c r="AD34" s="5"/>
      <c r="AE34" s="5"/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/>
      <c r="AL34" s="5"/>
      <c r="AM34" s="5"/>
      <c r="AN34" s="5"/>
      <c r="AO34" s="5"/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0.68478799999999995</v>
      </c>
      <c r="FQ34" s="4">
        <f t="shared" si="1"/>
        <v>0.80026400000000009</v>
      </c>
      <c r="FR34" s="4">
        <f t="shared" si="2"/>
        <v>0.32520400000000005</v>
      </c>
      <c r="FS34" s="4">
        <f t="shared" si="3"/>
        <v>0.85706799999999983</v>
      </c>
      <c r="FT34" s="4">
        <f t="shared" si="4"/>
        <v>0.29774400000000001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/>
      <c r="H35" s="5"/>
      <c r="I35" s="5"/>
      <c r="J35" s="5"/>
      <c r="K35" s="5"/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/>
      <c r="R35" s="5"/>
      <c r="S35" s="5"/>
      <c r="T35" s="5"/>
      <c r="U35" s="5"/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/>
      <c r="AB35" s="5"/>
      <c r="AC35" s="5"/>
      <c r="AD35" s="5"/>
      <c r="AE35" s="5"/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/>
      <c r="AL35" s="5"/>
      <c r="AM35" s="5"/>
      <c r="AN35" s="5"/>
      <c r="AO35" s="5"/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0.70497999999999994</v>
      </c>
      <c r="FQ35" s="4">
        <f t="shared" si="1"/>
        <v>0.85298000000000007</v>
      </c>
      <c r="FR35" s="4">
        <f t="shared" si="2"/>
        <v>0.31371199999999999</v>
      </c>
      <c r="FS35" s="4">
        <f t="shared" si="3"/>
        <v>0.88999599999999968</v>
      </c>
      <c r="FT35" s="4">
        <f t="shared" si="4"/>
        <v>0.15040800000000001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/>
      <c r="H36" s="5"/>
      <c r="I36" s="5"/>
      <c r="J36" s="5"/>
      <c r="K36" s="5"/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/>
      <c r="R36" s="5"/>
      <c r="S36" s="5"/>
      <c r="T36" s="5"/>
      <c r="U36" s="5"/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/>
      <c r="AB36" s="5"/>
      <c r="AC36" s="5"/>
      <c r="AD36" s="5"/>
      <c r="AE36" s="5"/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/>
      <c r="AL36" s="5"/>
      <c r="AM36" s="5"/>
      <c r="AN36" s="5"/>
      <c r="AO36" s="5"/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10"/>
      <c r="DD36" s="10"/>
      <c r="DE36" s="10"/>
      <c r="DF36" s="10"/>
      <c r="DG36" s="10"/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0.71091428571428572</v>
      </c>
      <c r="FQ36" s="4">
        <f t="shared" si="1"/>
        <v>0.8676761904761906</v>
      </c>
      <c r="FR36" s="4">
        <f t="shared" si="2"/>
        <v>0.3130809523809524</v>
      </c>
      <c r="FS36" s="4">
        <f t="shared" si="3"/>
        <v>0.88101428571428553</v>
      </c>
      <c r="FT36" s="4">
        <f t="shared" si="4"/>
        <v>0.15682857142857146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/>
      <c r="H37" s="5"/>
      <c r="I37" s="5"/>
      <c r="J37" s="5"/>
      <c r="K37" s="5"/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/>
      <c r="R37" s="5"/>
      <c r="S37" s="5"/>
      <c r="T37" s="5"/>
      <c r="U37" s="5"/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/>
      <c r="AB37" s="5"/>
      <c r="AC37" s="5"/>
      <c r="AD37" s="5"/>
      <c r="AE37" s="5"/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/>
      <c r="AL37" s="5"/>
      <c r="AM37" s="5"/>
      <c r="AN37" s="5"/>
      <c r="AO37" s="5"/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1.29E-2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0.71881153846153856</v>
      </c>
      <c r="FQ37" s="4">
        <f t="shared" si="1"/>
        <v>0.88590769230769228</v>
      </c>
      <c r="FR37" s="4">
        <f t="shared" si="2"/>
        <v>0.25881153846153848</v>
      </c>
      <c r="FS37" s="4">
        <f t="shared" si="3"/>
        <v>0.85108846153846163</v>
      </c>
      <c r="FT37" s="4">
        <f t="shared" si="4"/>
        <v>1.4480769230769233E-2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/>
      <c r="H38" s="5"/>
      <c r="I38" s="5"/>
      <c r="J38" s="5"/>
      <c r="K38" s="5"/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/>
      <c r="R38" s="5"/>
      <c r="S38" s="5"/>
      <c r="T38" s="5"/>
      <c r="U38" s="5"/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/>
      <c r="AB38" s="5"/>
      <c r="AC38" s="5"/>
      <c r="AD38" s="5"/>
      <c r="AE38" s="5"/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/>
      <c r="AL38" s="5"/>
      <c r="AM38" s="5"/>
      <c r="AN38" s="5"/>
      <c r="AO38" s="5"/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1.3299999999999999E-2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0.8124769230769231</v>
      </c>
      <c r="FQ38" s="4">
        <f t="shared" si="1"/>
        <v>1.1122884615384616</v>
      </c>
      <c r="FR38" s="4">
        <f t="shared" si="2"/>
        <v>0.1767653846153846</v>
      </c>
      <c r="FS38" s="4">
        <f t="shared" si="3"/>
        <v>0.53219230769230774</v>
      </c>
      <c r="FT38" s="4">
        <f t="shared" si="4"/>
        <v>1.4634615384615383E-2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k=15, r=0.7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/>
      <c r="H39" s="5"/>
      <c r="I39" s="5"/>
      <c r="J39" s="5"/>
      <c r="K39" s="5"/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/>
      <c r="R39" s="5"/>
      <c r="S39" s="5"/>
      <c r="T39" s="5"/>
      <c r="U39" s="5"/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/>
      <c r="AB39" s="5"/>
      <c r="AC39" s="5"/>
      <c r="AD39" s="5"/>
      <c r="AE39" s="5"/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/>
      <c r="AL39" s="5"/>
      <c r="AM39" s="5"/>
      <c r="AN39" s="5"/>
      <c r="AO39" s="5"/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1.9800000000000002E-2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0.78926538461538476</v>
      </c>
      <c r="FQ39" s="4">
        <f t="shared" si="1"/>
        <v>1.0577038461538462</v>
      </c>
      <c r="FR39" s="4">
        <f t="shared" si="2"/>
        <v>0.19196538461538459</v>
      </c>
      <c r="FS39" s="4">
        <f t="shared" si="3"/>
        <v>0.61495384615384618</v>
      </c>
      <c r="FT39" s="4">
        <f t="shared" si="4"/>
        <v>2.2699999999999998E-2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/>
      <c r="H40" s="5"/>
      <c r="I40" s="5"/>
      <c r="J40" s="5"/>
      <c r="K40" s="5"/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/>
      <c r="R40" s="5"/>
      <c r="S40" s="5"/>
      <c r="T40" s="5"/>
      <c r="U40" s="5"/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/>
      <c r="AB40" s="5"/>
      <c r="AC40" s="5"/>
      <c r="AD40" s="5"/>
      <c r="AE40" s="5"/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/>
      <c r="AL40" s="5"/>
      <c r="AM40" s="5"/>
      <c r="AN40" s="5"/>
      <c r="AO40" s="5"/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0.76178800000000013</v>
      </c>
      <c r="FQ40" s="4">
        <f t="shared" si="1"/>
        <v>0.98574800000000029</v>
      </c>
      <c r="FR40" s="4">
        <f t="shared" si="2"/>
        <v>0.22976399999999997</v>
      </c>
      <c r="FS40" s="4">
        <f t="shared" si="3"/>
        <v>0.65259999999999996</v>
      </c>
      <c r="FT40" s="4">
        <f t="shared" si="4"/>
        <v>1.5088000000000001E-2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/>
      <c r="H41" s="5"/>
      <c r="I41" s="5"/>
      <c r="J41" s="5"/>
      <c r="K41" s="5"/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/>
      <c r="R41" s="5"/>
      <c r="S41" s="5"/>
      <c r="T41" s="5"/>
      <c r="U41" s="5"/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/>
      <c r="AB41" s="5"/>
      <c r="AC41" s="5"/>
      <c r="AD41" s="5"/>
      <c r="AE41" s="5"/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/>
      <c r="AL41" s="5"/>
      <c r="AM41" s="5"/>
      <c r="AN41" s="5"/>
      <c r="AO41" s="5"/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0.73052800000000007</v>
      </c>
      <c r="FQ41" s="4">
        <f t="shared" si="1"/>
        <v>0.91761599999999999</v>
      </c>
      <c r="FR41" s="4">
        <f t="shared" si="2"/>
        <v>0.222028</v>
      </c>
      <c r="FS41" s="4">
        <f t="shared" si="3"/>
        <v>0.86460000000000026</v>
      </c>
      <c r="FT41" s="4">
        <f t="shared" si="4"/>
        <v>1.5360000000000002E-2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/>
      <c r="H42" s="5"/>
      <c r="I42" s="5"/>
      <c r="J42" s="5"/>
      <c r="K42" s="5"/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/>
      <c r="R42" s="5"/>
      <c r="S42" s="5"/>
      <c r="T42" s="5"/>
      <c r="U42" s="5"/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/>
      <c r="AB42" s="5"/>
      <c r="AC42" s="5"/>
      <c r="AD42" s="5"/>
      <c r="AE42" s="5"/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/>
      <c r="AL42" s="5"/>
      <c r="AM42" s="5"/>
      <c r="AN42" s="5"/>
      <c r="AO42" s="5"/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0.71485600000000005</v>
      </c>
      <c r="FQ42" s="4">
        <f t="shared" si="1"/>
        <v>0.88455199999999978</v>
      </c>
      <c r="FR42" s="4">
        <f t="shared" si="2"/>
        <v>0.29983200000000004</v>
      </c>
      <c r="FS42" s="4">
        <f t="shared" si="3"/>
        <v>0.86776000000000042</v>
      </c>
      <c r="FT42" s="4">
        <f t="shared" si="4"/>
        <v>1.4444000000000002E-2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/>
      <c r="H43" s="5"/>
      <c r="I43" s="5"/>
      <c r="J43" s="5"/>
      <c r="K43" s="5"/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/>
      <c r="R43" s="5"/>
      <c r="S43" s="5"/>
      <c r="T43" s="5"/>
      <c r="U43" s="5"/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/>
      <c r="AB43" s="5"/>
      <c r="AC43" s="5"/>
      <c r="AD43" s="5"/>
      <c r="AE43" s="5"/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/>
      <c r="AL43" s="5"/>
      <c r="AM43" s="5"/>
      <c r="AN43" s="5"/>
      <c r="AO43" s="5"/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1.34E-2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0.71160384615384609</v>
      </c>
      <c r="FQ43" s="4">
        <f t="shared" si="1"/>
        <v>0.87623846153846163</v>
      </c>
      <c r="FR43" s="4">
        <f t="shared" si="2"/>
        <v>0.30171153846153848</v>
      </c>
      <c r="FS43" s="4">
        <f t="shared" si="3"/>
        <v>0.87320000000000009</v>
      </c>
      <c r="FT43" s="4">
        <f t="shared" si="4"/>
        <v>1.4676923076923072E-2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/>
      <c r="H44" s="5"/>
      <c r="I44" s="5"/>
      <c r="J44" s="5"/>
      <c r="K44" s="5"/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/>
      <c r="R44" s="5"/>
      <c r="S44" s="5"/>
      <c r="T44" s="5"/>
      <c r="U44" s="5"/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/>
      <c r="AB44" s="5"/>
      <c r="AC44" s="5"/>
      <c r="AD44" s="5"/>
      <c r="AE44" s="5"/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/>
      <c r="AL44" s="5"/>
      <c r="AM44" s="5"/>
      <c r="AN44" s="5"/>
      <c r="AO44" s="5"/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0.73303600000000002</v>
      </c>
      <c r="FQ44" s="4">
        <f t="shared" si="1"/>
        <v>0.92647200000000007</v>
      </c>
      <c r="FR44" s="4">
        <f t="shared" si="2"/>
        <v>0.27301200000000003</v>
      </c>
      <c r="FS44" s="4">
        <f t="shared" si="3"/>
        <v>0.87309199999999987</v>
      </c>
      <c r="FT44" s="4">
        <f t="shared" si="4"/>
        <v>2.2608280000000001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/>
      <c r="H45" s="5"/>
      <c r="I45" s="5"/>
      <c r="J45" s="5"/>
      <c r="K45" s="5"/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/>
      <c r="R45" s="5"/>
      <c r="S45" s="5"/>
      <c r="T45" s="5"/>
      <c r="U45" s="5"/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/>
      <c r="AB45" s="5"/>
      <c r="AC45" s="5"/>
      <c r="AD45" s="5"/>
      <c r="AE45" s="5"/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/>
      <c r="AL45" s="5"/>
      <c r="AM45" s="5"/>
      <c r="AN45" s="5"/>
      <c r="AO45" s="5"/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0.81208400000000003</v>
      </c>
      <c r="FQ45" s="4">
        <f t="shared" si="1"/>
        <v>1.0989479999999998</v>
      </c>
      <c r="FR45" s="4">
        <f t="shared" si="2"/>
        <v>0.109308</v>
      </c>
      <c r="FS45" s="4">
        <f t="shared" si="3"/>
        <v>0.61340000000000006</v>
      </c>
      <c r="FT45" s="4">
        <f t="shared" si="4"/>
        <v>2.3167999999999998E-2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/>
      <c r="H46" s="5"/>
      <c r="I46" s="5"/>
      <c r="J46" s="5"/>
      <c r="K46" s="5"/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/>
      <c r="R46" s="5"/>
      <c r="S46" s="5"/>
      <c r="T46" s="5"/>
      <c r="U46" s="5"/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/>
      <c r="AB46" s="5"/>
      <c r="AC46" s="5"/>
      <c r="AD46" s="5"/>
      <c r="AE46" s="5"/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/>
      <c r="AL46" s="5"/>
      <c r="AM46" s="5"/>
      <c r="AN46" s="5"/>
      <c r="AO46" s="5"/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0.80422800000000005</v>
      </c>
      <c r="FQ46" s="4">
        <f t="shared" si="1"/>
        <v>1.093812</v>
      </c>
      <c r="FR46" s="4">
        <f t="shared" si="2"/>
        <v>0.20348399999999997</v>
      </c>
      <c r="FS46" s="4">
        <f t="shared" si="3"/>
        <v>0.54812799999999995</v>
      </c>
      <c r="FT46" s="4">
        <f t="shared" si="4"/>
        <v>2.2751999999999994E-2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r=0.1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r=0.7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k=20, r=0.9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/>
      <c r="H47" s="5"/>
      <c r="I47" s="5"/>
      <c r="J47" s="5"/>
      <c r="K47" s="5"/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/>
      <c r="R47" s="5"/>
      <c r="S47" s="5"/>
      <c r="T47" s="5"/>
      <c r="U47" s="5"/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/>
      <c r="AB47" s="5"/>
      <c r="AC47" s="5"/>
      <c r="AD47" s="5"/>
      <c r="AE47" s="5"/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/>
      <c r="AL47" s="5"/>
      <c r="AM47" s="5"/>
      <c r="AN47" s="5"/>
      <c r="AO47" s="5"/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0.71530400000000005</v>
      </c>
      <c r="FQ47" s="4">
        <f t="shared" si="1"/>
        <v>0.88306399999999996</v>
      </c>
      <c r="FR47" s="4">
        <f t="shared" si="2"/>
        <v>0.28114400000000001</v>
      </c>
      <c r="FS47" s="4">
        <f t="shared" si="3"/>
        <v>0.85215999999999992</v>
      </c>
      <c r="FT47" s="4">
        <f t="shared" si="4"/>
        <v>5.0324000000000008E-2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/>
      <c r="H48" s="5"/>
      <c r="I48" s="5"/>
      <c r="J48" s="5"/>
      <c r="K48" s="5"/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/>
      <c r="R48" s="5"/>
      <c r="S48" s="5"/>
      <c r="T48" s="5"/>
      <c r="U48" s="5"/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/>
      <c r="AB48" s="5"/>
      <c r="AC48" s="5"/>
      <c r="AD48" s="5"/>
      <c r="AE48" s="5"/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/>
      <c r="AL48" s="5"/>
      <c r="AM48" s="5"/>
      <c r="AN48" s="5"/>
      <c r="AO48" s="5"/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0.767092</v>
      </c>
      <c r="FQ48" s="4">
        <f t="shared" si="1"/>
        <v>1.0029080000000001</v>
      </c>
      <c r="FR48" s="4">
        <f t="shared" si="2"/>
        <v>0.21291999999999997</v>
      </c>
      <c r="FS48" s="4">
        <f t="shared" si="3"/>
        <v>0.67408000000000012</v>
      </c>
      <c r="FT48" s="4">
        <f t="shared" si="4"/>
        <v>4.9563999999999997E-2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/>
      <c r="H49" s="5"/>
      <c r="I49" s="5"/>
      <c r="J49" s="5"/>
      <c r="K49" s="5"/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/>
      <c r="R49" s="5"/>
      <c r="S49" s="5"/>
      <c r="T49" s="5"/>
      <c r="U49" s="5"/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/>
      <c r="AB49" s="5"/>
      <c r="AC49" s="5"/>
      <c r="AD49" s="5"/>
      <c r="AE49" s="5"/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/>
      <c r="AL49" s="5"/>
      <c r="AM49" s="5"/>
      <c r="AN49" s="5"/>
      <c r="AO49" s="5"/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0.76087600000000011</v>
      </c>
      <c r="FQ49" s="4">
        <f t="shared" si="1"/>
        <v>0.98564799999999986</v>
      </c>
      <c r="FR49" s="4">
        <f t="shared" si="2"/>
        <v>0.23816799999999996</v>
      </c>
      <c r="FS49" s="4">
        <f t="shared" si="3"/>
        <v>0.66987200000000002</v>
      </c>
      <c r="FT49" s="4">
        <f t="shared" si="4"/>
        <v>1.2372000000000003E-2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/>
      <c r="H50" s="5"/>
      <c r="I50" s="5"/>
      <c r="J50" s="5"/>
      <c r="K50" s="5"/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/>
      <c r="R50" s="5"/>
      <c r="S50" s="5"/>
      <c r="T50" s="5"/>
      <c r="U50" s="5"/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/>
      <c r="AB50" s="5"/>
      <c r="AC50" s="5"/>
      <c r="AD50" s="5"/>
      <c r="AE50" s="5"/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/>
      <c r="AL50" s="5"/>
      <c r="AM50" s="5"/>
      <c r="AN50" s="5"/>
      <c r="AO50" s="5"/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0.71964800000000007</v>
      </c>
      <c r="FQ50" s="4">
        <f t="shared" si="1"/>
        <v>0.88802800000000004</v>
      </c>
      <c r="FR50" s="4">
        <f t="shared" si="2"/>
        <v>0.25812799999999991</v>
      </c>
      <c r="FS50" s="4">
        <f t="shared" si="3"/>
        <v>0.84903600000000001</v>
      </c>
      <c r="FT50" s="4">
        <f t="shared" si="4"/>
        <v>1.9272000000000001E-2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/>
      <c r="H51" s="5"/>
      <c r="I51" s="5"/>
      <c r="J51" s="5"/>
      <c r="K51" s="5"/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/>
      <c r="R51" s="5"/>
      <c r="S51" s="5"/>
      <c r="T51" s="5"/>
      <c r="U51" s="5"/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/>
      <c r="AB51" s="5"/>
      <c r="AC51" s="5"/>
      <c r="AD51" s="5"/>
      <c r="AE51" s="5"/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/>
      <c r="AL51" s="5"/>
      <c r="AM51" s="5"/>
      <c r="AN51" s="5"/>
      <c r="AO51" s="5"/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0.723912</v>
      </c>
      <c r="FQ51" s="4">
        <f t="shared" si="1"/>
        <v>0.89798000000000011</v>
      </c>
      <c r="FR51" s="4">
        <f t="shared" si="2"/>
        <v>0.253772</v>
      </c>
      <c r="FS51" s="4">
        <f t="shared" si="3"/>
        <v>0.84185200000000004</v>
      </c>
      <c r="FT51" s="4">
        <f t="shared" si="4"/>
        <v>2.3263999999999996E-2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/>
      <c r="H52" s="5"/>
      <c r="I52" s="5"/>
      <c r="J52" s="5"/>
      <c r="K52" s="5"/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/>
      <c r="R52" s="5"/>
      <c r="S52" s="5"/>
      <c r="T52" s="5"/>
      <c r="U52" s="5"/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/>
      <c r="AB52" s="5"/>
      <c r="AC52" s="5"/>
      <c r="AD52" s="5"/>
      <c r="AE52" s="5"/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/>
      <c r="AL52" s="5"/>
      <c r="AM52" s="5"/>
      <c r="AN52" s="5"/>
      <c r="AO52" s="5"/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10"/>
      <c r="DX52" s="10"/>
      <c r="DY52" s="10"/>
      <c r="DZ52" s="10"/>
      <c r="EA52" s="10"/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10"/>
      <c r="EH52" s="10"/>
      <c r="EI52" s="10"/>
      <c r="EJ52" s="10"/>
      <c r="EK52" s="10"/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0.74497500000000005</v>
      </c>
      <c r="FQ52" s="4">
        <f t="shared" si="1"/>
        <v>0.94510416666666686</v>
      </c>
      <c r="FR52" s="4">
        <f t="shared" si="2"/>
        <v>0.25619999999999993</v>
      </c>
      <c r="FS52" s="4">
        <f t="shared" si="3"/>
        <v>0.74067916666666667</v>
      </c>
      <c r="FT52" s="4">
        <f t="shared" si="4"/>
        <v>1.4558333333333335E-2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/>
      <c r="H53" s="5"/>
      <c r="I53" s="5"/>
      <c r="J53" s="5"/>
      <c r="K53" s="5"/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/>
      <c r="R53" s="5"/>
      <c r="S53" s="5"/>
      <c r="T53" s="5"/>
      <c r="U53" s="5"/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/>
      <c r="AB53" s="5"/>
      <c r="AC53" s="5"/>
      <c r="AD53" s="5"/>
      <c r="AE53" s="5"/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/>
      <c r="AL53" s="5"/>
      <c r="AM53" s="5"/>
      <c r="AN53" s="5"/>
      <c r="AO53" s="5"/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10"/>
      <c r="DX53" s="10"/>
      <c r="DY53" s="10"/>
      <c r="DZ53" s="10"/>
      <c r="EA53" s="10"/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10"/>
      <c r="EH53" s="10"/>
      <c r="EI53" s="10"/>
      <c r="EJ53" s="10"/>
      <c r="EK53" s="10"/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0.7237347826086955</v>
      </c>
      <c r="FQ53" s="4">
        <f t="shared" si="1"/>
        <v>0.90457826086956528</v>
      </c>
      <c r="FR53" s="4">
        <f t="shared" si="2"/>
        <v>0.28060869565217395</v>
      </c>
      <c r="FS53" s="4">
        <f t="shared" si="3"/>
        <v>0.86106086956521732</v>
      </c>
      <c r="FT53" s="4">
        <f t="shared" si="4"/>
        <v>1.5291304347826084E-2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/>
      <c r="H54" s="5"/>
      <c r="I54" s="5"/>
      <c r="J54" s="5"/>
      <c r="K54" s="5"/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/>
      <c r="R54" s="5"/>
      <c r="S54" s="5"/>
      <c r="T54" s="5"/>
      <c r="U54" s="5"/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/>
      <c r="AB54" s="5"/>
      <c r="AC54" s="5"/>
      <c r="AD54" s="5"/>
      <c r="AE54" s="5"/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/>
      <c r="AL54" s="5"/>
      <c r="AM54" s="5"/>
      <c r="AN54" s="5"/>
      <c r="AO54" s="5"/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10"/>
      <c r="DX54" s="10"/>
      <c r="DY54" s="10"/>
      <c r="DZ54" s="10"/>
      <c r="EA54" s="10"/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10"/>
      <c r="EH54" s="10"/>
      <c r="EI54" s="10"/>
      <c r="EJ54" s="10"/>
      <c r="EK54" s="10"/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0.80553043478260888</v>
      </c>
      <c r="FQ54" s="4">
        <f t="shared" si="1"/>
        <v>1.1049434782608696</v>
      </c>
      <c r="FR54" s="4">
        <f t="shared" si="2"/>
        <v>0.20599130434782609</v>
      </c>
      <c r="FS54" s="4">
        <f t="shared" si="3"/>
        <v>0.48994782608695653</v>
      </c>
      <c r="FT54" s="4">
        <f t="shared" si="4"/>
        <v>1.754347826086956E-2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k=50, r=0.9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/>
      <c r="H55" s="5"/>
      <c r="I55" s="5"/>
      <c r="J55" s="5"/>
      <c r="K55" s="5"/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/>
      <c r="R55" s="5"/>
      <c r="S55" s="5"/>
      <c r="T55" s="5"/>
      <c r="U55" s="5"/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/>
      <c r="AB55" s="5"/>
      <c r="AC55" s="5"/>
      <c r="AD55" s="5"/>
      <c r="AE55" s="5"/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/>
      <c r="AL55" s="5"/>
      <c r="AM55" s="5"/>
      <c r="AN55" s="5"/>
      <c r="AO55" s="5"/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0.720916</v>
      </c>
      <c r="FQ55" s="4">
        <f t="shared" si="1"/>
        <v>0.88607599999999986</v>
      </c>
      <c r="FR55" s="4">
        <f t="shared" si="2"/>
        <v>0.13357199999999997</v>
      </c>
      <c r="FS55" s="4">
        <f t="shared" si="3"/>
        <v>0.83476399999999995</v>
      </c>
      <c r="FT55" s="4">
        <f t="shared" si="4"/>
        <v>2.4336880000000001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/>
      <c r="H56" s="5"/>
      <c r="I56" s="5"/>
      <c r="J56" s="5"/>
      <c r="K56" s="5"/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/>
      <c r="R56" s="5"/>
      <c r="S56" s="5"/>
      <c r="T56" s="5"/>
      <c r="U56" s="5"/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/>
      <c r="AB56" s="5"/>
      <c r="AC56" s="5"/>
      <c r="AD56" s="5"/>
      <c r="AE56" s="5"/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/>
      <c r="AL56" s="5"/>
      <c r="AM56" s="5"/>
      <c r="AN56" s="5"/>
      <c r="AO56" s="5"/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0.72321200000000008</v>
      </c>
      <c r="FQ56" s="4">
        <f t="shared" si="1"/>
        <v>0.89776799999999979</v>
      </c>
      <c r="FR56" s="4">
        <f t="shared" si="2"/>
        <v>0.26738000000000001</v>
      </c>
      <c r="FS56" s="4">
        <f t="shared" si="3"/>
        <v>0.79284400000000022</v>
      </c>
      <c r="FT56" s="4">
        <f t="shared" si="4"/>
        <v>2.2456000000000004E-2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/>
      <c r="H57" s="5"/>
      <c r="I57" s="5"/>
      <c r="J57" s="5"/>
      <c r="K57" s="5"/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/>
      <c r="R57" s="5"/>
      <c r="S57" s="5"/>
      <c r="T57" s="5"/>
      <c r="U57" s="5"/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/>
      <c r="AB57" s="5"/>
      <c r="AC57" s="5"/>
      <c r="AD57" s="5"/>
      <c r="AE57" s="5"/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/>
      <c r="AL57" s="5"/>
      <c r="AM57" s="5"/>
      <c r="AN57" s="5"/>
      <c r="AO57" s="5"/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0.71705999999999992</v>
      </c>
      <c r="FQ57" s="4">
        <f t="shared" si="1"/>
        <v>0.88181600000000016</v>
      </c>
      <c r="FR57" s="4">
        <f t="shared" si="2"/>
        <v>0.26355999999999996</v>
      </c>
      <c r="FS57" s="4">
        <f t="shared" si="3"/>
        <v>0.8432639999999999</v>
      </c>
      <c r="FT57" s="4">
        <f t="shared" si="4"/>
        <v>1.4312E-2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/>
      <c r="H58" s="5"/>
      <c r="I58" s="5"/>
      <c r="J58" s="5"/>
      <c r="K58" s="5"/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/>
      <c r="R58" s="5"/>
      <c r="S58" s="5"/>
      <c r="T58" s="5"/>
      <c r="U58" s="5"/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/>
      <c r="AB58" s="5"/>
      <c r="AC58" s="5"/>
      <c r="AD58" s="5"/>
      <c r="AE58" s="5"/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/>
      <c r="AL58" s="5"/>
      <c r="AM58" s="5"/>
      <c r="AN58" s="5"/>
      <c r="AO58" s="5"/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0.71888800000000008</v>
      </c>
      <c r="FQ58" s="4">
        <f t="shared" si="1"/>
        <v>0.88691200000000014</v>
      </c>
      <c r="FR58" s="4">
        <f t="shared" si="2"/>
        <v>0.26295200000000007</v>
      </c>
      <c r="FS58" s="4">
        <f t="shared" si="3"/>
        <v>0.84807199999999994</v>
      </c>
      <c r="FT58" s="4">
        <f t="shared" si="4"/>
        <v>2.0580000000000001E-2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/>
      <c r="H59" s="5"/>
      <c r="I59" s="5"/>
      <c r="J59" s="5"/>
      <c r="K59" s="5"/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/>
      <c r="R59" s="5"/>
      <c r="S59" s="5"/>
      <c r="T59" s="5"/>
      <c r="U59" s="5"/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/>
      <c r="AB59" s="5"/>
      <c r="AC59" s="5"/>
      <c r="AD59" s="5"/>
      <c r="AE59" s="5"/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/>
      <c r="AL59" s="5"/>
      <c r="AM59" s="5"/>
      <c r="AN59" s="5"/>
      <c r="AO59" s="5"/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0.71248800000000001</v>
      </c>
      <c r="FQ59" s="4">
        <f t="shared" si="1"/>
        <v>0.87643599999999988</v>
      </c>
      <c r="FR59" s="4">
        <f t="shared" si="2"/>
        <v>0.29927199999999998</v>
      </c>
      <c r="FS59" s="4">
        <f t="shared" si="3"/>
        <v>0.86982399999999982</v>
      </c>
      <c r="FT59" s="4">
        <f t="shared" si="4"/>
        <v>5.4615999999999991E-2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/>
      <c r="H60" s="5"/>
      <c r="I60" s="5"/>
      <c r="J60" s="5"/>
      <c r="K60" s="5"/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/>
      <c r="R60" s="5"/>
      <c r="S60" s="5"/>
      <c r="T60" s="5"/>
      <c r="U60" s="5"/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/>
      <c r="AB60" s="5"/>
      <c r="AC60" s="5"/>
      <c r="AD60" s="5"/>
      <c r="AE60" s="5"/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/>
      <c r="AL60" s="5"/>
      <c r="AM60" s="5"/>
      <c r="AN60" s="5"/>
      <c r="AO60" s="5"/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10"/>
      <c r="DD60" s="10"/>
      <c r="DE60" s="10"/>
      <c r="DF60" s="10"/>
      <c r="DG60" s="10"/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0.72365714285714289</v>
      </c>
      <c r="FQ60" s="4">
        <f t="shared" si="1"/>
        <v>0.9013523809523809</v>
      </c>
      <c r="FR60" s="4">
        <f t="shared" si="2"/>
        <v>0.28595714285714291</v>
      </c>
      <c r="FS60" s="4">
        <f t="shared" si="3"/>
        <v>0.82723333333333338</v>
      </c>
      <c r="FT60" s="4">
        <f t="shared" si="4"/>
        <v>1.9142857142857145E-2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/>
      <c r="H61" s="5"/>
      <c r="I61" s="5"/>
      <c r="J61" s="5"/>
      <c r="K61" s="5"/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/>
      <c r="R61" s="5"/>
      <c r="S61" s="5"/>
      <c r="T61" s="5"/>
      <c r="U61" s="5"/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/>
      <c r="AB61" s="5"/>
      <c r="AC61" s="5"/>
      <c r="AD61" s="5"/>
      <c r="AE61" s="5"/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/>
      <c r="AL61" s="5"/>
      <c r="AM61" s="5"/>
      <c r="AN61" s="5"/>
      <c r="AO61" s="5"/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0.71656400000000009</v>
      </c>
      <c r="FQ61" s="4">
        <f t="shared" si="1"/>
        <v>0.88830000000000031</v>
      </c>
      <c r="FR61" s="4">
        <f t="shared" si="2"/>
        <v>0.29646400000000001</v>
      </c>
      <c r="FS61" s="4">
        <f t="shared" si="3"/>
        <v>0.89424799999999993</v>
      </c>
      <c r="FT61" s="4">
        <f t="shared" si="4"/>
        <v>2.0308000000000003E-2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/>
      <c r="H62" s="5"/>
      <c r="I62" s="5"/>
      <c r="J62" s="5"/>
      <c r="K62" s="5"/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/>
      <c r="R62" s="5"/>
      <c r="S62" s="5"/>
      <c r="T62" s="5"/>
      <c r="U62" s="5"/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/>
      <c r="AB62" s="5"/>
      <c r="AC62" s="5"/>
      <c r="AD62" s="5"/>
      <c r="AE62" s="5"/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/>
      <c r="AL62" s="5"/>
      <c r="AM62" s="5"/>
      <c r="AN62" s="5"/>
      <c r="AO62" s="5"/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0.74872400000000028</v>
      </c>
      <c r="FQ62" s="4">
        <f t="shared" si="1"/>
        <v>0.96534800000000021</v>
      </c>
      <c r="FR62" s="4">
        <f t="shared" si="2"/>
        <v>0.22968799999999998</v>
      </c>
      <c r="FS62" s="4">
        <f t="shared" si="3"/>
        <v>0.7629680000000002</v>
      </c>
      <c r="FT62" s="4">
        <f t="shared" si="4"/>
        <v>2.6067999999999994E-2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/>
      <c r="H63" s="5"/>
      <c r="I63" s="5"/>
      <c r="J63" s="5"/>
      <c r="K63" s="5"/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/>
      <c r="R63" s="5"/>
      <c r="S63" s="5"/>
      <c r="T63" s="5"/>
      <c r="U63" s="5"/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/>
      <c r="AB63" s="5"/>
      <c r="AC63" s="5"/>
      <c r="AD63" s="5"/>
      <c r="AE63" s="5"/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/>
      <c r="AL63" s="5"/>
      <c r="AM63" s="5"/>
      <c r="AN63" s="5"/>
      <c r="AO63" s="5"/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0.71397200000000016</v>
      </c>
      <c r="FQ63" s="4">
        <f t="shared" si="1"/>
        <v>0.88208800000000021</v>
      </c>
      <c r="FR63" s="4">
        <f t="shared" si="2"/>
        <v>0.29555999999999999</v>
      </c>
      <c r="FS63" s="4">
        <f t="shared" si="3"/>
        <v>0.87794399999999972</v>
      </c>
      <c r="FT63" s="4">
        <f t="shared" si="4"/>
        <v>2.0172000000000002E-2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/>
      <c r="H64" s="5"/>
      <c r="I64" s="5"/>
      <c r="J64" s="5"/>
      <c r="K64" s="5"/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/>
      <c r="R64" s="5"/>
      <c r="S64" s="5"/>
      <c r="T64" s="5"/>
      <c r="U64" s="5"/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/>
      <c r="AB64" s="5"/>
      <c r="AC64" s="5"/>
      <c r="AD64" s="5"/>
      <c r="AE64" s="5"/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/>
      <c r="AL64" s="5"/>
      <c r="AM64" s="5"/>
      <c r="AN64" s="5"/>
      <c r="AO64" s="5"/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0.749224</v>
      </c>
      <c r="FQ64" s="4">
        <f t="shared" si="1"/>
        <v>0.96708000000000016</v>
      </c>
      <c r="FR64" s="4">
        <f t="shared" si="2"/>
        <v>0.23191200000000006</v>
      </c>
      <c r="FS64" s="4">
        <f t="shared" si="3"/>
        <v>0.76437599999999972</v>
      </c>
      <c r="FT64" s="4">
        <f t="shared" si="4"/>
        <v>3.9927999999999991E-2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/>
      <c r="H65" s="5"/>
      <c r="I65" s="5"/>
      <c r="J65" s="5"/>
      <c r="K65" s="5"/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/>
      <c r="R65" s="5"/>
      <c r="S65" s="5"/>
      <c r="T65" s="5"/>
      <c r="U65" s="5"/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/>
      <c r="AB65" s="5"/>
      <c r="AC65" s="5"/>
      <c r="AD65" s="5"/>
      <c r="AE65" s="5"/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/>
      <c r="AL65" s="5"/>
      <c r="AM65" s="5"/>
      <c r="AN65" s="5"/>
      <c r="AO65" s="5"/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0.75336000000000003</v>
      </c>
      <c r="FQ65" s="4">
        <f t="shared" si="1"/>
        <v>0.96706400000000003</v>
      </c>
      <c r="FR65" s="4">
        <f t="shared" si="2"/>
        <v>0.24295199999999997</v>
      </c>
      <c r="FS65" s="4">
        <f t="shared" si="3"/>
        <v>0.68603599999999998</v>
      </c>
      <c r="FT65" s="4">
        <f t="shared" si="4"/>
        <v>1.4524000000000004E-2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/>
      <c r="H66" s="5"/>
      <c r="I66" s="5"/>
      <c r="J66" s="5"/>
      <c r="K66" s="5"/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/>
      <c r="R66" s="5"/>
      <c r="S66" s="5"/>
      <c r="T66" s="5"/>
      <c r="U66" s="5"/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/>
      <c r="AB66" s="5"/>
      <c r="AC66" s="5"/>
      <c r="AD66" s="5"/>
      <c r="AE66" s="5"/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/>
      <c r="AL66" s="5"/>
      <c r="AM66" s="5"/>
      <c r="AN66" s="5"/>
      <c r="AO66" s="5"/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10"/>
      <c r="DD66" s="10"/>
      <c r="DE66" s="10"/>
      <c r="DF66" s="10"/>
      <c r="DG66" s="10"/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0.73044761904761912</v>
      </c>
      <c r="FQ66" s="4">
        <f t="shared" si="1"/>
        <v>0.91689047619047581</v>
      </c>
      <c r="FR66" s="4">
        <f t="shared" si="2"/>
        <v>0.27916666666666662</v>
      </c>
      <c r="FS66" s="4">
        <f t="shared" si="3"/>
        <v>0.80859523809523826</v>
      </c>
      <c r="FT66" s="4">
        <f t="shared" si="4"/>
        <v>2.1909523809523813E-2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k=20,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/>
      <c r="H67" s="5"/>
      <c r="I67" s="5"/>
      <c r="J67" s="5"/>
      <c r="K67" s="5"/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/>
      <c r="R67" s="5"/>
      <c r="S67" s="5"/>
      <c r="T67" s="5"/>
      <c r="U67" s="5"/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/>
      <c r="AB67" s="5"/>
      <c r="AC67" s="5"/>
      <c r="AD67" s="5"/>
      <c r="AE67" s="5"/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/>
      <c r="AL67" s="5"/>
      <c r="AM67" s="5"/>
      <c r="AN67" s="5"/>
      <c r="AO67" s="5"/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0.70283200000000012</v>
      </c>
      <c r="FQ67" s="4">
        <f t="shared" si="1"/>
        <v>0.85294799999999982</v>
      </c>
      <c r="FR67" s="4">
        <f t="shared" si="2"/>
        <v>0.32501599999999997</v>
      </c>
      <c r="FS67" s="4">
        <f t="shared" si="3"/>
        <v>0.91673999999999989</v>
      </c>
      <c r="FT67" s="4">
        <f t="shared" si="4"/>
        <v>0.14403999999999997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/>
      <c r="H68" s="5"/>
      <c r="I68" s="5"/>
      <c r="J68" s="5"/>
      <c r="K68" s="5"/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/>
      <c r="R68" s="5"/>
      <c r="S68" s="5"/>
      <c r="T68" s="5"/>
      <c r="U68" s="5"/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/>
      <c r="AB68" s="5"/>
      <c r="AC68" s="5"/>
      <c r="AD68" s="5"/>
      <c r="AE68" s="5"/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/>
      <c r="AL68" s="5"/>
      <c r="AM68" s="5"/>
      <c r="AN68" s="5"/>
      <c r="AO68" s="5"/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10"/>
      <c r="DX68" s="10"/>
      <c r="DY68" s="10"/>
      <c r="DZ68" s="10"/>
      <c r="EA68" s="10"/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10"/>
      <c r="EH68" s="10"/>
      <c r="EI68" s="10"/>
      <c r="EJ68" s="10"/>
      <c r="EK68" s="10"/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0.70444166666666652</v>
      </c>
      <c r="FQ68" s="4">
        <f t="shared" si="1"/>
        <v>0.8563833333333335</v>
      </c>
      <c r="FR68" s="4">
        <f t="shared" si="2"/>
        <v>0.32260416666666664</v>
      </c>
      <c r="FS68" s="4">
        <f t="shared" si="3"/>
        <v>0.91627083333333326</v>
      </c>
      <c r="FT68" s="4">
        <f t="shared" si="4"/>
        <v>0.22830416666666672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/>
      <c r="H69" s="5"/>
      <c r="I69" s="5"/>
      <c r="J69" s="5"/>
      <c r="K69" s="5"/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/>
      <c r="R69" s="5"/>
      <c r="S69" s="5"/>
      <c r="T69" s="5"/>
      <c r="U69" s="5"/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/>
      <c r="AB69" s="5"/>
      <c r="AC69" s="5"/>
      <c r="AD69" s="5"/>
      <c r="AE69" s="5"/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/>
      <c r="AL69" s="5"/>
      <c r="AM69" s="5"/>
      <c r="AN69" s="5"/>
      <c r="AO69" s="5"/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0.70651200000000003</v>
      </c>
      <c r="FQ69" s="4">
        <f t="shared" si="1"/>
        <v>0.86210000000000009</v>
      </c>
      <c r="FR69" s="4">
        <f t="shared" si="2"/>
        <v>0.32574400000000003</v>
      </c>
      <c r="FS69" s="4">
        <f t="shared" si="3"/>
        <v>0.91673599999999977</v>
      </c>
      <c r="FT69" s="4">
        <f t="shared" si="4"/>
        <v>0.19153599999999998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/>
      <c r="H70" s="5"/>
      <c r="I70" s="5"/>
      <c r="J70" s="5"/>
      <c r="K70" s="5"/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/>
      <c r="R70" s="5"/>
      <c r="S70" s="5"/>
      <c r="T70" s="5"/>
      <c r="U70" s="5"/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/>
      <c r="AB70" s="5"/>
      <c r="AC70" s="5"/>
      <c r="AD70" s="5"/>
      <c r="AE70" s="5"/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/>
      <c r="AL70" s="5"/>
      <c r="AM70" s="5"/>
      <c r="AN70" s="5"/>
      <c r="AO70" s="5"/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0.71017600000000003</v>
      </c>
      <c r="FQ70" s="4">
        <f t="shared" si="1"/>
        <v>0.86323599999999989</v>
      </c>
      <c r="FR70" s="4">
        <f t="shared" si="2"/>
        <v>0.31937199999999999</v>
      </c>
      <c r="FS70" s="4">
        <f t="shared" si="3"/>
        <v>0.91673599999999977</v>
      </c>
      <c r="FT70" s="4">
        <f t="shared" si="4"/>
        <v>0.27338799999999996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/>
      <c r="H71" s="5"/>
      <c r="I71" s="5"/>
      <c r="J71" s="5"/>
      <c r="K71" s="5"/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/>
      <c r="R71" s="5"/>
      <c r="S71" s="5"/>
      <c r="T71" s="5"/>
      <c r="U71" s="5"/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/>
      <c r="AB71" s="5"/>
      <c r="AC71" s="5"/>
      <c r="AD71" s="5"/>
      <c r="AE71" s="5"/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/>
      <c r="AL71" s="5"/>
      <c r="AM71" s="5"/>
      <c r="AN71" s="5"/>
      <c r="AO71" s="5"/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0.70865200000000006</v>
      </c>
      <c r="FQ71" s="4">
        <f t="shared" ref="FQ71:FQ137" si="7">AVERAGEIFS(B71:FO71,metrics.est,"MSE")</f>
        <v>0.86869599999999991</v>
      </c>
      <c r="FR71" s="4">
        <f t="shared" ref="FR71:FR137" si="8">AVERAGEIFS(B71:FO71,metrics.est,"R")</f>
        <v>0.320884</v>
      </c>
      <c r="FS71" s="4">
        <f t="shared" ref="FS71:FS137" si="9">AVERAGEIFS(B71:FO71,metrics.est,"Coverage")</f>
        <v>0.91673599999999977</v>
      </c>
      <c r="FT71" s="4">
        <f t="shared" ref="FT71:FT137" si="10">AVERAGEIFS(B71:FO71,metrics.est,"Time")</f>
        <v>0.18104399999999995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/>
      <c r="H72" s="5"/>
      <c r="I72" s="5"/>
      <c r="J72" s="5"/>
      <c r="K72" s="5"/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/>
      <c r="R72" s="5"/>
      <c r="S72" s="5"/>
      <c r="T72" s="5"/>
      <c r="U72" s="5"/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/>
      <c r="AB72" s="5"/>
      <c r="AC72" s="5"/>
      <c r="AD72" s="5"/>
      <c r="AE72" s="5"/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/>
      <c r="AL72" s="5"/>
      <c r="AM72" s="5"/>
      <c r="AN72" s="5"/>
      <c r="AO72" s="5"/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0.70018400000000003</v>
      </c>
      <c r="FQ72" s="4">
        <f t="shared" si="7"/>
        <v>0.84679600000000022</v>
      </c>
      <c r="FR72" s="4">
        <f t="shared" si="8"/>
        <v>0.32808799999999994</v>
      </c>
      <c r="FS72" s="4">
        <f t="shared" si="9"/>
        <v>0.91673599999999977</v>
      </c>
      <c r="FT72" s="4">
        <f t="shared" si="10"/>
        <v>0.14687600000000001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/>
      <c r="H73" s="5"/>
      <c r="I73" s="5"/>
      <c r="J73" s="5"/>
      <c r="K73" s="5"/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/>
      <c r="R73" s="5"/>
      <c r="S73" s="5"/>
      <c r="T73" s="5"/>
      <c r="U73" s="5"/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/>
      <c r="AB73" s="5"/>
      <c r="AC73" s="5"/>
      <c r="AD73" s="5"/>
      <c r="AE73" s="5"/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/>
      <c r="AL73" s="5"/>
      <c r="AM73" s="5"/>
      <c r="AN73" s="5"/>
      <c r="AO73" s="5"/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0.7064959999999999</v>
      </c>
      <c r="FQ73" s="4">
        <f t="shared" si="7"/>
        <v>0.86256399999999989</v>
      </c>
      <c r="FR73" s="4">
        <f t="shared" si="8"/>
        <v>0.32076399999999999</v>
      </c>
      <c r="FS73" s="4">
        <f t="shared" si="9"/>
        <v>0.91673599999999977</v>
      </c>
      <c r="FT73" s="4">
        <f t="shared" si="10"/>
        <v>0.14763200000000001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/>
      <c r="H74" s="5"/>
      <c r="I74" s="5"/>
      <c r="J74" s="5"/>
      <c r="K74" s="5"/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/>
      <c r="R74" s="5"/>
      <c r="S74" s="5"/>
      <c r="T74" s="5"/>
      <c r="U74" s="5"/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/>
      <c r="AB74" s="5"/>
      <c r="AC74" s="5"/>
      <c r="AD74" s="5"/>
      <c r="AE74" s="5"/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/>
      <c r="AL74" s="5"/>
      <c r="AM74" s="5"/>
      <c r="AN74" s="5"/>
      <c r="AO74" s="5"/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0.69834000000000018</v>
      </c>
      <c r="FQ74" s="4">
        <f t="shared" si="7"/>
        <v>0.83628800000000014</v>
      </c>
      <c r="FR74" s="4">
        <f t="shared" si="8"/>
        <v>0.32292799999999999</v>
      </c>
      <c r="FS74" s="4">
        <f t="shared" si="9"/>
        <v>0.91673599999999977</v>
      </c>
      <c r="FT74" s="4">
        <f t="shared" si="10"/>
        <v>0.14283599999999999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/>
      <c r="H75" s="5"/>
      <c r="I75" s="5"/>
      <c r="J75" s="5"/>
      <c r="K75" s="5"/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/>
      <c r="R75" s="5"/>
      <c r="S75" s="5"/>
      <c r="T75" s="5"/>
      <c r="U75" s="5"/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/>
      <c r="AB75" s="5"/>
      <c r="AC75" s="5"/>
      <c r="AD75" s="5"/>
      <c r="AE75" s="5"/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/>
      <c r="AL75" s="5"/>
      <c r="AM75" s="5"/>
      <c r="AN75" s="5"/>
      <c r="AO75" s="5"/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0.70869599999999977</v>
      </c>
      <c r="FQ75" s="4">
        <f t="shared" si="7"/>
        <v>0.87013999999999969</v>
      </c>
      <c r="FR75" s="4">
        <f t="shared" si="8"/>
        <v>0.32095600000000002</v>
      </c>
      <c r="FS75" s="4">
        <f t="shared" si="9"/>
        <v>0.91673999999999989</v>
      </c>
      <c r="FT75" s="4">
        <f t="shared" si="10"/>
        <v>0.15349999999999994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/>
      <c r="H76" s="5"/>
      <c r="I76" s="5"/>
      <c r="J76" s="5"/>
      <c r="K76" s="5"/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/>
      <c r="R76" s="5"/>
      <c r="S76" s="5"/>
      <c r="T76" s="5"/>
      <c r="U76" s="5"/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/>
      <c r="AB76" s="5"/>
      <c r="AC76" s="5"/>
      <c r="AD76" s="5"/>
      <c r="AE76" s="5"/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/>
      <c r="AL76" s="5"/>
      <c r="AM76" s="5"/>
      <c r="AN76" s="5"/>
      <c r="AO76" s="5"/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0.7135760000000001</v>
      </c>
      <c r="FQ76" s="4">
        <f t="shared" si="7"/>
        <v>0.87493999999999972</v>
      </c>
      <c r="FR76" s="4">
        <f t="shared" si="8"/>
        <v>0.31277199999999994</v>
      </c>
      <c r="FS76" s="4">
        <f t="shared" si="9"/>
        <v>0.91673599999999977</v>
      </c>
      <c r="FT76" s="4">
        <f t="shared" si="10"/>
        <v>0.14284799999999997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/>
      <c r="H77" s="5"/>
      <c r="I77" s="5"/>
      <c r="J77" s="5"/>
      <c r="K77" s="5"/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/>
      <c r="R77" s="5"/>
      <c r="S77" s="5"/>
      <c r="T77" s="5"/>
      <c r="U77" s="5"/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/>
      <c r="AB77" s="5"/>
      <c r="AC77" s="5"/>
      <c r="AD77" s="5"/>
      <c r="AE77" s="5"/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/>
      <c r="AL77" s="5"/>
      <c r="AM77" s="5"/>
      <c r="AN77" s="5"/>
      <c r="AO77" s="5"/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0.74444800000000033</v>
      </c>
      <c r="FQ77" s="4">
        <f t="shared" si="7"/>
        <v>0.94358400000000031</v>
      </c>
      <c r="FR77" s="4">
        <f t="shared" si="8"/>
        <v>0.29633599999999999</v>
      </c>
      <c r="FS77" s="4">
        <f t="shared" si="9"/>
        <v>0.88939599999999985</v>
      </c>
      <c r="FT77" s="4">
        <f t="shared" si="10"/>
        <v>0.14477999999999999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/>
      <c r="H78" s="5"/>
      <c r="I78" s="5"/>
      <c r="J78" s="5"/>
      <c r="K78" s="5"/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/>
      <c r="R78" s="5"/>
      <c r="S78" s="5"/>
      <c r="T78" s="5"/>
      <c r="U78" s="5"/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/>
      <c r="AB78" s="5"/>
      <c r="AC78" s="5"/>
      <c r="AD78" s="5"/>
      <c r="AE78" s="5"/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/>
      <c r="AL78" s="5"/>
      <c r="AM78" s="5"/>
      <c r="AN78" s="5"/>
      <c r="AO78" s="5"/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0.70482400000000001</v>
      </c>
      <c r="FQ78" s="4">
        <f t="shared" si="7"/>
        <v>0.85580000000000012</v>
      </c>
      <c r="FR78" s="4">
        <f t="shared" si="8"/>
        <v>0.32482400000000006</v>
      </c>
      <c r="FS78" s="4">
        <f t="shared" si="9"/>
        <v>0.91672399999999987</v>
      </c>
      <c r="FT78" s="4">
        <f t="shared" si="10"/>
        <v>0.17774000000000001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/>
      <c r="H79" s="5"/>
      <c r="I79" s="5"/>
      <c r="J79" s="5"/>
      <c r="K79" s="5"/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/>
      <c r="R79" s="5"/>
      <c r="S79" s="5"/>
      <c r="T79" s="5"/>
      <c r="U79" s="5"/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/>
      <c r="AB79" s="5"/>
      <c r="AC79" s="5"/>
      <c r="AD79" s="5"/>
      <c r="AE79" s="5"/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/>
      <c r="AL79" s="5"/>
      <c r="AM79" s="5"/>
      <c r="AN79" s="5"/>
      <c r="AO79" s="5"/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0.69620384615384623</v>
      </c>
      <c r="FQ79" s="4">
        <f t="shared" si="7"/>
        <v>0.83483461538461534</v>
      </c>
      <c r="FR79" s="4">
        <f t="shared" si="8"/>
        <v>0.32936153846153843</v>
      </c>
      <c r="FS79" s="4">
        <f t="shared" si="9"/>
        <v>0.8919730769230767</v>
      </c>
      <c r="FT79" s="4">
        <f t="shared" si="10"/>
        <v>0.18650769230769232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/>
      <c r="H80" s="5"/>
      <c r="I80" s="5"/>
      <c r="J80" s="5"/>
      <c r="K80" s="5"/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/>
      <c r="R80" s="5"/>
      <c r="S80" s="5"/>
      <c r="T80" s="5"/>
      <c r="U80" s="5"/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/>
      <c r="AB80" s="5"/>
      <c r="AC80" s="5"/>
      <c r="AD80" s="5"/>
      <c r="AE80" s="5"/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/>
      <c r="AL80" s="5"/>
      <c r="AM80" s="5"/>
      <c r="AN80" s="5"/>
      <c r="AO80" s="5"/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0.72402800000000012</v>
      </c>
      <c r="FQ80" s="4">
        <f t="shared" si="7"/>
        <v>0.89726800000000029</v>
      </c>
      <c r="FR80" s="4">
        <f t="shared" si="8"/>
        <v>0.30176000000000003</v>
      </c>
      <c r="FS80" s="4">
        <f t="shared" si="9"/>
        <v>0.86474799999999985</v>
      </c>
      <c r="FT80" s="4">
        <f t="shared" si="10"/>
        <v>0.14431600000000006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/>
      <c r="H81" s="5"/>
      <c r="I81" s="5"/>
      <c r="J81" s="5"/>
      <c r="K81" s="5"/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/>
      <c r="R81" s="5"/>
      <c r="S81" s="5"/>
      <c r="T81" s="5"/>
      <c r="U81" s="5"/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/>
      <c r="AB81" s="5"/>
      <c r="AC81" s="5"/>
      <c r="AD81" s="5"/>
      <c r="AE81" s="5"/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/>
      <c r="AL81" s="5"/>
      <c r="AM81" s="5"/>
      <c r="AN81" s="5"/>
      <c r="AO81" s="5"/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65">
        <v>0.66590000000000005</v>
      </c>
      <c r="BZ81" s="65">
        <v>0.76539999999999997</v>
      </c>
      <c r="CA81" s="65">
        <v>0.35539999999999999</v>
      </c>
      <c r="CB81" s="65">
        <v>0.95569999999999999</v>
      </c>
      <c r="CC81" s="65">
        <v>0.2888</v>
      </c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10"/>
      <c r="DD81" s="10"/>
      <c r="DE81" s="10"/>
      <c r="DF81" s="10"/>
      <c r="DG81" s="10"/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0.71862777777777787</v>
      </c>
      <c r="FQ81" s="4">
        <f t="shared" si="7"/>
        <v>0.90102777777777776</v>
      </c>
      <c r="FR81" s="4">
        <f t="shared" si="8"/>
        <v>0.31338333333333329</v>
      </c>
      <c r="FS81" s="4">
        <f t="shared" si="9"/>
        <v>0.91592777777777767</v>
      </c>
      <c r="FT81" s="4">
        <f t="shared" si="10"/>
        <v>0.2180222222222222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/>
      <c r="H82" s="5"/>
      <c r="I82" s="5"/>
      <c r="J82" s="5"/>
      <c r="K82" s="5"/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/>
      <c r="R82" s="5"/>
      <c r="S82" s="5"/>
      <c r="T82" s="5"/>
      <c r="U82" s="5"/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/>
      <c r="AB82" s="5"/>
      <c r="AC82" s="5"/>
      <c r="AD82" s="5"/>
      <c r="AE82" s="5"/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/>
      <c r="AL82" s="5"/>
      <c r="AM82" s="5"/>
      <c r="AN82" s="5"/>
      <c r="AO82" s="5"/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65">
        <v>0.65710000000000002</v>
      </c>
      <c r="BZ82" s="65">
        <v>0.74019999999999997</v>
      </c>
      <c r="CA82" s="65">
        <v>0.35489999999999999</v>
      </c>
      <c r="CB82" s="65">
        <v>0.92090000000000005</v>
      </c>
      <c r="CC82" s="65">
        <v>0.51349999999999996</v>
      </c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10"/>
      <c r="DD82" s="10"/>
      <c r="DE82" s="10"/>
      <c r="DF82" s="10"/>
      <c r="DG82" s="10"/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0.67931666666666657</v>
      </c>
      <c r="FQ82" s="4">
        <f t="shared" si="7"/>
        <v>0.789011111111111</v>
      </c>
      <c r="FR82" s="4">
        <f t="shared" si="8"/>
        <v>0.3301777777777779</v>
      </c>
      <c r="FS82" s="4">
        <f t="shared" si="9"/>
        <v>0.85727222222222221</v>
      </c>
      <c r="FT82" s="4">
        <f t="shared" si="10"/>
        <v>0.38637777777777765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k=20,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/>
      <c r="H83" s="5"/>
      <c r="I83" s="5"/>
      <c r="J83" s="5"/>
      <c r="K83" s="5"/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/>
      <c r="R83" s="5"/>
      <c r="S83" s="5"/>
      <c r="T83" s="5"/>
      <c r="U83" s="5"/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/>
      <c r="AB83" s="5"/>
      <c r="AC83" s="5"/>
      <c r="AD83" s="5"/>
      <c r="AE83" s="5"/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/>
      <c r="AL83" s="5"/>
      <c r="AM83" s="5"/>
      <c r="AN83" s="5"/>
      <c r="AO83" s="5"/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0.74467599999999989</v>
      </c>
      <c r="FQ83" s="4">
        <f t="shared" si="7"/>
        <v>0.946824</v>
      </c>
      <c r="FR83" s="4">
        <f t="shared" si="8"/>
        <v>0.30211199999999994</v>
      </c>
      <c r="FS83" s="4">
        <f t="shared" si="9"/>
        <v>0.88687599999999978</v>
      </c>
      <c r="FT83" s="4">
        <f t="shared" si="10"/>
        <v>0.24873600000000004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/>
      <c r="H84" s="5"/>
      <c r="I84" s="5"/>
      <c r="J84" s="5"/>
      <c r="K84" s="5"/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/>
      <c r="R84" s="5"/>
      <c r="S84" s="5"/>
      <c r="T84" s="5"/>
      <c r="U84" s="5"/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/>
      <c r="AB84" s="5"/>
      <c r="AC84" s="5"/>
      <c r="AD84" s="5"/>
      <c r="AE84" s="5"/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/>
      <c r="AL84" s="5"/>
      <c r="AM84" s="5"/>
      <c r="AN84" s="5"/>
      <c r="AO84" s="5"/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0.71219230769230768</v>
      </c>
      <c r="FQ84" s="4">
        <f t="shared" si="7"/>
        <v>0.86975384615384621</v>
      </c>
      <c r="FR84" s="4">
        <f t="shared" si="8"/>
        <v>0.32095384615384615</v>
      </c>
      <c r="FS84" s="4">
        <f t="shared" si="9"/>
        <v>0.83007692307692293</v>
      </c>
      <c r="FT84" s="4">
        <f t="shared" si="10"/>
        <v>0.21590384615384611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/>
      <c r="H85" s="5"/>
      <c r="I85" s="5"/>
      <c r="J85" s="5"/>
      <c r="K85" s="5"/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/>
      <c r="R85" s="5"/>
      <c r="S85" s="5"/>
      <c r="T85" s="5"/>
      <c r="U85" s="5"/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/>
      <c r="AB85" s="5"/>
      <c r="AC85" s="5"/>
      <c r="AD85" s="5"/>
      <c r="AE85" s="5"/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/>
      <c r="AL85" s="5"/>
      <c r="AM85" s="5"/>
      <c r="AN85" s="5"/>
      <c r="AO85" s="5"/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0.72319600000000006</v>
      </c>
      <c r="FQ85" s="4">
        <f t="shared" si="7"/>
        <v>0.89159600000000028</v>
      </c>
      <c r="FR85" s="4">
        <f t="shared" si="8"/>
        <v>0.30677599999999999</v>
      </c>
      <c r="FS85" s="4">
        <f t="shared" si="9"/>
        <v>0.82777199999999995</v>
      </c>
      <c r="FT85" s="4">
        <f t="shared" si="10"/>
        <v>0.21671600000000002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/>
      <c r="H86" s="5"/>
      <c r="I86" s="5"/>
      <c r="J86" s="5"/>
      <c r="K86" s="5"/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/>
      <c r="R86" s="5"/>
      <c r="S86" s="5"/>
      <c r="T86" s="5"/>
      <c r="U86" s="5"/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/>
      <c r="AB86" s="5"/>
      <c r="AC86" s="5"/>
      <c r="AD86" s="5"/>
      <c r="AE86" s="5"/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/>
      <c r="AL86" s="5"/>
      <c r="AM86" s="5"/>
      <c r="AN86" s="5"/>
      <c r="AO86" s="5"/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0.71519600000000016</v>
      </c>
      <c r="FQ86" s="4">
        <f t="shared" si="7"/>
        <v>0.87468799999999991</v>
      </c>
      <c r="FR86" s="4">
        <f t="shared" si="8"/>
        <v>0.31851600000000002</v>
      </c>
      <c r="FS86" s="4">
        <f t="shared" si="9"/>
        <v>0.82777199999999995</v>
      </c>
      <c r="FT86" s="4">
        <f t="shared" si="10"/>
        <v>0.21948000000000001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/>
      <c r="H87" s="5"/>
      <c r="I87" s="5"/>
      <c r="J87" s="5"/>
      <c r="K87" s="5"/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/>
      <c r="R87" s="5"/>
      <c r="S87" s="5"/>
      <c r="T87" s="5"/>
      <c r="U87" s="5"/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/>
      <c r="AB87" s="5"/>
      <c r="AC87" s="5"/>
      <c r="AD87" s="5"/>
      <c r="AE87" s="5"/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/>
      <c r="AL87" s="5"/>
      <c r="AM87" s="5"/>
      <c r="AN87" s="5"/>
      <c r="AO87" s="5"/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0.69543599999999994</v>
      </c>
      <c r="FQ87" s="4">
        <f t="shared" si="7"/>
        <v>0.83320399999999994</v>
      </c>
      <c r="FR87" s="4">
        <f t="shared" si="8"/>
        <v>0.32892000000000005</v>
      </c>
      <c r="FS87" s="4">
        <f t="shared" si="9"/>
        <v>0.88999599999999968</v>
      </c>
      <c r="FT87" s="4">
        <f t="shared" si="10"/>
        <v>0.18196799999999999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/>
      <c r="H88" s="5"/>
      <c r="I88" s="5"/>
      <c r="J88" s="5"/>
      <c r="K88" s="5"/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/>
      <c r="R88" s="5"/>
      <c r="S88" s="5"/>
      <c r="T88" s="5"/>
      <c r="U88" s="5"/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/>
      <c r="AB88" s="5"/>
      <c r="AC88" s="5"/>
      <c r="AD88" s="5"/>
      <c r="AE88" s="5"/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/>
      <c r="AL88" s="5"/>
      <c r="AM88" s="5"/>
      <c r="AN88" s="5"/>
      <c r="AO88" s="5"/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0.70243999999999995</v>
      </c>
      <c r="FQ88" s="4">
        <f t="shared" si="7"/>
        <v>0.84826000000000013</v>
      </c>
      <c r="FR88" s="4">
        <f t="shared" si="8"/>
        <v>0.32693200000000006</v>
      </c>
      <c r="FS88" s="4">
        <f t="shared" si="9"/>
        <v>0.88999599999999968</v>
      </c>
      <c r="FT88" s="4">
        <f t="shared" si="10"/>
        <v>0.14344800000000002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/>
      <c r="H89" s="5"/>
      <c r="I89" s="5"/>
      <c r="J89" s="5"/>
      <c r="K89" s="5"/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/>
      <c r="R89" s="5"/>
      <c r="S89" s="5"/>
      <c r="T89" s="5"/>
      <c r="U89" s="5"/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/>
      <c r="AB89" s="5"/>
      <c r="AC89" s="5"/>
      <c r="AD89" s="5"/>
      <c r="AE89" s="5"/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/>
      <c r="AL89" s="5"/>
      <c r="AM89" s="5"/>
      <c r="AN89" s="5"/>
      <c r="AO89" s="5"/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0.69404799999999978</v>
      </c>
      <c r="FQ89" s="4">
        <f t="shared" si="7"/>
        <v>0.83285200000000015</v>
      </c>
      <c r="FR89" s="4">
        <f t="shared" si="8"/>
        <v>0.33258799999999999</v>
      </c>
      <c r="FS89" s="4">
        <f t="shared" si="9"/>
        <v>0.88999599999999968</v>
      </c>
      <c r="FT89" s="4">
        <f t="shared" si="10"/>
        <v>0.28146399999999994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/>
      <c r="H90" s="5"/>
      <c r="I90" s="5"/>
      <c r="J90" s="5"/>
      <c r="K90" s="5"/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/>
      <c r="R90" s="5"/>
      <c r="S90" s="5"/>
      <c r="T90" s="5"/>
      <c r="U90" s="5"/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/>
      <c r="AB90" s="5"/>
      <c r="AC90" s="5"/>
      <c r="AD90" s="5"/>
      <c r="AE90" s="5"/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/>
      <c r="AL90" s="5"/>
      <c r="AM90" s="5"/>
      <c r="AN90" s="5"/>
      <c r="AO90" s="5"/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/>
      <c r="EC90" s="4"/>
      <c r="ED90" s="4"/>
      <c r="EE90" s="4"/>
      <c r="EF90" s="4"/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0.69976111111111117</v>
      </c>
      <c r="FQ90" s="4">
        <f t="shared" ref="FQ90" si="12">AVERAGEIFS(B90:FO90,metrics.est,"MSE")</f>
        <v>0.84583333333333344</v>
      </c>
      <c r="FR90" s="4">
        <f t="shared" ref="FR90" si="13">AVERAGEIFS(B90:FO90,metrics.est,"R")</f>
        <v>0.32868888888888886</v>
      </c>
      <c r="FS90" s="4">
        <f t="shared" ref="FS90" si="14">AVERAGEIFS(B90:FO90,metrics.est,"Coverage")</f>
        <v>0.88312777777777773</v>
      </c>
      <c r="FT90" s="4">
        <f t="shared" ref="FT90" si="15">AVERAGEIFS(B90:FO90,metrics.est,"Time")</f>
        <v>0.26353333333333334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k=10,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k=50,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/>
      <c r="H91" s="5"/>
      <c r="I91" s="5"/>
      <c r="J91" s="5"/>
      <c r="K91" s="5"/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/>
      <c r="R91" s="5"/>
      <c r="S91" s="5"/>
      <c r="T91" s="5"/>
      <c r="U91" s="5"/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/>
      <c r="AB91" s="5"/>
      <c r="AC91" s="5"/>
      <c r="AD91" s="5"/>
      <c r="AE91" s="5"/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/>
      <c r="AL91" s="5"/>
      <c r="AM91" s="5"/>
      <c r="AN91" s="5"/>
      <c r="AO91" s="5"/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/>
      <c r="EC91" s="4"/>
      <c r="ED91" s="4"/>
      <c r="EE91" s="4"/>
      <c r="EF91" s="4"/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0.70051666666666668</v>
      </c>
      <c r="FQ91" s="4">
        <f t="shared" ref="FQ91" si="17">AVERAGEIFS(B91:FO91,metrics.est,"MSE")</f>
        <v>0.8470444444444446</v>
      </c>
      <c r="FR91" s="4">
        <f t="shared" ref="FR91" si="18">AVERAGEIFS(B91:FO91,metrics.est,"R")</f>
        <v>0.32808333333333334</v>
      </c>
      <c r="FS91" s="4">
        <f t="shared" ref="FS91" si="19">AVERAGEIFS(B91:FO91,metrics.est,"Coverage")</f>
        <v>0.88312777777777773</v>
      </c>
      <c r="FT91" s="4">
        <f t="shared" ref="FT91" si="20">AVERAGEIFS(B91:FO91,metrics.est,"Time")</f>
        <v>0.27012222222222226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k=10,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/>
      <c r="H92" s="5"/>
      <c r="I92" s="5"/>
      <c r="J92" s="5"/>
      <c r="K92" s="5"/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/>
      <c r="R92" s="5"/>
      <c r="S92" s="5"/>
      <c r="T92" s="5"/>
      <c r="U92" s="5"/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/>
      <c r="AB92" s="5"/>
      <c r="AC92" s="5"/>
      <c r="AD92" s="5"/>
      <c r="AE92" s="5"/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/>
      <c r="AL92" s="5"/>
      <c r="AM92" s="5"/>
      <c r="AN92" s="5"/>
      <c r="AO92" s="5"/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0.69636153846153848</v>
      </c>
      <c r="FQ92" s="4">
        <f t="shared" si="7"/>
        <v>0.83531153846153849</v>
      </c>
      <c r="FR92" s="4">
        <f t="shared" si="8"/>
        <v>0.33482692307692302</v>
      </c>
      <c r="FS92" s="4">
        <f t="shared" si="9"/>
        <v>0.89196153846153825</v>
      </c>
      <c r="FT92" s="4">
        <f t="shared" si="10"/>
        <v>0.18665000000000004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/>
      <c r="H93" s="5"/>
      <c r="I93" s="5"/>
      <c r="J93" s="5"/>
      <c r="K93" s="5"/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/>
      <c r="R93" s="5"/>
      <c r="S93" s="5"/>
      <c r="T93" s="5"/>
      <c r="U93" s="5"/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/>
      <c r="AB93" s="5"/>
      <c r="AC93" s="5"/>
      <c r="AD93" s="5"/>
      <c r="AE93" s="5"/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/>
      <c r="AL93" s="5"/>
      <c r="AM93" s="5"/>
      <c r="AN93" s="5"/>
      <c r="AO93" s="5"/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0.72435999999999989</v>
      </c>
      <c r="FQ93" s="4">
        <f t="shared" si="7"/>
        <v>0.89964400000000011</v>
      </c>
      <c r="FR93" s="4">
        <f t="shared" si="8"/>
        <v>0.30620399999999998</v>
      </c>
      <c r="FS93" s="4">
        <f t="shared" si="9"/>
        <v>0.91674399999999978</v>
      </c>
      <c r="FT93" s="4">
        <f t="shared" si="10"/>
        <v>0.87323200000000023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/>
      <c r="H94" s="5"/>
      <c r="I94" s="5"/>
      <c r="J94" s="5"/>
      <c r="K94" s="5"/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/>
      <c r="R94" s="5"/>
      <c r="S94" s="5"/>
      <c r="T94" s="5"/>
      <c r="U94" s="5"/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/>
      <c r="AB94" s="5"/>
      <c r="AC94" s="5"/>
      <c r="AD94" s="5"/>
      <c r="AE94" s="5"/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/>
      <c r="AL94" s="5"/>
      <c r="AM94" s="5"/>
      <c r="AN94" s="5"/>
      <c r="AO94" s="5"/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0.78760800000000009</v>
      </c>
      <c r="FQ94" s="4">
        <f t="shared" si="7"/>
        <v>1.0592840000000001</v>
      </c>
      <c r="FR94" s="4">
        <f t="shared" si="8"/>
        <v>0.255444</v>
      </c>
      <c r="FS94" s="4">
        <f t="shared" si="9"/>
        <v>0.89002399999999982</v>
      </c>
      <c r="FT94" s="4">
        <f t="shared" si="10"/>
        <v>0.27616400000000002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/>
      <c r="H95" s="5"/>
      <c r="I95" s="5"/>
      <c r="J95" s="5"/>
      <c r="K95" s="5"/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/>
      <c r="R95" s="5"/>
      <c r="S95" s="5"/>
      <c r="T95" s="5"/>
      <c r="U95" s="5"/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/>
      <c r="AB95" s="5"/>
      <c r="AC95" s="5"/>
      <c r="AD95" s="5"/>
      <c r="AE95" s="5"/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/>
      <c r="AL95" s="5"/>
      <c r="AM95" s="5"/>
      <c r="AN95" s="5"/>
      <c r="AO95" s="5"/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0.6966159999999999</v>
      </c>
      <c r="FQ95" s="4">
        <f t="shared" si="7"/>
        <v>0.83593200000000012</v>
      </c>
      <c r="FR95" s="4">
        <f t="shared" si="8"/>
        <v>0.32831200000000005</v>
      </c>
      <c r="FS95" s="4">
        <f t="shared" si="9"/>
        <v>0.88999999999999968</v>
      </c>
      <c r="FT95" s="4">
        <f t="shared" si="10"/>
        <v>0.21354399999999998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/>
      <c r="H96" s="5"/>
      <c r="I96" s="5"/>
      <c r="J96" s="5"/>
      <c r="K96" s="5"/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/>
      <c r="R96" s="5"/>
      <c r="S96" s="5"/>
      <c r="T96" s="5"/>
      <c r="U96" s="5"/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/>
      <c r="AB96" s="5"/>
      <c r="AC96" s="5"/>
      <c r="AD96" s="5"/>
      <c r="AE96" s="5"/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/>
      <c r="AL96" s="5"/>
      <c r="AM96" s="5"/>
      <c r="AN96" s="5"/>
      <c r="AO96" s="5"/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0.69920769230769231</v>
      </c>
      <c r="FQ96" s="4">
        <f t="shared" si="7"/>
        <v>0.84477692307692309</v>
      </c>
      <c r="FR96" s="4">
        <f t="shared" si="8"/>
        <v>0.3280538461538462</v>
      </c>
      <c r="FS96" s="4">
        <f t="shared" si="9"/>
        <v>0.91770384615384593</v>
      </c>
      <c r="FT96" s="4">
        <f t="shared" si="10"/>
        <v>0.16840769230769226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/>
      <c r="H97" s="5"/>
      <c r="I97" s="5"/>
      <c r="J97" s="5"/>
      <c r="K97" s="5"/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/>
      <c r="R97" s="5"/>
      <c r="S97" s="5"/>
      <c r="T97" s="5"/>
      <c r="U97" s="5"/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/>
      <c r="AB97" s="5"/>
      <c r="AC97" s="5"/>
      <c r="AD97" s="5"/>
      <c r="AE97" s="5"/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/>
      <c r="AL97" s="5"/>
      <c r="AM97" s="5"/>
      <c r="AN97" s="5"/>
      <c r="AO97" s="5"/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0.69835000000000003</v>
      </c>
      <c r="FQ97" s="4">
        <f t="shared" si="7"/>
        <v>0.84478076923076917</v>
      </c>
      <c r="FR97" s="4">
        <f t="shared" si="8"/>
        <v>0.33293461538461538</v>
      </c>
      <c r="FS97" s="4">
        <f t="shared" si="9"/>
        <v>0.91770769230769211</v>
      </c>
      <c r="FT97" s="4">
        <f t="shared" si="10"/>
        <v>0.21110769230769227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/>
      <c r="H98" s="5"/>
      <c r="I98" s="5"/>
      <c r="J98" s="5"/>
      <c r="K98" s="5"/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/>
      <c r="R98" s="5"/>
      <c r="S98" s="5"/>
      <c r="T98" s="5"/>
      <c r="U98" s="5"/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/>
      <c r="AB98" s="5"/>
      <c r="AC98" s="5"/>
      <c r="AD98" s="5"/>
      <c r="AE98" s="5"/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/>
      <c r="AL98" s="5"/>
      <c r="AM98" s="5"/>
      <c r="AN98" s="5"/>
      <c r="AO98" s="5"/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0.71208799999999994</v>
      </c>
      <c r="FQ98" s="4">
        <f t="shared" si="7"/>
        <v>0.87157600000000002</v>
      </c>
      <c r="FR98" s="4">
        <f t="shared" si="8"/>
        <v>0.31757600000000002</v>
      </c>
      <c r="FS98" s="4">
        <f t="shared" si="9"/>
        <v>0.91673599999999977</v>
      </c>
      <c r="FT98" s="4">
        <f t="shared" si="10"/>
        <v>0.16890799999999997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/>
      <c r="H99" s="5"/>
      <c r="I99" s="5"/>
      <c r="J99" s="5"/>
      <c r="K99" s="5"/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/>
      <c r="R99" s="5"/>
      <c r="S99" s="5"/>
      <c r="T99" s="5"/>
      <c r="U99" s="5"/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/>
      <c r="AB99" s="5"/>
      <c r="AC99" s="5"/>
      <c r="AD99" s="5"/>
      <c r="AE99" s="5"/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/>
      <c r="AL99" s="5"/>
      <c r="AM99" s="5"/>
      <c r="AN99" s="5"/>
      <c r="AO99" s="5"/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0.7030200000000002</v>
      </c>
      <c r="FQ99" s="4">
        <f t="shared" si="7"/>
        <v>0.85336400000000001</v>
      </c>
      <c r="FR99" s="4">
        <f t="shared" si="8"/>
        <v>0.32889600000000008</v>
      </c>
      <c r="FS99" s="4">
        <f t="shared" si="9"/>
        <v>0.91673599999999977</v>
      </c>
      <c r="FT99" s="4">
        <f t="shared" si="10"/>
        <v>0.20802800000000002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/>
      <c r="H100" s="5"/>
      <c r="I100" s="5"/>
      <c r="J100" s="5"/>
      <c r="K100" s="5"/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/>
      <c r="R100" s="5"/>
      <c r="S100" s="5"/>
      <c r="T100" s="5"/>
      <c r="U100" s="5"/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/>
      <c r="AB100" s="5"/>
      <c r="AC100" s="5"/>
      <c r="AD100" s="5"/>
      <c r="AE100" s="5"/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/>
      <c r="AL100" s="5"/>
      <c r="AM100" s="5"/>
      <c r="AN100" s="5"/>
      <c r="AO100" s="5"/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0.70593600000000023</v>
      </c>
      <c r="FQ100" s="4">
        <f t="shared" si="7"/>
        <v>0.85999599999999987</v>
      </c>
      <c r="FR100" s="4">
        <f t="shared" si="8"/>
        <v>0.3291440000000001</v>
      </c>
      <c r="FS100" s="4">
        <f t="shared" si="9"/>
        <v>0.91673599999999977</v>
      </c>
      <c r="FT100" s="4">
        <f t="shared" si="10"/>
        <v>0.16526800000000003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/>
      <c r="H101" s="5"/>
      <c r="I101" s="5"/>
      <c r="J101" s="5"/>
      <c r="K101" s="5"/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/>
      <c r="R101" s="5"/>
      <c r="S101" s="5"/>
      <c r="T101" s="5"/>
      <c r="U101" s="5"/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/>
      <c r="AB101" s="5"/>
      <c r="AC101" s="5"/>
      <c r="AD101" s="5"/>
      <c r="AE101" s="5"/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/>
      <c r="AL101" s="5"/>
      <c r="AM101" s="5"/>
      <c r="AN101" s="5"/>
      <c r="AO101" s="5"/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0.71062000000000014</v>
      </c>
      <c r="FQ101" s="4">
        <f t="shared" si="7"/>
        <v>0.87811199999999989</v>
      </c>
      <c r="FR101" s="4">
        <f t="shared" si="8"/>
        <v>0.32722000000000001</v>
      </c>
      <c r="FS101" s="4">
        <f t="shared" si="9"/>
        <v>0.91675999999999969</v>
      </c>
      <c r="FT101" s="4">
        <f t="shared" si="10"/>
        <v>0.20925199999999999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/>
      <c r="H102" s="5"/>
      <c r="I102" s="5"/>
      <c r="J102" s="5"/>
      <c r="K102" s="5"/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/>
      <c r="R102" s="5"/>
      <c r="S102" s="5"/>
      <c r="T102" s="5"/>
      <c r="U102" s="5"/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/>
      <c r="AB102" s="5"/>
      <c r="AC102" s="5"/>
      <c r="AD102" s="5"/>
      <c r="AE102" s="5"/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/>
      <c r="AL102" s="5"/>
      <c r="AM102" s="5"/>
      <c r="AN102" s="5"/>
      <c r="AO102" s="5"/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0.70178799999999997</v>
      </c>
      <c r="FQ102" s="4">
        <f t="shared" si="7"/>
        <v>0.85260399999999981</v>
      </c>
      <c r="FR102" s="4">
        <f t="shared" si="8"/>
        <v>0.33021999999999996</v>
      </c>
      <c r="FS102" s="4">
        <f t="shared" si="9"/>
        <v>0.91673599999999977</v>
      </c>
      <c r="FT102" s="4">
        <f t="shared" si="10"/>
        <v>0.20355999999999994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/>
      <c r="H103" s="5"/>
      <c r="I103" s="5"/>
      <c r="J103" s="5"/>
      <c r="K103" s="5"/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/>
      <c r="R103" s="5"/>
      <c r="S103" s="5"/>
      <c r="T103" s="5"/>
      <c r="U103" s="5"/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/>
      <c r="AB103" s="5"/>
      <c r="AC103" s="5"/>
      <c r="AD103" s="5"/>
      <c r="AE103" s="5"/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/>
      <c r="AL103" s="5"/>
      <c r="AM103" s="5"/>
      <c r="AN103" s="5"/>
      <c r="AO103" s="5"/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/>
      <c r="EC103" s="4"/>
      <c r="ED103" s="4"/>
      <c r="EE103" s="4"/>
      <c r="EF103" s="4"/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0.70481666666666665</v>
      </c>
      <c r="FQ103" s="4">
        <f t="shared" ref="FQ103" si="22">AVERAGEIFS(B103:FO103,metrics.est,"MSE")</f>
        <v>0.85971666666666668</v>
      </c>
      <c r="FR103" s="4">
        <f t="shared" ref="FR103" si="23">AVERAGEIFS(B103:FO103,metrics.est,"R")</f>
        <v>0.32564444444444446</v>
      </c>
      <c r="FS103" s="4">
        <f t="shared" ref="FS103" si="24">AVERAGEIFS(B103:FO103,metrics.est,"Coverage")</f>
        <v>0.88312777777777773</v>
      </c>
      <c r="FT103" s="4">
        <f t="shared" ref="FT103" si="25">AVERAGEIFS(B103:FO103,metrics.est,"Time")</f>
        <v>0.18444999999999998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k=5,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k=10,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/>
      <c r="H104" s="5"/>
      <c r="I104" s="5"/>
      <c r="J104" s="5"/>
      <c r="K104" s="5"/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/>
      <c r="R104" s="5"/>
      <c r="S104" s="5"/>
      <c r="T104" s="5"/>
      <c r="U104" s="5"/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/>
      <c r="AB104" s="5"/>
      <c r="AC104" s="5"/>
      <c r="AD104" s="5"/>
      <c r="AE104" s="5"/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/>
      <c r="AL104" s="5"/>
      <c r="AM104" s="5"/>
      <c r="AN104" s="5"/>
      <c r="AO104" s="5"/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10"/>
      <c r="DX104" s="10"/>
      <c r="DY104" s="10"/>
      <c r="DZ104" s="10"/>
      <c r="EA104" s="10"/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0.70598749999999999</v>
      </c>
      <c r="FQ104" s="4">
        <f t="shared" si="7"/>
        <v>0.85519166666666646</v>
      </c>
      <c r="FR104" s="4">
        <f t="shared" si="8"/>
        <v>0.31213333333333332</v>
      </c>
      <c r="FS104" s="4">
        <f t="shared" si="9"/>
        <v>0.88729166666666648</v>
      </c>
      <c r="FT104" s="4">
        <f t="shared" si="10"/>
        <v>0.1277416666666667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/>
      <c r="H105" s="5"/>
      <c r="I105" s="5"/>
      <c r="J105" s="5"/>
      <c r="K105" s="5"/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/>
      <c r="R105" s="5"/>
      <c r="S105" s="5"/>
      <c r="T105" s="5"/>
      <c r="U105" s="5"/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/>
      <c r="AB105" s="5"/>
      <c r="AC105" s="5"/>
      <c r="AD105" s="5"/>
      <c r="AE105" s="5"/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/>
      <c r="AL105" s="5"/>
      <c r="AM105" s="5"/>
      <c r="AN105" s="5"/>
      <c r="AO105" s="5"/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10"/>
      <c r="DX105" s="10"/>
      <c r="DY105" s="10"/>
      <c r="DZ105" s="10"/>
      <c r="EA105" s="10"/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0.69542400000000004</v>
      </c>
      <c r="FQ105" s="4">
        <f t="shared" si="7"/>
        <v>0.83301999999999987</v>
      </c>
      <c r="FR105" s="4">
        <f t="shared" si="8"/>
        <v>0.32894400000000007</v>
      </c>
      <c r="FS105" s="4">
        <f t="shared" si="9"/>
        <v>0.88945999999999981</v>
      </c>
      <c r="FT105" s="4">
        <f t="shared" si="10"/>
        <v>0.181508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/>
      <c r="H106" s="5"/>
      <c r="I106" s="5"/>
      <c r="J106" s="5"/>
      <c r="K106" s="5"/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/>
      <c r="R106" s="5"/>
      <c r="S106" s="5"/>
      <c r="T106" s="5"/>
      <c r="U106" s="5"/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/>
      <c r="AB106" s="5"/>
      <c r="AC106" s="5"/>
      <c r="AD106" s="5"/>
      <c r="AE106" s="5"/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/>
      <c r="AL106" s="5"/>
      <c r="AM106" s="5"/>
      <c r="AN106" s="5"/>
      <c r="AO106" s="5"/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10"/>
      <c r="DX106" s="10"/>
      <c r="DY106" s="10"/>
      <c r="DZ106" s="10"/>
      <c r="EA106" s="10"/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0.72778750000000014</v>
      </c>
      <c r="FQ106" s="4">
        <f t="shared" si="7"/>
        <v>0.90757499999999991</v>
      </c>
      <c r="FR106" s="4">
        <f t="shared" si="8"/>
        <v>0.29722916666666671</v>
      </c>
      <c r="FS106" s="4">
        <f t="shared" si="9"/>
        <v>0.86137083333333331</v>
      </c>
      <c r="FT106" s="4">
        <f t="shared" si="10"/>
        <v>0.14266666666666666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/>
      <c r="H107" s="5"/>
      <c r="I107" s="5"/>
      <c r="J107" s="5"/>
      <c r="K107" s="5"/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/>
      <c r="R107" s="5"/>
      <c r="S107" s="5"/>
      <c r="T107" s="5"/>
      <c r="U107" s="5"/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/>
      <c r="AB107" s="5"/>
      <c r="AC107" s="5"/>
      <c r="AD107" s="5"/>
      <c r="AE107" s="5"/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/>
      <c r="AL107" s="5"/>
      <c r="AM107" s="5"/>
      <c r="AN107" s="5"/>
      <c r="AO107" s="5"/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10"/>
      <c r="DX107" s="10"/>
      <c r="DY107" s="10"/>
      <c r="DZ107" s="10"/>
      <c r="EA107" s="10"/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0.71555833333333341</v>
      </c>
      <c r="FQ107" s="4">
        <f t="shared" si="7"/>
        <v>0.88287499999999997</v>
      </c>
      <c r="FR107" s="4">
        <f t="shared" si="8"/>
        <v>0.31484166666666663</v>
      </c>
      <c r="FS107" s="4">
        <f t="shared" si="9"/>
        <v>0.86137083333333331</v>
      </c>
      <c r="FT107" s="4">
        <f t="shared" si="10"/>
        <v>0.18146666666666669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/>
      <c r="H108" s="5"/>
      <c r="I108" s="5"/>
      <c r="J108" s="5"/>
      <c r="K108" s="5"/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/>
      <c r="R108" s="5"/>
      <c r="S108" s="5"/>
      <c r="T108" s="5"/>
      <c r="U108" s="5"/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/>
      <c r="AB108" s="5"/>
      <c r="AC108" s="5"/>
      <c r="AD108" s="5"/>
      <c r="AE108" s="5"/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/>
      <c r="AL108" s="5"/>
      <c r="AM108" s="5"/>
      <c r="AN108" s="5"/>
      <c r="AO108" s="5"/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10"/>
      <c r="DX108" s="10"/>
      <c r="DY108" s="10"/>
      <c r="DZ108" s="10"/>
      <c r="EA108" s="10"/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0.72752083333333328</v>
      </c>
      <c r="FQ108" s="4">
        <f t="shared" si="7"/>
        <v>0.90443750000000012</v>
      </c>
      <c r="FR108" s="4">
        <f t="shared" si="8"/>
        <v>0.29985833333333334</v>
      </c>
      <c r="FS108" s="4">
        <f t="shared" si="9"/>
        <v>0.8242124999999999</v>
      </c>
      <c r="FT108" s="4">
        <f t="shared" si="10"/>
        <v>0.1773541666666667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/>
      <c r="H109" s="5"/>
      <c r="I109" s="5"/>
      <c r="J109" s="5"/>
      <c r="K109" s="5"/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/>
      <c r="R109" s="5"/>
      <c r="S109" s="5"/>
      <c r="T109" s="5"/>
      <c r="U109" s="5"/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/>
      <c r="AB109" s="5"/>
      <c r="AC109" s="5"/>
      <c r="AD109" s="5"/>
      <c r="AE109" s="5"/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/>
      <c r="AL109" s="5"/>
      <c r="AM109" s="5"/>
      <c r="AN109" s="5"/>
      <c r="AO109" s="5"/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10"/>
      <c r="DX109" s="10"/>
      <c r="DY109" s="10"/>
      <c r="DZ109" s="10"/>
      <c r="EA109" s="10"/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0.72898750000000012</v>
      </c>
      <c r="FQ109" s="4">
        <f t="shared" si="7"/>
        <v>0.90468333333333295</v>
      </c>
      <c r="FR109" s="4">
        <f t="shared" si="8"/>
        <v>0.30090833333333328</v>
      </c>
      <c r="FS109" s="4">
        <f t="shared" si="9"/>
        <v>0.8242124999999999</v>
      </c>
      <c r="FT109" s="4">
        <f t="shared" si="10"/>
        <v>0.17853750000000002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/>
      <c r="H110" s="5"/>
      <c r="I110" s="5"/>
      <c r="J110" s="5"/>
      <c r="K110" s="5"/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/>
      <c r="R110" s="5"/>
      <c r="S110" s="5"/>
      <c r="T110" s="5"/>
      <c r="U110" s="5"/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/>
      <c r="AB110" s="5"/>
      <c r="AC110" s="5"/>
      <c r="AD110" s="5"/>
      <c r="AE110" s="5"/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/>
      <c r="AL110" s="5"/>
      <c r="AM110" s="5"/>
      <c r="AN110" s="5"/>
      <c r="AO110" s="5"/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0.77069999999999994</v>
      </c>
      <c r="FQ110" s="4">
        <f t="shared" si="7"/>
        <v>1.011104</v>
      </c>
      <c r="FR110" s="4">
        <f t="shared" si="8"/>
        <v>0.29915599999999998</v>
      </c>
      <c r="FS110" s="4">
        <f t="shared" si="9"/>
        <v>0.60394400000000004</v>
      </c>
      <c r="FT110" s="4">
        <f t="shared" si="10"/>
        <v>0.62025600000000014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/>
      <c r="H111" s="5"/>
      <c r="I111" s="5"/>
      <c r="J111" s="5"/>
      <c r="K111" s="5"/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/>
      <c r="R111" s="5"/>
      <c r="S111" s="5"/>
      <c r="T111" s="5"/>
      <c r="U111" s="5"/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/>
      <c r="AB111" s="5"/>
      <c r="AC111" s="5"/>
      <c r="AD111" s="5"/>
      <c r="AE111" s="5"/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/>
      <c r="AL111" s="5"/>
      <c r="AM111" s="5"/>
      <c r="AN111" s="5"/>
      <c r="AO111" s="5"/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0.70005600000000001</v>
      </c>
      <c r="FQ111" s="4">
        <f t="shared" si="7"/>
        <v>0.83061199999999991</v>
      </c>
      <c r="FR111" s="4">
        <f t="shared" si="8"/>
        <v>0.31895199999999996</v>
      </c>
      <c r="FS111" s="4">
        <f t="shared" si="9"/>
        <v>0.91673599999999977</v>
      </c>
      <c r="FT111" s="4">
        <f t="shared" si="10"/>
        <v>0.17240800000000003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/>
      <c r="H112" s="5"/>
      <c r="I112" s="5"/>
      <c r="J112" s="5"/>
      <c r="K112" s="5"/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/>
      <c r="R112" s="5"/>
      <c r="S112" s="5"/>
      <c r="T112" s="5"/>
      <c r="U112" s="5"/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/>
      <c r="AB112" s="5"/>
      <c r="AC112" s="5"/>
      <c r="AD112" s="5"/>
      <c r="AE112" s="5"/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/>
      <c r="AL112" s="5"/>
      <c r="AM112" s="5"/>
      <c r="AN112" s="5"/>
      <c r="AO112" s="5"/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0.69089599999999995</v>
      </c>
      <c r="FQ112" s="4">
        <f t="shared" si="7"/>
        <v>0.817828</v>
      </c>
      <c r="FR112" s="4">
        <f t="shared" si="8"/>
        <v>0.33026800000000001</v>
      </c>
      <c r="FS112" s="4">
        <f t="shared" si="9"/>
        <v>0.91673599999999977</v>
      </c>
      <c r="FT112" s="4">
        <f t="shared" si="10"/>
        <v>0.16940000000000002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/>
      <c r="H113" s="5"/>
      <c r="I113" s="5"/>
      <c r="J113" s="5"/>
      <c r="K113" s="5"/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/>
      <c r="R113" s="5"/>
      <c r="S113" s="5"/>
      <c r="T113" s="5"/>
      <c r="U113" s="5"/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/>
      <c r="AB113" s="5"/>
      <c r="AC113" s="5"/>
      <c r="AD113" s="5"/>
      <c r="AE113" s="5"/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/>
      <c r="AL113" s="5"/>
      <c r="AM113" s="5"/>
      <c r="AN113" s="5"/>
      <c r="AO113" s="5"/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0.68503200000000009</v>
      </c>
      <c r="FQ113" s="4">
        <f t="shared" si="7"/>
        <v>0.80994799999999989</v>
      </c>
      <c r="FR113" s="4">
        <f t="shared" si="8"/>
        <v>0.33944799999999992</v>
      </c>
      <c r="FS113" s="4">
        <f t="shared" si="9"/>
        <v>0.91673599999999977</v>
      </c>
      <c r="FT113" s="4">
        <f t="shared" si="10"/>
        <v>0.16800399999999999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/>
      <c r="H114" s="5"/>
      <c r="I114" s="5"/>
      <c r="J114" s="5"/>
      <c r="K114" s="5"/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/>
      <c r="R114" s="5"/>
      <c r="S114" s="5"/>
      <c r="T114" s="5"/>
      <c r="U114" s="5"/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/>
      <c r="AB114" s="5"/>
      <c r="AC114" s="5"/>
      <c r="AD114" s="5"/>
      <c r="AE114" s="5"/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/>
      <c r="AL114" s="5"/>
      <c r="AM114" s="5"/>
      <c r="AN114" s="5"/>
      <c r="AO114" s="5"/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10"/>
      <c r="DD114" s="10"/>
      <c r="DE114" s="10"/>
      <c r="DF114" s="10"/>
      <c r="DG114" s="10"/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0.70943181818181811</v>
      </c>
      <c r="FQ114" s="4">
        <f t="shared" si="7"/>
        <v>0.86918181818181817</v>
      </c>
      <c r="FR114" s="4">
        <f t="shared" si="8"/>
        <v>0.32225909090909088</v>
      </c>
      <c r="FS114" s="4">
        <f t="shared" si="9"/>
        <v>0.88235454545454528</v>
      </c>
      <c r="FT114" s="4">
        <f t="shared" si="10"/>
        <v>0.22705454545454543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/>
      <c r="H115" s="5"/>
      <c r="I115" s="5"/>
      <c r="J115" s="5"/>
      <c r="K115" s="5"/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/>
      <c r="R115" s="5"/>
      <c r="S115" s="5"/>
      <c r="T115" s="5"/>
      <c r="U115" s="5"/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/>
      <c r="AB115" s="5"/>
      <c r="AC115" s="5"/>
      <c r="AD115" s="5"/>
      <c r="AE115" s="5"/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/>
      <c r="AL115" s="5"/>
      <c r="AM115" s="5"/>
      <c r="AN115" s="5"/>
      <c r="AO115" s="5"/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0.71952800000000006</v>
      </c>
      <c r="FQ115" s="4">
        <f t="shared" si="7"/>
        <v>0.88768000000000014</v>
      </c>
      <c r="FR115" s="4">
        <f t="shared" si="8"/>
        <v>0.258328</v>
      </c>
      <c r="FS115" s="4">
        <f t="shared" si="9"/>
        <v>0.84900400000000009</v>
      </c>
      <c r="FT115" s="4">
        <f t="shared" si="10"/>
        <v>1.2580000000000001E-2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/>
      <c r="H116" s="5"/>
      <c r="I116" s="5"/>
      <c r="J116" s="5"/>
      <c r="K116" s="5"/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/>
      <c r="R116" s="5"/>
      <c r="S116" s="5"/>
      <c r="T116" s="5"/>
      <c r="U116" s="5"/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/>
      <c r="AB116" s="5"/>
      <c r="AC116" s="5"/>
      <c r="AD116" s="5"/>
      <c r="AE116" s="5"/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/>
      <c r="AL116" s="5"/>
      <c r="AM116" s="5"/>
      <c r="AN116" s="5"/>
      <c r="AO116" s="5"/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10"/>
      <c r="DX116" s="10"/>
      <c r="DY116" s="10"/>
      <c r="DZ116" s="10"/>
      <c r="EA116" s="10"/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3.1E-2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0.71725200000000011</v>
      </c>
      <c r="FQ116" s="4">
        <f t="shared" si="7"/>
        <v>0.88330399999999998</v>
      </c>
      <c r="FR116" s="4">
        <f t="shared" si="8"/>
        <v>0.26711200000000007</v>
      </c>
      <c r="FS116" s="4">
        <f t="shared" si="9"/>
        <v>0.85796400000000006</v>
      </c>
      <c r="FT116" s="4">
        <f t="shared" si="10"/>
        <v>3.3843999999999999E-2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/>
      <c r="H117" s="5"/>
      <c r="I117" s="5"/>
      <c r="J117" s="5"/>
      <c r="K117" s="5"/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/>
      <c r="R117" s="5"/>
      <c r="S117" s="5"/>
      <c r="T117" s="5"/>
      <c r="U117" s="5"/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/>
      <c r="AB117" s="5"/>
      <c r="AC117" s="5"/>
      <c r="AD117" s="5"/>
      <c r="AE117" s="5"/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/>
      <c r="AL117" s="5"/>
      <c r="AM117" s="5"/>
      <c r="AN117" s="5"/>
      <c r="AO117" s="5"/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0.72547600000000001</v>
      </c>
      <c r="FQ117" s="4">
        <f t="shared" si="7"/>
        <v>0.90653999999999979</v>
      </c>
      <c r="FR117" s="4">
        <f t="shared" si="8"/>
        <v>0.25800000000000001</v>
      </c>
      <c r="FS117" s="4">
        <f t="shared" si="9"/>
        <v>0.85085999999999995</v>
      </c>
      <c r="FT117" s="4">
        <f t="shared" si="10"/>
        <v>2.2680000000000002E-2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/>
      <c r="H118" s="5"/>
      <c r="I118" s="5"/>
      <c r="J118" s="5"/>
      <c r="K118" s="5"/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/>
      <c r="R118" s="5"/>
      <c r="S118" s="5"/>
      <c r="T118" s="5"/>
      <c r="U118" s="5"/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/>
      <c r="AB118" s="5"/>
      <c r="AC118" s="5"/>
      <c r="AD118" s="5"/>
      <c r="AE118" s="5"/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/>
      <c r="AL118" s="5"/>
      <c r="AM118" s="5"/>
      <c r="AN118" s="5"/>
      <c r="AO118" s="5"/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0.81710400000000005</v>
      </c>
      <c r="FQ118" s="4">
        <f t="shared" si="7"/>
        <v>1.1200519999999998</v>
      </c>
      <c r="FR118" s="4">
        <f t="shared" si="8"/>
        <v>0.14855199999999999</v>
      </c>
      <c r="FS118" s="4">
        <f t="shared" si="9"/>
        <v>0.41086</v>
      </c>
      <c r="FT118" s="4">
        <f t="shared" si="10"/>
        <v>0.11552400000000004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/>
      <c r="H119" s="5"/>
      <c r="I119" s="5"/>
      <c r="J119" s="5"/>
      <c r="K119" s="5"/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/>
      <c r="R119" s="5"/>
      <c r="S119" s="5"/>
      <c r="T119" s="5"/>
      <c r="U119" s="5"/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/>
      <c r="AB119" s="5"/>
      <c r="AC119" s="5"/>
      <c r="AD119" s="5"/>
      <c r="AE119" s="5"/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/>
      <c r="AL119" s="5"/>
      <c r="AM119" s="5"/>
      <c r="AN119" s="5"/>
      <c r="AO119" s="5"/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0.71997200000000006</v>
      </c>
      <c r="FQ119" s="4">
        <f t="shared" si="7"/>
        <v>0.89057599999999992</v>
      </c>
      <c r="FR119" s="4">
        <f t="shared" si="8"/>
        <v>0.26462399999999997</v>
      </c>
      <c r="FS119" s="4">
        <f t="shared" si="9"/>
        <v>0.83566000000000007</v>
      </c>
      <c r="FT119" s="4">
        <f t="shared" si="10"/>
        <v>1.8864000000000002E-2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/>
      <c r="H120" s="5"/>
      <c r="I120" s="5"/>
      <c r="J120" s="5"/>
      <c r="K120" s="5"/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/>
      <c r="R120" s="5"/>
      <c r="S120" s="5"/>
      <c r="T120" s="5"/>
      <c r="U120" s="5"/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/>
      <c r="AB120" s="5"/>
      <c r="AC120" s="5"/>
      <c r="AD120" s="5"/>
      <c r="AE120" s="5"/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/>
      <c r="AL120" s="5"/>
      <c r="AM120" s="5"/>
      <c r="AN120" s="5"/>
      <c r="AO120" s="5"/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0.71701599999999988</v>
      </c>
      <c r="FQ120" s="4">
        <f t="shared" si="7"/>
        <v>0.88192399999999993</v>
      </c>
      <c r="FR120" s="4">
        <f t="shared" si="8"/>
        <v>0.26389600000000007</v>
      </c>
      <c r="FS120" s="4">
        <f t="shared" si="9"/>
        <v>0.84987199999999996</v>
      </c>
      <c r="FT120" s="4">
        <f t="shared" si="10"/>
        <v>1.3028E-2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/>
      <c r="H121" s="5"/>
      <c r="I121" s="5"/>
      <c r="J121" s="5"/>
      <c r="K121" s="5"/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/>
      <c r="R121" s="5"/>
      <c r="S121" s="5"/>
      <c r="T121" s="5"/>
      <c r="U121" s="5"/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/>
      <c r="AB121" s="5"/>
      <c r="AC121" s="5"/>
      <c r="AD121" s="5"/>
      <c r="AE121" s="5"/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/>
      <c r="AL121" s="5"/>
      <c r="AM121" s="5"/>
      <c r="AN121" s="5"/>
      <c r="AO121" s="5"/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0.79204399999999997</v>
      </c>
      <c r="FQ121" s="4">
        <f t="shared" si="7"/>
        <v>1.0611439999999999</v>
      </c>
      <c r="FR121" s="4">
        <f t="shared" si="8"/>
        <v>0.206016</v>
      </c>
      <c r="FS121" s="4">
        <f t="shared" si="9"/>
        <v>0.60611199999999987</v>
      </c>
      <c r="FT121" s="4">
        <f t="shared" si="10"/>
        <v>1.1939999999999999E-2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/>
      <c r="H122" s="5"/>
      <c r="I122" s="5"/>
      <c r="J122" s="5"/>
      <c r="K122" s="5"/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/>
      <c r="R122" s="5"/>
      <c r="S122" s="5"/>
      <c r="T122" s="5"/>
      <c r="U122" s="5"/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/>
      <c r="AB122" s="5"/>
      <c r="AC122" s="5"/>
      <c r="AD122" s="5"/>
      <c r="AE122" s="5"/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/>
      <c r="AL122" s="5"/>
      <c r="AM122" s="5"/>
      <c r="AN122" s="5"/>
      <c r="AO122" s="5"/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0.71947999999999979</v>
      </c>
      <c r="FQ122" s="4">
        <f t="shared" si="7"/>
        <v>0.88704399999999994</v>
      </c>
      <c r="FR122" s="4">
        <f t="shared" si="8"/>
        <v>0.26330799999999999</v>
      </c>
      <c r="FS122" s="4">
        <f t="shared" si="9"/>
        <v>0.84899600000000008</v>
      </c>
      <c r="FT122" s="4">
        <f t="shared" si="10"/>
        <v>1.2608000000000001E-2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/>
      <c r="H123" s="5"/>
      <c r="I123" s="5"/>
      <c r="J123" s="5"/>
      <c r="K123" s="5"/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/>
      <c r="R123" s="5"/>
      <c r="S123" s="5"/>
      <c r="T123" s="5"/>
      <c r="U123" s="5"/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/>
      <c r="AB123" s="5"/>
      <c r="AC123" s="5"/>
      <c r="AD123" s="5"/>
      <c r="AE123" s="5"/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/>
      <c r="AL123" s="5"/>
      <c r="AM123" s="5"/>
      <c r="AN123" s="5"/>
      <c r="AO123" s="5"/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0.72317600000000004</v>
      </c>
      <c r="FQ123" s="4">
        <f t="shared" si="7"/>
        <v>0.89627599999999974</v>
      </c>
      <c r="FR123" s="4">
        <f t="shared" si="8"/>
        <v>0.24352000000000001</v>
      </c>
      <c r="FS123" s="4">
        <f t="shared" si="9"/>
        <v>0.82087199999999994</v>
      </c>
      <c r="FT123" s="4">
        <f t="shared" si="10"/>
        <v>1.6651999999999997E-2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/>
      <c r="H124" s="5"/>
      <c r="I124" s="5"/>
      <c r="J124" s="5"/>
      <c r="K124" s="5"/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/>
      <c r="R124" s="5"/>
      <c r="S124" s="5"/>
      <c r="T124" s="5"/>
      <c r="U124" s="5"/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/>
      <c r="AB124" s="5"/>
      <c r="AC124" s="5"/>
      <c r="AD124" s="5"/>
      <c r="AE124" s="5"/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/>
      <c r="AL124" s="5"/>
      <c r="AM124" s="5"/>
      <c r="AN124" s="5"/>
      <c r="AO124" s="5"/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0.72132800000000008</v>
      </c>
      <c r="FQ124" s="4">
        <f t="shared" si="7"/>
        <v>0.89705600000000008</v>
      </c>
      <c r="FR124" s="4">
        <f t="shared" si="8"/>
        <v>0.290464</v>
      </c>
      <c r="FS124" s="4">
        <f t="shared" si="9"/>
        <v>0.84636000000000011</v>
      </c>
      <c r="FT124" s="4">
        <f t="shared" si="10"/>
        <v>1.2883999999999998E-2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/>
      <c r="H125" s="5"/>
      <c r="I125" s="5"/>
      <c r="J125" s="5"/>
      <c r="K125" s="5"/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/>
      <c r="R125" s="5"/>
      <c r="S125" s="5"/>
      <c r="T125" s="5"/>
      <c r="U125" s="5"/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/>
      <c r="AB125" s="5"/>
      <c r="AC125" s="5"/>
      <c r="AD125" s="5"/>
      <c r="AE125" s="5"/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/>
      <c r="AL125" s="5"/>
      <c r="AM125" s="5"/>
      <c r="AN125" s="5"/>
      <c r="AO125" s="5"/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0.80426799999999998</v>
      </c>
      <c r="FQ125" s="4">
        <f t="shared" si="7"/>
        <v>1.0903559999999997</v>
      </c>
      <c r="FR125" s="4">
        <f t="shared" si="8"/>
        <v>0.16858799999999999</v>
      </c>
      <c r="FS125" s="4">
        <f t="shared" si="9"/>
        <v>0.63383999999999996</v>
      </c>
      <c r="FT125" s="4">
        <f t="shared" si="10"/>
        <v>1.2707999999999999E-2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/>
      <c r="H126" s="5"/>
      <c r="I126" s="5"/>
      <c r="J126" s="5"/>
      <c r="K126" s="5"/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/>
      <c r="R126" s="5"/>
      <c r="S126" s="5"/>
      <c r="T126" s="5"/>
      <c r="U126" s="5"/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/>
      <c r="AB126" s="5"/>
      <c r="AC126" s="5"/>
      <c r="AD126" s="5"/>
      <c r="AE126" s="5"/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/>
      <c r="AL126" s="5"/>
      <c r="AM126" s="5"/>
      <c r="AN126" s="5"/>
      <c r="AO126" s="5"/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0.71803600000000001</v>
      </c>
      <c r="FQ126" s="4">
        <f t="shared" si="7"/>
        <v>0.88793199999999994</v>
      </c>
      <c r="FR126" s="4">
        <f t="shared" si="8"/>
        <v>0.28126000000000007</v>
      </c>
      <c r="FS126" s="4">
        <f t="shared" si="9"/>
        <v>0.84943200000000008</v>
      </c>
      <c r="FT126" s="4">
        <f t="shared" si="10"/>
        <v>1.8504E-2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/>
      <c r="H127" s="5"/>
      <c r="I127" s="5"/>
      <c r="J127" s="5"/>
      <c r="K127" s="5"/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/>
      <c r="R127" s="5"/>
      <c r="S127" s="5"/>
      <c r="T127" s="5"/>
      <c r="U127" s="5"/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/>
      <c r="AB127" s="5"/>
      <c r="AC127" s="5"/>
      <c r="AD127" s="5"/>
      <c r="AE127" s="5"/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/>
      <c r="AL127" s="5"/>
      <c r="AM127" s="5"/>
      <c r="AN127" s="5"/>
      <c r="AO127" s="5"/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0.71726153846153851</v>
      </c>
      <c r="FQ127" s="4">
        <f t="shared" si="7"/>
        <v>0.88160000000000005</v>
      </c>
      <c r="FR127" s="4">
        <f t="shared" si="8"/>
        <v>0.26343846153846151</v>
      </c>
      <c r="FS127" s="4">
        <f t="shared" si="9"/>
        <v>0.84447307692307705</v>
      </c>
      <c r="FT127" s="4">
        <f t="shared" si="10"/>
        <v>2.0834615384615389E-2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/>
      <c r="H128" s="5"/>
      <c r="I128" s="5"/>
      <c r="J128" s="5"/>
      <c r="K128" s="5"/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/>
      <c r="R128" s="5"/>
      <c r="S128" s="5"/>
      <c r="T128" s="5"/>
      <c r="U128" s="5"/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/>
      <c r="AB128" s="5"/>
      <c r="AC128" s="5"/>
      <c r="AD128" s="5"/>
      <c r="AE128" s="5"/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/>
      <c r="AL128" s="5"/>
      <c r="AM128" s="5"/>
      <c r="AN128" s="5"/>
      <c r="AO128" s="5"/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0.80303199999999986</v>
      </c>
      <c r="FQ128" s="4">
        <f t="shared" si="7"/>
        <v>1.0829279999999999</v>
      </c>
      <c r="FR128" s="4">
        <f t="shared" si="8"/>
        <v>0.18698000000000001</v>
      </c>
      <c r="FS128" s="4">
        <f t="shared" si="9"/>
        <v>0.57669200000000009</v>
      </c>
      <c r="FT128" s="4">
        <f t="shared" si="10"/>
        <v>1.2288E-2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/>
      <c r="H129" s="5"/>
      <c r="I129" s="5"/>
      <c r="J129" s="5"/>
      <c r="K129" s="5"/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/>
      <c r="R129" s="5"/>
      <c r="S129" s="5"/>
      <c r="T129" s="5"/>
      <c r="U129" s="5"/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/>
      <c r="AB129" s="5"/>
      <c r="AC129" s="5"/>
      <c r="AD129" s="5"/>
      <c r="AE129" s="5"/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/>
      <c r="AL129" s="5"/>
      <c r="AM129" s="5"/>
      <c r="AN129" s="5"/>
      <c r="AO129" s="5"/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65">
        <v>0.69359999999999999</v>
      </c>
      <c r="BZ129" s="65">
        <v>0.82479999999999998</v>
      </c>
      <c r="CA129" s="65">
        <v>0.30180000000000001</v>
      </c>
      <c r="CB129" s="65">
        <v>0.91890000000000005</v>
      </c>
      <c r="CC129" s="65">
        <v>4.2299999999999997E-2</v>
      </c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10"/>
      <c r="DD129" s="10"/>
      <c r="DE129" s="10"/>
      <c r="DF129" s="10"/>
      <c r="DG129" s="10"/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0.73026842105263157</v>
      </c>
      <c r="FQ129" s="4">
        <f t="shared" si="7"/>
        <v>0.91473684210526307</v>
      </c>
      <c r="FR129" s="4">
        <f t="shared" si="8"/>
        <v>0.25775789473684213</v>
      </c>
      <c r="FS129" s="4">
        <f t="shared" si="9"/>
        <v>0.83823684210526317</v>
      </c>
      <c r="FT129" s="4">
        <f t="shared" si="10"/>
        <v>3.4799999999999998E-2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/>
      <c r="H130" s="5"/>
      <c r="I130" s="5"/>
      <c r="J130" s="5"/>
      <c r="K130" s="5"/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/>
      <c r="R130" s="5"/>
      <c r="S130" s="5"/>
      <c r="T130" s="5"/>
      <c r="U130" s="5"/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/>
      <c r="AB130" s="5"/>
      <c r="AC130" s="5"/>
      <c r="AD130" s="5"/>
      <c r="AE130" s="5"/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/>
      <c r="AL130" s="5"/>
      <c r="AM130" s="5"/>
      <c r="AN130" s="5"/>
      <c r="AO130" s="5"/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65">
        <v>0.69369999999999998</v>
      </c>
      <c r="BZ130" s="65">
        <v>0.82450000000000001</v>
      </c>
      <c r="CA130" s="65">
        <v>0.30420000000000003</v>
      </c>
      <c r="CB130" s="65">
        <v>0.91890000000000005</v>
      </c>
      <c r="CC130" s="65">
        <v>8.2600000000000007E-2</v>
      </c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10"/>
      <c r="DD130" s="10"/>
      <c r="DE130" s="10"/>
      <c r="DF130" s="10"/>
      <c r="DG130" s="10"/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0.72543684210526305</v>
      </c>
      <c r="FQ130" s="4">
        <f t="shared" si="7"/>
        <v>0.90165263157894737</v>
      </c>
      <c r="FR130" s="4">
        <f t="shared" si="8"/>
        <v>0.2696157894736842</v>
      </c>
      <c r="FS130" s="4">
        <f t="shared" si="9"/>
        <v>0.83733157894736843</v>
      </c>
      <c r="FT130" s="4">
        <f t="shared" si="10"/>
        <v>6.7189473684210535E-2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/>
      <c r="H131" s="5"/>
      <c r="I131" s="5"/>
      <c r="J131" s="5"/>
      <c r="K131" s="5"/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/>
      <c r="R131" s="5"/>
      <c r="S131" s="5"/>
      <c r="T131" s="5"/>
      <c r="U131" s="5"/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/>
      <c r="AB131" s="5"/>
      <c r="AC131" s="5"/>
      <c r="AD131" s="5"/>
      <c r="AE131" s="5"/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/>
      <c r="AL131" s="5"/>
      <c r="AM131" s="5"/>
      <c r="AN131" s="5"/>
      <c r="AO131" s="5"/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0.80646799999999996</v>
      </c>
      <c r="FQ131" s="4">
        <f t="shared" si="7"/>
        <v>1.0836119999999998</v>
      </c>
      <c r="FR131" s="4">
        <f t="shared" si="8"/>
        <v>6.5975999999999993E-2</v>
      </c>
      <c r="FS131" s="4">
        <f t="shared" si="9"/>
        <v>0.81512799999999996</v>
      </c>
      <c r="FT131" s="4">
        <f t="shared" si="10"/>
        <v>0.21298400000000001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/>
      <c r="H132" s="5"/>
      <c r="I132" s="5"/>
      <c r="J132" s="5"/>
      <c r="K132" s="5"/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/>
      <c r="R132" s="5"/>
      <c r="S132" s="5"/>
      <c r="T132" s="5"/>
      <c r="U132" s="5"/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/>
      <c r="AB132" s="5"/>
      <c r="AC132" s="5"/>
      <c r="AD132" s="5"/>
      <c r="AE132" s="5"/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/>
      <c r="AL132" s="5"/>
      <c r="AM132" s="5"/>
      <c r="AN132" s="5"/>
      <c r="AO132" s="5"/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0.72155384615384621</v>
      </c>
      <c r="FQ132" s="4">
        <f t="shared" si="7"/>
        <v>0.89441923076923058</v>
      </c>
      <c r="FR132" s="4">
        <f t="shared" si="8"/>
        <v>0.25027692307692306</v>
      </c>
      <c r="FS132" s="4">
        <f t="shared" si="9"/>
        <v>0.82606538461538481</v>
      </c>
      <c r="FT132" s="4">
        <f t="shared" si="10"/>
        <v>2.6180769230769233E-2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/>
      <c r="H133" s="5"/>
      <c r="I133" s="5"/>
      <c r="J133" s="5"/>
      <c r="K133" s="5"/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/>
      <c r="R133" s="5"/>
      <c r="S133" s="5"/>
      <c r="T133" s="5"/>
      <c r="U133" s="5"/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/>
      <c r="AB133" s="5"/>
      <c r="AC133" s="5"/>
      <c r="AD133" s="5"/>
      <c r="AE133" s="5"/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/>
      <c r="AL133" s="5"/>
      <c r="AM133" s="5"/>
      <c r="AN133" s="5"/>
      <c r="AO133" s="5"/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0.7681079999999999</v>
      </c>
      <c r="FQ133" s="4">
        <f t="shared" si="7"/>
        <v>1.0050679999999999</v>
      </c>
      <c r="FR133" s="4">
        <f t="shared" si="8"/>
        <v>0.22260000000000002</v>
      </c>
      <c r="FS133" s="4">
        <f t="shared" si="9"/>
        <v>0.67037199999999997</v>
      </c>
      <c r="FT133" s="4">
        <f t="shared" si="10"/>
        <v>2.7079999999999996E-2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/>
      <c r="H134" s="5"/>
      <c r="I134" s="5"/>
      <c r="J134" s="5"/>
      <c r="K134" s="5"/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/>
      <c r="R134" s="5"/>
      <c r="S134" s="5"/>
      <c r="T134" s="5"/>
      <c r="U134" s="5"/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/>
      <c r="AB134" s="5"/>
      <c r="AC134" s="5"/>
      <c r="AD134" s="5"/>
      <c r="AE134" s="5"/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/>
      <c r="AL134" s="5"/>
      <c r="AM134" s="5"/>
      <c r="AN134" s="5"/>
      <c r="AO134" s="5"/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0.71557599999999999</v>
      </c>
      <c r="FQ134" s="4">
        <f t="shared" si="7"/>
        <v>0.8845759999999997</v>
      </c>
      <c r="FR134" s="4">
        <f t="shared" si="8"/>
        <v>0.28098800000000007</v>
      </c>
      <c r="FS134" s="4">
        <f t="shared" si="9"/>
        <v>0.84810000000000008</v>
      </c>
      <c r="FT134" s="4">
        <f t="shared" si="10"/>
        <v>2.6564000000000001E-2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/>
      <c r="H135" s="5"/>
      <c r="I135" s="5"/>
      <c r="J135" s="5"/>
      <c r="K135" s="5"/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/>
      <c r="R135" s="5"/>
      <c r="S135" s="5"/>
      <c r="T135" s="5"/>
      <c r="U135" s="5"/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/>
      <c r="AB135" s="5"/>
      <c r="AC135" s="5"/>
      <c r="AD135" s="5"/>
      <c r="AE135" s="5"/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/>
      <c r="AL135" s="5"/>
      <c r="AM135" s="5"/>
      <c r="AN135" s="5"/>
      <c r="AO135" s="5"/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0.71692000000000011</v>
      </c>
      <c r="FQ135" s="4">
        <f t="shared" si="7"/>
        <v>0.88107599999999986</v>
      </c>
      <c r="FR135" s="4">
        <f t="shared" si="8"/>
        <v>0.26629200000000003</v>
      </c>
      <c r="FS135" s="4">
        <f t="shared" si="9"/>
        <v>0.8440080000000002</v>
      </c>
      <c r="FT135" s="4">
        <f t="shared" si="10"/>
        <v>2.0007999999999998E-2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/>
      <c r="H136" s="5"/>
      <c r="I136" s="5"/>
      <c r="J136" s="5"/>
      <c r="K136" s="5"/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/>
      <c r="R136" s="5"/>
      <c r="S136" s="5"/>
      <c r="T136" s="5"/>
      <c r="U136" s="5"/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/>
      <c r="AB136" s="5"/>
      <c r="AC136" s="5"/>
      <c r="AD136" s="5"/>
      <c r="AE136" s="5"/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/>
      <c r="AL136" s="5"/>
      <c r="AM136" s="5"/>
      <c r="AN136" s="5"/>
      <c r="AO136" s="5"/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0.712808</v>
      </c>
      <c r="FQ136" s="4">
        <f t="shared" si="7"/>
        <v>0.87999199999999977</v>
      </c>
      <c r="FR136" s="4">
        <f t="shared" si="8"/>
        <v>0.30149200000000004</v>
      </c>
      <c r="FS136" s="4">
        <f t="shared" si="9"/>
        <v>0.86964399999999997</v>
      </c>
      <c r="FT136" s="4">
        <f t="shared" si="10"/>
        <v>1.2912000000000003E-2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/>
      <c r="H137" s="5"/>
      <c r="I137" s="5"/>
      <c r="J137" s="5"/>
      <c r="K137" s="5"/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/>
      <c r="R137" s="5"/>
      <c r="S137" s="5"/>
      <c r="T137" s="5"/>
      <c r="U137" s="5"/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/>
      <c r="AB137" s="5"/>
      <c r="AC137" s="5"/>
      <c r="AD137" s="5"/>
      <c r="AE137" s="5"/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/>
      <c r="AL137" s="5"/>
      <c r="AM137" s="5"/>
      <c r="AN137" s="5"/>
      <c r="AO137" s="5"/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0.71748800000000001</v>
      </c>
      <c r="FQ137" s="4">
        <f t="shared" si="7"/>
        <v>0.88642399999999999</v>
      </c>
      <c r="FR137" s="4">
        <f t="shared" si="8"/>
        <v>0.27864800000000001</v>
      </c>
      <c r="FS137" s="4">
        <f t="shared" si="9"/>
        <v>0.84508399999999995</v>
      </c>
      <c r="FT137" s="4">
        <f t="shared" si="10"/>
        <v>3.9087999999999998E-2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/>
      <c r="H138" s="5"/>
      <c r="I138" s="5"/>
      <c r="J138" s="5"/>
      <c r="K138" s="5"/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/>
      <c r="R138" s="5"/>
      <c r="S138" s="5"/>
      <c r="T138" s="5"/>
      <c r="U138" s="5"/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/>
      <c r="AB138" s="5"/>
      <c r="AC138" s="5"/>
      <c r="AD138" s="5"/>
      <c r="AE138" s="5"/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/>
      <c r="AL138" s="5"/>
      <c r="AM138" s="5"/>
      <c r="AN138" s="5"/>
      <c r="AO138" s="5"/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/>
      <c r="EC138" s="4"/>
      <c r="ED138" s="4"/>
      <c r="EE138" s="4"/>
      <c r="EF138" s="4"/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0.71776111111111118</v>
      </c>
      <c r="FQ138" s="4">
        <f t="shared" ref="FQ138" si="27">AVERAGEIFS(B138:FO138,metrics.est,"MSE")</f>
        <v>0.88947222222222222</v>
      </c>
      <c r="FR138" s="4">
        <f t="shared" ref="FR138" si="28">AVERAGEIFS(B138:FO138,metrics.est,"R")</f>
        <v>0.28388888888888886</v>
      </c>
      <c r="FS138" s="4">
        <f t="shared" ref="FS138" si="29">AVERAGEIFS(B138:FO138,metrics.est,"Coverage")</f>
        <v>0.85734444444444435</v>
      </c>
      <c r="FT138" s="4">
        <f t="shared" ref="FT138" si="30">AVERAGEIFS(B138:FO138,metrics.est,"Time")</f>
        <v>3.7061111111111107E-2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k=5,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/>
      <c r="H139" s="5"/>
      <c r="I139" s="5"/>
      <c r="J139" s="5"/>
      <c r="K139" s="5"/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/>
      <c r="R139" s="5"/>
      <c r="S139" s="5"/>
      <c r="T139" s="5"/>
      <c r="U139" s="5"/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/>
      <c r="AB139" s="5"/>
      <c r="AC139" s="5"/>
      <c r="AD139" s="5"/>
      <c r="AE139" s="5"/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/>
      <c r="AL139" s="5"/>
      <c r="AM139" s="5"/>
      <c r="AN139" s="5"/>
      <c r="AO139" s="5"/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/>
      <c r="EC139" s="4"/>
      <c r="ED139" s="4"/>
      <c r="EE139" s="4"/>
      <c r="EF139" s="4"/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0.71790555555555569</v>
      </c>
      <c r="FQ139" s="4">
        <f t="shared" ref="FQ139" si="32">AVERAGEIFS(B139:FO139,metrics.est,"MSE")</f>
        <v>0.88977777777777767</v>
      </c>
      <c r="FR139" s="4">
        <f t="shared" ref="FR139" si="33">AVERAGEIFS(B139:FO139,metrics.est,"R")</f>
        <v>0.28347777777777783</v>
      </c>
      <c r="FS139" s="4">
        <f t="shared" ref="FS139" si="34">AVERAGEIFS(B139:FO139,metrics.est,"Coverage")</f>
        <v>0.85790555555555559</v>
      </c>
      <c r="FT139" s="4">
        <f t="shared" ref="FT139" si="35">AVERAGEIFS(B139:FO139,metrics.est,"Time")</f>
        <v>3.7577777777777772E-2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k=5,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/>
      <c r="H140" s="5"/>
      <c r="I140" s="5"/>
      <c r="J140" s="5"/>
      <c r="K140" s="5"/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/>
      <c r="R140" s="5"/>
      <c r="S140" s="5"/>
      <c r="T140" s="5"/>
      <c r="U140" s="5"/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/>
      <c r="AB140" s="5"/>
      <c r="AC140" s="5"/>
      <c r="AD140" s="5"/>
      <c r="AE140" s="5"/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/>
      <c r="AL140" s="5"/>
      <c r="AM140" s="5"/>
      <c r="AN140" s="5"/>
      <c r="AO140" s="5"/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0.71458461538461537</v>
      </c>
      <c r="FQ140" s="4">
        <f t="shared" ref="FQ140:FQ219" si="37">AVERAGEIFS(B140:FO140,metrics.est,"MSE")</f>
        <v>0.8809538461538462</v>
      </c>
      <c r="FR140" s="4">
        <f t="shared" ref="FR140:FR219" si="38">AVERAGEIFS(B140:FO140,metrics.est,"R")</f>
        <v>0.28927692307692304</v>
      </c>
      <c r="FS140" s="4">
        <f t="shared" ref="FS140:FS219" si="39">AVERAGEIFS(B140:FO140,metrics.est,"Coverage")</f>
        <v>0.8677807692307693</v>
      </c>
      <c r="FT140" s="4">
        <f t="shared" ref="FT140:FT219" si="40">AVERAGEIFS(B140:FO140,metrics.est,"Time")</f>
        <v>2.1034615384615388E-2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/>
      <c r="H141" s="5"/>
      <c r="I141" s="5"/>
      <c r="J141" s="5"/>
      <c r="K141" s="5"/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/>
      <c r="R141" s="5"/>
      <c r="S141" s="5"/>
      <c r="T141" s="5"/>
      <c r="U141" s="5"/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/>
      <c r="AB141" s="5"/>
      <c r="AC141" s="5"/>
      <c r="AD141" s="5"/>
      <c r="AE141" s="5"/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/>
      <c r="AL141" s="5"/>
      <c r="AM141" s="5"/>
      <c r="AN141" s="5"/>
      <c r="AO141" s="5"/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0.73297200000000007</v>
      </c>
      <c r="FQ141" s="4">
        <f t="shared" si="37"/>
        <v>0.92619600000000002</v>
      </c>
      <c r="FR141" s="4">
        <f t="shared" si="38"/>
        <v>0.27300399999999997</v>
      </c>
      <c r="FS141" s="4">
        <f t="shared" si="39"/>
        <v>0.87316800000000006</v>
      </c>
      <c r="FT141" s="4">
        <f t="shared" si="40"/>
        <v>2.1673079999999998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/>
      <c r="H142" s="5"/>
      <c r="I142" s="5"/>
      <c r="J142" s="5"/>
      <c r="K142" s="5"/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/>
      <c r="R142" s="5"/>
      <c r="S142" s="5"/>
      <c r="T142" s="5"/>
      <c r="U142" s="5"/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/>
      <c r="AB142" s="5"/>
      <c r="AC142" s="5"/>
      <c r="AD142" s="5"/>
      <c r="AE142" s="5"/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/>
      <c r="AL142" s="5"/>
      <c r="AM142" s="5"/>
      <c r="AN142" s="5"/>
      <c r="AO142" s="5"/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0.80534800000000006</v>
      </c>
      <c r="FQ142" s="4">
        <f t="shared" si="37"/>
        <v>1.0837399999999999</v>
      </c>
      <c r="FR142" s="4">
        <f t="shared" si="38"/>
        <v>0.13214800000000002</v>
      </c>
      <c r="FS142" s="4">
        <f t="shared" si="39"/>
        <v>0.66906399999999988</v>
      </c>
      <c r="FT142" s="4">
        <f t="shared" si="40"/>
        <v>3.8159999999999999E-2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/>
      <c r="H143" s="5"/>
      <c r="I143" s="5"/>
      <c r="J143" s="5"/>
      <c r="K143" s="5"/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/>
      <c r="R143" s="5"/>
      <c r="S143" s="5"/>
      <c r="T143" s="5"/>
      <c r="U143" s="5"/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/>
      <c r="AB143" s="5"/>
      <c r="AC143" s="5"/>
      <c r="AD143" s="5"/>
      <c r="AE143" s="5"/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/>
      <c r="AL143" s="5"/>
      <c r="AM143" s="5"/>
      <c r="AN143" s="5"/>
      <c r="AO143" s="5"/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0.71846399999999988</v>
      </c>
      <c r="FQ143" s="4">
        <f t="shared" si="37"/>
        <v>0.88461600000000007</v>
      </c>
      <c r="FR143" s="4">
        <f t="shared" si="38"/>
        <v>0.26239600000000002</v>
      </c>
      <c r="FS143" s="4">
        <f t="shared" si="39"/>
        <v>0.84274799999999983</v>
      </c>
      <c r="FT143" s="4">
        <f t="shared" si="40"/>
        <v>2.8555999999999998E-2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/>
      <c r="H144" s="5"/>
      <c r="I144" s="5"/>
      <c r="J144" s="5"/>
      <c r="K144" s="5"/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/>
      <c r="R144" s="5"/>
      <c r="S144" s="5"/>
      <c r="T144" s="5"/>
      <c r="U144" s="5"/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/>
      <c r="AB144" s="5"/>
      <c r="AC144" s="5"/>
      <c r="AD144" s="5"/>
      <c r="AE144" s="5"/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/>
      <c r="AL144" s="5"/>
      <c r="AM144" s="5"/>
      <c r="AN144" s="5"/>
      <c r="AO144" s="5"/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0.717046153846154</v>
      </c>
      <c r="FQ144" s="4">
        <f t="shared" si="37"/>
        <v>0.88172307692307683</v>
      </c>
      <c r="FR144" s="4">
        <f t="shared" si="38"/>
        <v>0.26356538461538465</v>
      </c>
      <c r="FS144" s="4">
        <f t="shared" si="39"/>
        <v>0.85133076923076922</v>
      </c>
      <c r="FT144" s="4">
        <f t="shared" si="40"/>
        <v>1.7657692307692305E-2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/>
      <c r="H145" s="5"/>
      <c r="I145" s="5"/>
      <c r="J145" s="5"/>
      <c r="K145" s="5"/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/>
      <c r="R145" s="5"/>
      <c r="S145" s="5"/>
      <c r="T145" s="5"/>
      <c r="U145" s="5"/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/>
      <c r="AB145" s="5"/>
      <c r="AC145" s="5"/>
      <c r="AD145" s="5"/>
      <c r="AE145" s="5"/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/>
      <c r="AL145" s="5"/>
      <c r="AM145" s="5"/>
      <c r="AN145" s="5"/>
      <c r="AO145" s="5"/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0.72193076923076915</v>
      </c>
      <c r="FQ145" s="4">
        <f t="shared" si="37"/>
        <v>0.8941076923076926</v>
      </c>
      <c r="FR145" s="4">
        <f t="shared" si="38"/>
        <v>0.25550769230769232</v>
      </c>
      <c r="FS145" s="4">
        <f t="shared" si="39"/>
        <v>0.85162692307692289</v>
      </c>
      <c r="FT145" s="4">
        <f t="shared" si="40"/>
        <v>2.497692307692307E-2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/>
      <c r="H146" s="5"/>
      <c r="I146" s="5"/>
      <c r="J146" s="5"/>
      <c r="K146" s="5"/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/>
      <c r="R146" s="5"/>
      <c r="S146" s="5"/>
      <c r="T146" s="5"/>
      <c r="U146" s="5"/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/>
      <c r="AB146" s="5"/>
      <c r="AC146" s="5"/>
      <c r="AD146" s="5"/>
      <c r="AE146" s="5"/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/>
      <c r="AL146" s="5"/>
      <c r="AM146" s="5"/>
      <c r="AN146" s="5"/>
      <c r="AO146" s="5"/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0.74535599999999991</v>
      </c>
      <c r="FQ146" s="4">
        <f t="shared" si="37"/>
        <v>0.95870799999999978</v>
      </c>
      <c r="FR146" s="4">
        <f t="shared" si="38"/>
        <v>0.27048800000000001</v>
      </c>
      <c r="FS146" s="4">
        <f t="shared" si="39"/>
        <v>0.79237199999999997</v>
      </c>
      <c r="FT146" s="4">
        <f t="shared" si="40"/>
        <v>1.8135999999999999E-2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/>
      <c r="H147" s="5"/>
      <c r="I147" s="5"/>
      <c r="J147" s="5"/>
      <c r="K147" s="5"/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/>
      <c r="R147" s="5"/>
      <c r="S147" s="5"/>
      <c r="T147" s="5"/>
      <c r="U147" s="5"/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/>
      <c r="AB147" s="5"/>
      <c r="AC147" s="5"/>
      <c r="AD147" s="5"/>
      <c r="AE147" s="5"/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/>
      <c r="AL147" s="5"/>
      <c r="AM147" s="5"/>
      <c r="AN147" s="5"/>
      <c r="AO147" s="5"/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0.72160000000000002</v>
      </c>
      <c r="FQ147" s="4">
        <f t="shared" si="37"/>
        <v>0.89593199999999995</v>
      </c>
      <c r="FR147" s="4">
        <f t="shared" si="38"/>
        <v>0.27182800000000001</v>
      </c>
      <c r="FS147" s="4">
        <f t="shared" si="39"/>
        <v>0.84862400000000004</v>
      </c>
      <c r="FT147" s="4">
        <f t="shared" si="40"/>
        <v>2.6080000000000002E-2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/>
      <c r="H148" s="5"/>
      <c r="I148" s="5"/>
      <c r="J148" s="5"/>
      <c r="K148" s="5"/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/>
      <c r="R148" s="5"/>
      <c r="S148" s="5"/>
      <c r="T148" s="5"/>
      <c r="U148" s="5"/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/>
      <c r="AB148" s="5"/>
      <c r="AC148" s="5"/>
      <c r="AD148" s="5"/>
      <c r="AE148" s="5"/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/>
      <c r="AL148" s="5"/>
      <c r="AM148" s="5"/>
      <c r="AN148" s="5"/>
      <c r="AO148" s="5"/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0.7263480000000001</v>
      </c>
      <c r="FQ148" s="4">
        <f t="shared" si="37"/>
        <v>0.91021199999999991</v>
      </c>
      <c r="FR148" s="4">
        <f t="shared" si="38"/>
        <v>0.27524799999999999</v>
      </c>
      <c r="FS148" s="4">
        <f t="shared" si="39"/>
        <v>0.8452280000000002</v>
      </c>
      <c r="FT148" s="4">
        <f t="shared" si="40"/>
        <v>1.8512000000000001E-2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/>
      <c r="H149" s="5"/>
      <c r="I149" s="5"/>
      <c r="J149" s="5"/>
      <c r="K149" s="5"/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/>
      <c r="R149" s="5"/>
      <c r="S149" s="5"/>
      <c r="T149" s="5"/>
      <c r="U149" s="5"/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/>
      <c r="AB149" s="5"/>
      <c r="AC149" s="5"/>
      <c r="AD149" s="5"/>
      <c r="AE149" s="5"/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/>
      <c r="AL149" s="5"/>
      <c r="AM149" s="5"/>
      <c r="AN149" s="5"/>
      <c r="AO149" s="5"/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0.73887999999999987</v>
      </c>
      <c r="FQ149" s="4">
        <f t="shared" si="37"/>
        <v>0.93772799999999989</v>
      </c>
      <c r="FR149" s="4">
        <f t="shared" si="38"/>
        <v>0.24629599999999996</v>
      </c>
      <c r="FS149" s="4">
        <f t="shared" si="39"/>
        <v>0.84975999999999985</v>
      </c>
      <c r="FT149" s="4">
        <f t="shared" si="40"/>
        <v>2.6520000000000005E-2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/>
      <c r="H150" s="5"/>
      <c r="I150" s="5"/>
      <c r="J150" s="5"/>
      <c r="K150" s="5"/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/>
      <c r="R150" s="5"/>
      <c r="S150" s="5"/>
      <c r="T150" s="5"/>
      <c r="U150" s="5"/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/>
      <c r="AB150" s="5"/>
      <c r="AC150" s="5"/>
      <c r="AD150" s="5"/>
      <c r="AE150" s="5"/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/>
      <c r="AL150" s="5"/>
      <c r="AM150" s="5"/>
      <c r="AN150" s="5"/>
      <c r="AO150" s="5"/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0.72407199999999994</v>
      </c>
      <c r="FQ150" s="4">
        <f t="shared" si="37"/>
        <v>0.89923600000000026</v>
      </c>
      <c r="FR150" s="4">
        <f t="shared" si="38"/>
        <v>0.25169200000000008</v>
      </c>
      <c r="FS150" s="4">
        <f t="shared" si="39"/>
        <v>0.84901199999999999</v>
      </c>
      <c r="FT150" s="4">
        <f t="shared" si="40"/>
        <v>2.4996000000000001E-2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/>
      <c r="H151" s="5"/>
      <c r="I151" s="5"/>
      <c r="J151" s="5"/>
      <c r="K151" s="5"/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/>
      <c r="R151" s="5"/>
      <c r="S151" s="5"/>
      <c r="T151" s="5"/>
      <c r="U151" s="5"/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/>
      <c r="AB151" s="5"/>
      <c r="AC151" s="5"/>
      <c r="AD151" s="5"/>
      <c r="AE151" s="5"/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/>
      <c r="AL151" s="5"/>
      <c r="AM151" s="5"/>
      <c r="AN151" s="5"/>
      <c r="AO151" s="5"/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/>
      <c r="EC151" s="4"/>
      <c r="ED151" s="4"/>
      <c r="EE151" s="4"/>
      <c r="EF151" s="4"/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0.73438888888888898</v>
      </c>
      <c r="FQ151" s="4">
        <f t="shared" si="37"/>
        <v>0.92383888888888899</v>
      </c>
      <c r="FR151" s="4">
        <f t="shared" si="38"/>
        <v>0.24197222222222223</v>
      </c>
      <c r="FS151" s="4">
        <f t="shared" si="39"/>
        <v>0.83387777777777772</v>
      </c>
      <c r="FT151" s="4">
        <f t="shared" si="40"/>
        <v>2.2405555555555557E-2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k=5,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k=10,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k=10,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/>
      <c r="H152" s="5"/>
      <c r="I152" s="5"/>
      <c r="J152" s="5"/>
      <c r="K152" s="5"/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/>
      <c r="R152" s="5"/>
      <c r="S152" s="5"/>
      <c r="T152" s="5"/>
      <c r="U152" s="5"/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/>
      <c r="AB152" s="5"/>
      <c r="AC152" s="5"/>
      <c r="AD152" s="5"/>
      <c r="AE152" s="5"/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/>
      <c r="AL152" s="5"/>
      <c r="AM152" s="5"/>
      <c r="AN152" s="5"/>
      <c r="AO152" s="5"/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10"/>
      <c r="DX152" s="10"/>
      <c r="DY152" s="10"/>
      <c r="DZ152" s="10"/>
      <c r="EA152" s="10"/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0.74560416666666673</v>
      </c>
      <c r="FQ152" s="4">
        <f t="shared" si="37"/>
        <v>0.94719166666666654</v>
      </c>
      <c r="FR152" s="4">
        <f t="shared" si="38"/>
        <v>0.25876666666666664</v>
      </c>
      <c r="FS152" s="4">
        <f t="shared" si="39"/>
        <v>0.76430416666666667</v>
      </c>
      <c r="FT152" s="4">
        <f t="shared" si="40"/>
        <v>1.0962500000000002E-2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/>
      <c r="H153" s="5"/>
      <c r="I153" s="5"/>
      <c r="J153" s="5"/>
      <c r="K153" s="5"/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/>
      <c r="R153" s="5"/>
      <c r="S153" s="5"/>
      <c r="T153" s="5"/>
      <c r="U153" s="5"/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/>
      <c r="AB153" s="5"/>
      <c r="AC153" s="5"/>
      <c r="AD153" s="5"/>
      <c r="AE153" s="5"/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/>
      <c r="AL153" s="5"/>
      <c r="AM153" s="5"/>
      <c r="AN153" s="5"/>
      <c r="AO153" s="5"/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10"/>
      <c r="DX153" s="10"/>
      <c r="DY153" s="10"/>
      <c r="DZ153" s="10"/>
      <c r="EA153" s="10"/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0.71713199999999988</v>
      </c>
      <c r="FQ153" s="4">
        <f t="shared" si="37"/>
        <v>0.88149200000000005</v>
      </c>
      <c r="FR153" s="4">
        <f t="shared" si="38"/>
        <v>0.26742400000000005</v>
      </c>
      <c r="FS153" s="4">
        <f t="shared" si="39"/>
        <v>0.84344000000000008</v>
      </c>
      <c r="FT153" s="4">
        <f t="shared" si="40"/>
        <v>2.044E-2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/>
      <c r="H154" s="5"/>
      <c r="I154" s="5"/>
      <c r="J154" s="5"/>
      <c r="K154" s="5"/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/>
      <c r="R154" s="5"/>
      <c r="S154" s="5"/>
      <c r="T154" s="5"/>
      <c r="U154" s="5"/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/>
      <c r="AB154" s="5"/>
      <c r="AC154" s="5"/>
      <c r="AD154" s="5"/>
      <c r="AE154" s="5"/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/>
      <c r="AL154" s="5"/>
      <c r="AM154" s="5"/>
      <c r="AN154" s="5"/>
      <c r="AO154" s="5"/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10"/>
      <c r="DX154" s="10"/>
      <c r="DY154" s="10"/>
      <c r="DZ154" s="10"/>
      <c r="EA154" s="10"/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0.77820833333333328</v>
      </c>
      <c r="FQ154" s="4">
        <f t="shared" si="37"/>
        <v>1.0252083333333333</v>
      </c>
      <c r="FR154" s="4">
        <f t="shared" si="38"/>
        <v>0.21372083333333333</v>
      </c>
      <c r="FS154" s="4">
        <f t="shared" si="39"/>
        <v>0.6423875</v>
      </c>
      <c r="FT154" s="4">
        <f t="shared" si="40"/>
        <v>1.2645833333333335E-2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/>
      <c r="H155" s="5"/>
      <c r="I155" s="5"/>
      <c r="J155" s="5"/>
      <c r="K155" s="5"/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/>
      <c r="R155" s="5"/>
      <c r="S155" s="5"/>
      <c r="T155" s="5"/>
      <c r="U155" s="5"/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/>
      <c r="AB155" s="5"/>
      <c r="AC155" s="5"/>
      <c r="AD155" s="5"/>
      <c r="AE155" s="5"/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/>
      <c r="AL155" s="5"/>
      <c r="AM155" s="5"/>
      <c r="AN155" s="5"/>
      <c r="AO155" s="5"/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10"/>
      <c r="DX155" s="10"/>
      <c r="DY155" s="10"/>
      <c r="DZ155" s="10"/>
      <c r="EA155" s="10"/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0.72529583333333347</v>
      </c>
      <c r="FQ155" s="4">
        <f t="shared" si="37"/>
        <v>0.90249999999999997</v>
      </c>
      <c r="FR155" s="4">
        <f t="shared" si="38"/>
        <v>0.25139166666666674</v>
      </c>
      <c r="FS155" s="4">
        <f t="shared" si="39"/>
        <v>0.80612499999999976</v>
      </c>
      <c r="FT155" s="4">
        <f t="shared" si="40"/>
        <v>1.9966666666666667E-2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/>
      <c r="H156" s="5"/>
      <c r="I156" s="5"/>
      <c r="J156" s="5"/>
      <c r="K156" s="5"/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/>
      <c r="R156" s="5"/>
      <c r="S156" s="5"/>
      <c r="T156" s="5"/>
      <c r="U156" s="5"/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/>
      <c r="AB156" s="5"/>
      <c r="AC156" s="5"/>
      <c r="AD156" s="5"/>
      <c r="AE156" s="5"/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/>
      <c r="AL156" s="5"/>
      <c r="AM156" s="5"/>
      <c r="AN156" s="5"/>
      <c r="AO156" s="5"/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10"/>
      <c r="DX156" s="10"/>
      <c r="DY156" s="10"/>
      <c r="DZ156" s="10"/>
      <c r="EA156" s="10"/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0.74906249999999996</v>
      </c>
      <c r="FQ156" s="4">
        <f t="shared" si="37"/>
        <v>0.96111249999999993</v>
      </c>
      <c r="FR156" s="4">
        <f t="shared" si="38"/>
        <v>0.23833750000000006</v>
      </c>
      <c r="FS156" s="4">
        <f t="shared" si="39"/>
        <v>0.82545000000000002</v>
      </c>
      <c r="FT156" s="4">
        <f t="shared" si="40"/>
        <v>1.9162500000000002E-2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/>
      <c r="H157" s="5"/>
      <c r="I157" s="5"/>
      <c r="J157" s="5"/>
      <c r="K157" s="5"/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/>
      <c r="R157" s="5"/>
      <c r="S157" s="5"/>
      <c r="T157" s="5"/>
      <c r="U157" s="5"/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/>
      <c r="AB157" s="5"/>
      <c r="AC157" s="5"/>
      <c r="AD157" s="5"/>
      <c r="AE157" s="5"/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/>
      <c r="AL157" s="5"/>
      <c r="AM157" s="5"/>
      <c r="AN157" s="5"/>
      <c r="AO157" s="5"/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10"/>
      <c r="DX157" s="10"/>
      <c r="DY157" s="10"/>
      <c r="DZ157" s="10"/>
      <c r="EA157" s="10"/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0.79140833333333338</v>
      </c>
      <c r="FQ157" s="4">
        <f t="shared" si="37"/>
        <v>1.0636666666666665</v>
      </c>
      <c r="FR157" s="4">
        <f t="shared" si="38"/>
        <v>0.19365416666666668</v>
      </c>
      <c r="FS157" s="4">
        <f t="shared" si="39"/>
        <v>0.60830416666666665</v>
      </c>
      <c r="FT157" s="4">
        <f t="shared" si="40"/>
        <v>2.1729166666666671E-2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/>
      <c r="H158" s="5"/>
      <c r="I158" s="5"/>
      <c r="J158" s="5"/>
      <c r="K158" s="5"/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/>
      <c r="R158" s="5"/>
      <c r="S158" s="5"/>
      <c r="T158" s="5"/>
      <c r="U158" s="5"/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10">
        <v>0.68979999999999997</v>
      </c>
      <c r="DD158" s="10">
        <v>0.75690000000000002</v>
      </c>
      <c r="DE158" s="10">
        <v>-0.8165</v>
      </c>
      <c r="DF158" s="10">
        <v>0</v>
      </c>
      <c r="DG158" s="10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0.90181250000000002</v>
      </c>
      <c r="FQ158" s="4">
        <f t="shared" si="37"/>
        <v>1.3908500000000001</v>
      </c>
      <c r="FR158" s="4">
        <f t="shared" si="38"/>
        <v>4.4314285714285709E-2</v>
      </c>
      <c r="FS158" s="4">
        <f t="shared" si="39"/>
        <v>9.2958333333333348E-3</v>
      </c>
      <c r="FT158" s="4">
        <f t="shared" si="40"/>
        <v>0.6924499999999999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/>
      <c r="H159" s="5"/>
      <c r="I159" s="5"/>
      <c r="J159" s="5"/>
      <c r="K159" s="5"/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/>
      <c r="R159" s="5"/>
      <c r="S159" s="5"/>
      <c r="T159" s="5"/>
      <c r="U159" s="5"/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/>
      <c r="AB159" s="5"/>
      <c r="AC159" s="5"/>
      <c r="AD159" s="5"/>
      <c r="AE159" s="5"/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/>
      <c r="AL159" s="5"/>
      <c r="AM159" s="5"/>
      <c r="AN159" s="5"/>
      <c r="AO159" s="5"/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0.80235600000000007</v>
      </c>
      <c r="FQ159" s="4">
        <f t="shared" si="37"/>
        <v>1.1146680000000002</v>
      </c>
      <c r="FR159" s="4">
        <f t="shared" si="38"/>
        <v>0.25714799999999999</v>
      </c>
      <c r="FS159" s="4">
        <f t="shared" si="39"/>
        <v>0.54469200000000018</v>
      </c>
      <c r="FT159" s="4">
        <f t="shared" si="40"/>
        <v>1.8532000000000003E-2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/>
      <c r="H160" s="5"/>
      <c r="I160" s="5"/>
      <c r="J160" s="5"/>
      <c r="K160" s="5"/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/>
      <c r="R160" s="5"/>
      <c r="S160" s="5"/>
      <c r="T160" s="5"/>
      <c r="U160" s="5"/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/>
      <c r="AB160" s="5"/>
      <c r="AC160" s="5"/>
      <c r="AD160" s="5"/>
      <c r="AE160" s="5"/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/>
      <c r="AL160" s="5"/>
      <c r="AM160" s="5"/>
      <c r="AN160" s="5"/>
      <c r="AO160" s="5"/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0.74328799999999984</v>
      </c>
      <c r="FQ160" s="4">
        <f t="shared" si="37"/>
        <v>0.95313999999999977</v>
      </c>
      <c r="FR160" s="4">
        <f t="shared" si="38"/>
        <v>0.28417999999999999</v>
      </c>
      <c r="FS160" s="4">
        <f t="shared" si="39"/>
        <v>0.78249999999999986</v>
      </c>
      <c r="FT160" s="4">
        <f t="shared" si="40"/>
        <v>1.8484E-2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/>
      <c r="H161" s="5"/>
      <c r="I161" s="5"/>
      <c r="J161" s="5"/>
      <c r="K161" s="5"/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/>
      <c r="R161" s="5"/>
      <c r="S161" s="5"/>
      <c r="T161" s="5"/>
      <c r="U161" s="5"/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/>
      <c r="AB161" s="5"/>
      <c r="AC161" s="5"/>
      <c r="AD161" s="5"/>
      <c r="AE161" s="5"/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/>
      <c r="AL161" s="5"/>
      <c r="AM161" s="5"/>
      <c r="AN161" s="5"/>
      <c r="AO161" s="5"/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0.72319600000000006</v>
      </c>
      <c r="FQ161" s="4">
        <f t="shared" si="37"/>
        <v>0.90151600000000021</v>
      </c>
      <c r="FR161" s="4">
        <f t="shared" si="38"/>
        <v>0.27547199999999999</v>
      </c>
      <c r="FS161" s="4">
        <f t="shared" si="39"/>
        <v>0.84845599999999988</v>
      </c>
      <c r="FT161" s="4">
        <f t="shared" si="40"/>
        <v>1.8583999999999996E-2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/>
      <c r="H162" s="5"/>
      <c r="I162" s="5"/>
      <c r="J162" s="5"/>
      <c r="K162" s="5"/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/>
      <c r="R162" s="5"/>
      <c r="S162" s="5"/>
      <c r="T162" s="5"/>
      <c r="U162" s="5"/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/>
      <c r="AB162" s="5"/>
      <c r="AC162" s="5"/>
      <c r="AD162" s="5"/>
      <c r="AE162" s="5"/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/>
      <c r="AL162" s="5"/>
      <c r="AM162" s="5"/>
      <c r="AN162" s="5"/>
      <c r="AO162" s="5"/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10"/>
      <c r="DD162" s="10"/>
      <c r="DE162" s="10"/>
      <c r="DF162" s="10"/>
      <c r="DG162" s="10"/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0.72065454545454533</v>
      </c>
      <c r="FQ162" s="4">
        <f t="shared" si="37"/>
        <v>0.89604545454545448</v>
      </c>
      <c r="FR162" s="4">
        <f t="shared" si="38"/>
        <v>0.2762</v>
      </c>
      <c r="FS162" s="4">
        <f t="shared" si="39"/>
        <v>0.86018181818181816</v>
      </c>
      <c r="FT162" s="4">
        <f t="shared" si="40"/>
        <v>3.4400000000000014E-2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/>
      <c r="H163" s="5"/>
      <c r="I163" s="5"/>
      <c r="J163" s="5"/>
      <c r="K163" s="5"/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/>
      <c r="R163" s="5"/>
      <c r="S163" s="5"/>
      <c r="T163" s="5"/>
      <c r="U163" s="5"/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/>
      <c r="AB163" s="5"/>
      <c r="AC163" s="5"/>
      <c r="AD163" s="5"/>
      <c r="AE163" s="5"/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/>
      <c r="AL163" s="5"/>
      <c r="AM163" s="5"/>
      <c r="AN163" s="5"/>
      <c r="AO163" s="5"/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10"/>
      <c r="DX163" s="10"/>
      <c r="DY163" s="10"/>
      <c r="DZ163" s="10"/>
      <c r="EA163" s="10"/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0.7001480000000001</v>
      </c>
      <c r="FQ163" s="4">
        <f t="shared" si="37"/>
        <v>0.84813600000000011</v>
      </c>
      <c r="FR163" s="4">
        <f t="shared" si="38"/>
        <v>0.329488</v>
      </c>
      <c r="FS163" s="4">
        <f t="shared" si="39"/>
        <v>0.91621599999999992</v>
      </c>
      <c r="FT163" s="4">
        <f t="shared" si="40"/>
        <v>0.2661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/>
      <c r="H164" s="5"/>
      <c r="I164" s="5"/>
      <c r="J164" s="5"/>
      <c r="K164" s="5"/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/>
      <c r="R164" s="5"/>
      <c r="S164" s="5"/>
      <c r="T164" s="5"/>
      <c r="U164" s="5"/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/>
      <c r="AB164" s="5"/>
      <c r="AC164" s="5"/>
      <c r="AD164" s="5"/>
      <c r="AE164" s="5"/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/>
      <c r="AL164" s="5"/>
      <c r="AM164" s="5"/>
      <c r="AN164" s="5"/>
      <c r="AO164" s="5"/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10"/>
      <c r="DX164" s="10"/>
      <c r="DY164" s="10"/>
      <c r="DZ164" s="10"/>
      <c r="EA164" s="10"/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0.69909999999999994</v>
      </c>
      <c r="FQ164" s="4">
        <f t="shared" si="37"/>
        <v>0.84099999999999997</v>
      </c>
      <c r="FR164" s="4">
        <f t="shared" si="38"/>
        <v>0.32436400000000004</v>
      </c>
      <c r="FS164" s="4">
        <f t="shared" si="39"/>
        <v>0.88945199999999991</v>
      </c>
      <c r="FT164" s="4">
        <f t="shared" si="40"/>
        <v>0.24409199999999998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/>
      <c r="H165" s="5"/>
      <c r="I165" s="5"/>
      <c r="J165" s="5"/>
      <c r="K165" s="5"/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/>
      <c r="R165" s="5"/>
      <c r="S165" s="5"/>
      <c r="T165" s="5"/>
      <c r="U165" s="5"/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/>
      <c r="AB165" s="5"/>
      <c r="AC165" s="5"/>
      <c r="AD165" s="5"/>
      <c r="AE165" s="5"/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/>
      <c r="AL165" s="5"/>
      <c r="AM165" s="5"/>
      <c r="AN165" s="5"/>
      <c r="AO165" s="5"/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10"/>
      <c r="DX165" s="10"/>
      <c r="DY165" s="10"/>
      <c r="DZ165" s="10"/>
      <c r="EA165" s="10"/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0.69954000000000005</v>
      </c>
      <c r="FQ165" s="4">
        <f t="shared" si="37"/>
        <v>0.84169199999999988</v>
      </c>
      <c r="FR165" s="4">
        <f t="shared" si="38"/>
        <v>0.33052800000000004</v>
      </c>
      <c r="FS165" s="4">
        <f t="shared" si="39"/>
        <v>0.88945999999999981</v>
      </c>
      <c r="FT165" s="4">
        <f t="shared" si="40"/>
        <v>0.24624799999999997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/>
      <c r="H166" s="5"/>
      <c r="I166" s="5"/>
      <c r="J166" s="5"/>
      <c r="K166" s="5"/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/>
      <c r="R166" s="5"/>
      <c r="S166" s="5"/>
      <c r="T166" s="5"/>
      <c r="U166" s="5"/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/>
      <c r="AB166" s="5"/>
      <c r="AC166" s="5"/>
      <c r="AD166" s="5"/>
      <c r="AE166" s="5"/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/>
      <c r="AL166" s="5"/>
      <c r="AM166" s="5"/>
      <c r="AN166" s="5"/>
      <c r="AO166" s="5"/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10"/>
      <c r="DX166" s="10"/>
      <c r="DY166" s="10"/>
      <c r="DZ166" s="10"/>
      <c r="EA166" s="10"/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0.71603599999999989</v>
      </c>
      <c r="FQ166" s="4">
        <f t="shared" si="37"/>
        <v>0.87746399999999991</v>
      </c>
      <c r="FR166" s="4">
        <f t="shared" si="38"/>
        <v>0.31550400000000001</v>
      </c>
      <c r="FS166" s="4">
        <f t="shared" si="39"/>
        <v>0.82675199999999993</v>
      </c>
      <c r="FT166" s="4">
        <f t="shared" si="40"/>
        <v>0.27181600000000006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/>
      <c r="H167" s="5"/>
      <c r="I167" s="5"/>
      <c r="J167" s="5"/>
      <c r="K167" s="5"/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/>
      <c r="R167" s="5"/>
      <c r="S167" s="5"/>
      <c r="T167" s="5"/>
      <c r="U167" s="5"/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/>
      <c r="AB167" s="5"/>
      <c r="AC167" s="5"/>
      <c r="AD167" s="5"/>
      <c r="AE167" s="5"/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/>
      <c r="AL167" s="5"/>
      <c r="AM167" s="5"/>
      <c r="AN167" s="5"/>
      <c r="AO167" s="5"/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10"/>
      <c r="DX167" s="10"/>
      <c r="DY167" s="10"/>
      <c r="DZ167" s="10"/>
      <c r="EA167" s="10"/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0.69686799999999993</v>
      </c>
      <c r="FQ167" s="4">
        <f t="shared" si="37"/>
        <v>0.83576399999999995</v>
      </c>
      <c r="FR167" s="4">
        <f t="shared" si="38"/>
        <v>0.32561200000000001</v>
      </c>
      <c r="FS167" s="4">
        <f t="shared" si="39"/>
        <v>0.8894559999999998</v>
      </c>
      <c r="FT167" s="4">
        <f t="shared" si="40"/>
        <v>0.24652000000000002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/>
      <c r="H168" s="5"/>
      <c r="I168" s="5"/>
      <c r="J168" s="5"/>
      <c r="K168" s="5"/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/>
      <c r="R168" s="5"/>
      <c r="S168" s="5"/>
      <c r="T168" s="5"/>
      <c r="U168" s="5"/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/>
      <c r="AB168" s="5"/>
      <c r="AC168" s="5"/>
      <c r="AD168" s="5"/>
      <c r="AE168" s="5"/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/>
      <c r="AL168" s="5"/>
      <c r="AM168" s="5"/>
      <c r="AN168" s="5"/>
      <c r="AO168" s="5"/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0.70589199999999996</v>
      </c>
      <c r="FQ168" s="4">
        <f t="shared" si="37"/>
        <v>0.85931600000000019</v>
      </c>
      <c r="FR168" s="4">
        <f t="shared" si="38"/>
        <v>0.32039199999999995</v>
      </c>
      <c r="FS168" s="4">
        <f t="shared" si="39"/>
        <v>0.86473999999999984</v>
      </c>
      <c r="FT168" s="4">
        <f t="shared" si="40"/>
        <v>0.19283600000000004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/>
      <c r="H169" s="5"/>
      <c r="I169" s="5"/>
      <c r="J169" s="5"/>
      <c r="K169" s="5"/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/>
      <c r="R169" s="5"/>
      <c r="S169" s="5"/>
      <c r="T169" s="5"/>
      <c r="U169" s="5"/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/>
      <c r="AB169" s="5"/>
      <c r="AC169" s="5"/>
      <c r="AD169" s="5"/>
      <c r="AE169" s="5"/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/>
      <c r="AL169" s="5"/>
      <c r="AM169" s="5"/>
      <c r="AN169" s="5"/>
      <c r="AO169" s="5"/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0.70551600000000003</v>
      </c>
      <c r="FQ169" s="4">
        <f t="shared" si="37"/>
        <v>0.85730000000000006</v>
      </c>
      <c r="FR169" s="4">
        <f t="shared" si="38"/>
        <v>0.326152</v>
      </c>
      <c r="FS169" s="4">
        <f t="shared" si="39"/>
        <v>0.91673599999999977</v>
      </c>
      <c r="FT169" s="4">
        <f t="shared" si="40"/>
        <v>0.21643200000000001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/>
      <c r="H170" s="5"/>
      <c r="I170" s="5"/>
      <c r="J170" s="5"/>
      <c r="K170" s="5"/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/>
      <c r="R170" s="5"/>
      <c r="S170" s="5"/>
      <c r="T170" s="5"/>
      <c r="U170" s="5"/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/>
      <c r="AB170" s="5"/>
      <c r="AC170" s="5"/>
      <c r="AD170" s="5"/>
      <c r="AE170" s="5"/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/>
      <c r="AL170" s="5"/>
      <c r="AM170" s="5"/>
      <c r="AN170" s="5"/>
      <c r="AO170" s="5"/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0.69484799999999991</v>
      </c>
      <c r="FQ170" s="4">
        <f t="shared" si="37"/>
        <v>0.83215200000000011</v>
      </c>
      <c r="FR170" s="4">
        <f t="shared" si="38"/>
        <v>0.32923199999999997</v>
      </c>
      <c r="FS170" s="4">
        <f t="shared" si="39"/>
        <v>0.88999599999999968</v>
      </c>
      <c r="FT170" s="4">
        <f t="shared" si="40"/>
        <v>0.19346800000000003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/>
      <c r="H171" s="5"/>
      <c r="I171" s="5"/>
      <c r="J171" s="5"/>
      <c r="K171" s="5"/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/>
      <c r="R171" s="5"/>
      <c r="S171" s="5"/>
      <c r="T171" s="5"/>
      <c r="U171" s="5"/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/>
      <c r="AB171" s="5"/>
      <c r="AC171" s="5"/>
      <c r="AD171" s="5"/>
      <c r="AE171" s="5"/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/>
      <c r="AL171" s="5"/>
      <c r="AM171" s="5"/>
      <c r="AN171" s="5"/>
      <c r="AO171" s="5"/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0.70007600000000014</v>
      </c>
      <c r="FQ171" s="4">
        <f t="shared" si="37"/>
        <v>0.85334399999999999</v>
      </c>
      <c r="FR171" s="4">
        <f t="shared" si="38"/>
        <v>0.33253600000000005</v>
      </c>
      <c r="FS171" s="4">
        <f t="shared" si="39"/>
        <v>0.91673599999999977</v>
      </c>
      <c r="FT171" s="4">
        <f t="shared" si="40"/>
        <v>0.23792799999999997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/>
      <c r="H172" s="5"/>
      <c r="I172" s="5"/>
      <c r="J172" s="5"/>
      <c r="K172" s="5"/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/>
      <c r="R172" s="5"/>
      <c r="S172" s="5"/>
      <c r="T172" s="5"/>
      <c r="U172" s="5"/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/>
      <c r="AB172" s="5"/>
      <c r="AC172" s="5"/>
      <c r="AD172" s="5"/>
      <c r="AE172" s="5"/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/>
      <c r="AL172" s="5"/>
      <c r="AM172" s="5"/>
      <c r="AN172" s="5"/>
      <c r="AO172" s="5"/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0.70141600000000015</v>
      </c>
      <c r="FQ172" s="4">
        <f t="shared" si="37"/>
        <v>0.85582000000000003</v>
      </c>
      <c r="FR172" s="4">
        <f t="shared" si="38"/>
        <v>0.33182000000000011</v>
      </c>
      <c r="FS172" s="4">
        <f t="shared" si="39"/>
        <v>0.91673599999999977</v>
      </c>
      <c r="FT172" s="4">
        <f t="shared" si="40"/>
        <v>0.276032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/>
      <c r="H173" s="5"/>
      <c r="I173" s="5"/>
      <c r="J173" s="5"/>
      <c r="K173" s="5"/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/>
      <c r="R173" s="5"/>
      <c r="S173" s="5"/>
      <c r="T173" s="5"/>
      <c r="U173" s="5"/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/>
      <c r="AB173" s="5"/>
      <c r="AC173" s="5"/>
      <c r="AD173" s="5"/>
      <c r="AE173" s="5"/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/>
      <c r="AL173" s="5"/>
      <c r="AM173" s="5"/>
      <c r="AN173" s="5"/>
      <c r="AO173" s="5"/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19" si="41">AVERAGEIFS(B173:FO173,metrics.est,"MAE")</f>
        <v>0.70242400000000016</v>
      </c>
      <c r="FQ173" s="4">
        <f t="shared" si="37"/>
        <v>0.85229199999999994</v>
      </c>
      <c r="FR173" s="4">
        <f t="shared" si="38"/>
        <v>0.32693999999999995</v>
      </c>
      <c r="FS173" s="4">
        <f t="shared" si="39"/>
        <v>0.91673599999999977</v>
      </c>
      <c r="FT173" s="4">
        <f t="shared" si="40"/>
        <v>0.22897999999999999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/>
      <c r="H174" s="5"/>
      <c r="I174" s="5"/>
      <c r="J174" s="5"/>
      <c r="K174" s="5"/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/>
      <c r="R174" s="5"/>
      <c r="S174" s="5"/>
      <c r="T174" s="5"/>
      <c r="U174" s="5"/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/>
      <c r="AB174" s="5"/>
      <c r="AC174" s="5"/>
      <c r="AD174" s="5"/>
      <c r="AE174" s="5"/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/>
      <c r="AL174" s="5"/>
      <c r="AM174" s="5"/>
      <c r="AN174" s="5"/>
      <c r="AO174" s="5"/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0.70475999999999994</v>
      </c>
      <c r="FQ174" s="4">
        <f t="shared" si="37"/>
        <v>0.85708799999999996</v>
      </c>
      <c r="FR174" s="4">
        <f t="shared" si="38"/>
        <v>0.32574800000000004</v>
      </c>
      <c r="FS174" s="4">
        <f t="shared" si="39"/>
        <v>0.91674399999999978</v>
      </c>
      <c r="FT174" s="4">
        <f t="shared" si="40"/>
        <v>0.26253599999999999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/>
      <c r="H175" s="5"/>
      <c r="I175" s="5"/>
      <c r="J175" s="5"/>
      <c r="K175" s="5"/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/>
      <c r="R175" s="5"/>
      <c r="S175" s="5"/>
      <c r="T175" s="5"/>
      <c r="U175" s="5"/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/>
      <c r="AB175" s="5"/>
      <c r="AC175" s="5"/>
      <c r="AD175" s="5"/>
      <c r="AE175" s="5"/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/>
      <c r="AL175" s="5"/>
      <c r="AM175" s="5"/>
      <c r="AN175" s="5"/>
      <c r="AO175" s="5"/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0.70065999999999984</v>
      </c>
      <c r="FQ175" s="4">
        <f t="shared" si="37"/>
        <v>0.84936000000000011</v>
      </c>
      <c r="FR175" s="4">
        <f t="shared" si="38"/>
        <v>0.33241600000000004</v>
      </c>
      <c r="FS175" s="4">
        <f t="shared" si="39"/>
        <v>0.91673599999999977</v>
      </c>
      <c r="FT175" s="4">
        <f t="shared" si="40"/>
        <v>0.22848799999999994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/>
      <c r="H176" s="5"/>
      <c r="I176" s="5"/>
      <c r="J176" s="5"/>
      <c r="K176" s="5"/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/>
      <c r="R176" s="5"/>
      <c r="S176" s="5"/>
      <c r="T176" s="5"/>
      <c r="U176" s="5"/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/>
      <c r="AB176" s="5"/>
      <c r="AC176" s="5"/>
      <c r="AD176" s="5"/>
      <c r="AE176" s="5"/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/>
      <c r="AL176" s="5"/>
      <c r="AM176" s="5"/>
      <c r="AN176" s="5"/>
      <c r="AO176" s="5"/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0.70251599999999992</v>
      </c>
      <c r="FQ176" s="4">
        <f t="shared" si="37"/>
        <v>0.85307200000000005</v>
      </c>
      <c r="FR176" s="4">
        <f t="shared" si="38"/>
        <v>0.33150799999999997</v>
      </c>
      <c r="FS176" s="4">
        <f t="shared" si="39"/>
        <v>0.91673599999999977</v>
      </c>
      <c r="FT176" s="4">
        <f t="shared" si="40"/>
        <v>0.25691599999999998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/>
      <c r="H177" s="5"/>
      <c r="I177" s="5"/>
      <c r="J177" s="5"/>
      <c r="K177" s="5"/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/>
      <c r="R177" s="5"/>
      <c r="S177" s="5"/>
      <c r="T177" s="5"/>
      <c r="U177" s="5"/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/>
      <c r="AB177" s="5"/>
      <c r="AC177" s="5"/>
      <c r="AD177" s="5"/>
      <c r="AE177" s="5"/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/>
      <c r="AL177" s="5"/>
      <c r="AM177" s="5"/>
      <c r="AN177" s="5"/>
      <c r="AO177" s="5"/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/>
      <c r="EC177" s="4"/>
      <c r="ED177" s="4"/>
      <c r="EE177" s="4"/>
      <c r="EF177" s="4"/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0.70286111111111116</v>
      </c>
      <c r="FQ177" s="4">
        <f t="shared" ref="FQ177:FQ178" si="43">AVERAGEIFS(B177:FO177,metrics.est,"MSE")</f>
        <v>0.85526666666666662</v>
      </c>
      <c r="FR177" s="4">
        <f t="shared" ref="FR177:FR178" si="44">AVERAGEIFS(B177:FO177,metrics.est,"R")</f>
        <v>0.32687777777777782</v>
      </c>
      <c r="FS177" s="4">
        <f t="shared" ref="FS177:FS178" si="45">AVERAGEIFS(B177:FO177,metrics.est,"Coverage")</f>
        <v>0.88312777777777773</v>
      </c>
      <c r="FT177" s="4">
        <f t="shared" ref="FT177:FT178" si="46">AVERAGEIFS(B177:FO177,metrics.est,"Time")</f>
        <v>0.20124999999999998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k=5,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k=10,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/>
      <c r="H178" s="5"/>
      <c r="I178" s="5"/>
      <c r="J178" s="5"/>
      <c r="K178" s="5"/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/>
      <c r="R178" s="5"/>
      <c r="S178" s="5"/>
      <c r="T178" s="5"/>
      <c r="U178" s="5"/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/>
      <c r="AB178" s="5"/>
      <c r="AC178" s="5"/>
      <c r="AD178" s="5"/>
      <c r="AE178" s="5"/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/>
      <c r="AL178" s="5"/>
      <c r="AM178" s="5"/>
      <c r="AN178" s="5"/>
      <c r="AO178" s="5"/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/>
      <c r="EC178" s="4"/>
      <c r="ED178" s="4"/>
      <c r="EE178" s="4"/>
      <c r="EF178" s="4"/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0.70056666666666667</v>
      </c>
      <c r="FQ178" s="4">
        <f t="shared" si="43"/>
        <v>0.84591666666666676</v>
      </c>
      <c r="FR178" s="4">
        <f t="shared" si="44"/>
        <v>0.32881111111111111</v>
      </c>
      <c r="FS178" s="4">
        <f t="shared" si="45"/>
        <v>0.88312777777777773</v>
      </c>
      <c r="FT178" s="4">
        <f t="shared" si="46"/>
        <v>0.18083333333333337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k=10,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/>
      <c r="H179" s="5"/>
      <c r="I179" s="5"/>
      <c r="J179" s="5"/>
      <c r="K179" s="5"/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/>
      <c r="R179" s="5"/>
      <c r="S179" s="5"/>
      <c r="T179" s="5"/>
      <c r="U179" s="5"/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/>
      <c r="AB179" s="5"/>
      <c r="AC179" s="5"/>
      <c r="AD179" s="5"/>
      <c r="AE179" s="5"/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/>
      <c r="AL179" s="5"/>
      <c r="AM179" s="5"/>
      <c r="AN179" s="5"/>
      <c r="AO179" s="5"/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0.70898399999999984</v>
      </c>
      <c r="FQ179" s="4">
        <f t="shared" ref="FQ179:FQ180" si="48">AVERAGEIFS(B179:FO179,metrics.est,"MSE")</f>
        <v>0.86338799999999993</v>
      </c>
      <c r="FR179" s="4">
        <f t="shared" ref="FR179:FR180" si="49">AVERAGEIFS(B179:FO179,metrics.est,"R")</f>
        <v>0.32035200000000003</v>
      </c>
      <c r="FS179" s="4">
        <f t="shared" ref="FS179:FS180" si="50">AVERAGEIFS(B179:FO179,metrics.est,"Coverage")</f>
        <v>0.82786400000000016</v>
      </c>
      <c r="FT179" s="4">
        <f t="shared" ref="FT179:FT180" si="51">AVERAGEIFS(B179:FO179,metrics.est,"Time")</f>
        <v>0.22107200000000002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/>
      <c r="H180" s="5"/>
      <c r="I180" s="5"/>
      <c r="J180" s="5"/>
      <c r="K180" s="5"/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/>
      <c r="R180" s="5"/>
      <c r="S180" s="5"/>
      <c r="T180" s="5"/>
      <c r="U180" s="5"/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/>
      <c r="AB180" s="5"/>
      <c r="AC180" s="5"/>
      <c r="AD180" s="5"/>
      <c r="AE180" s="5"/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/>
      <c r="AL180" s="5"/>
      <c r="AM180" s="5"/>
      <c r="AN180" s="5"/>
      <c r="AO180" s="5"/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/>
      <c r="EC180" s="4"/>
      <c r="ED180" s="4"/>
      <c r="EE180" s="4"/>
      <c r="EF180" s="4"/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0.70344666666666666</v>
      </c>
      <c r="FQ180" s="4">
        <f t="shared" si="48"/>
        <v>0.85748000000000002</v>
      </c>
      <c r="FR180" s="4">
        <f t="shared" si="49"/>
        <v>0.33252666666666669</v>
      </c>
      <c r="FS180" s="4">
        <f t="shared" si="50"/>
        <v>0.91769999999999985</v>
      </c>
      <c r="FT180" s="4">
        <f t="shared" si="51"/>
        <v>0.19744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k=5,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k=10,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/>
      <c r="H181" s="5"/>
      <c r="I181" s="5"/>
      <c r="J181" s="5"/>
      <c r="K181" s="5"/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/>
      <c r="R181" s="5"/>
      <c r="S181" s="5"/>
      <c r="T181" s="5"/>
      <c r="U181" s="5"/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/>
      <c r="AB181" s="5"/>
      <c r="AC181" s="5"/>
      <c r="AD181" s="5"/>
      <c r="AE181" s="5"/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/>
      <c r="AL181" s="5"/>
      <c r="AM181" s="5"/>
      <c r="AN181" s="5"/>
      <c r="AO181" s="5"/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10"/>
      <c r="DX181" s="10"/>
      <c r="DY181" s="10"/>
      <c r="DZ181" s="10"/>
      <c r="EA181" s="10"/>
      <c r="EB181" s="4"/>
      <c r="EC181" s="4"/>
      <c r="ED181" s="4"/>
      <c r="EE181" s="4"/>
      <c r="EF181" s="4"/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0.69532857142857141</v>
      </c>
      <c r="FQ181" s="4">
        <f t="shared" ref="FQ181" si="53">AVERAGEIFS(B181:FO181,metrics.est,"MSE")</f>
        <v>0.8332357142857143</v>
      </c>
      <c r="FR181" s="4">
        <f t="shared" ref="FR181" si="54">AVERAGEIFS(B181:FO181,metrics.est,"R")</f>
        <v>0.32717857142857143</v>
      </c>
      <c r="FS181" s="4">
        <f t="shared" ref="FS181" si="55">AVERAGEIFS(B181:FO181,metrics.est,"Coverage")</f>
        <v>0.88639285714285709</v>
      </c>
      <c r="FT181" s="4">
        <f t="shared" ref="FT181" si="56">AVERAGEIFS(B181:FO181,metrics.est,"Time")</f>
        <v>0.17146428571428568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k=5,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k=10,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" si="57">AVERAGEIFS(B183:FO183,metrics.est,"MAE")</f>
        <v>#DIV/0!</v>
      </c>
      <c r="FQ183" s="4" t="e">
        <f t="shared" ref="FQ183" si="58">AVERAGEIFS(B183:FO183,metrics.est,"MSE")</f>
        <v>#DIV/0!</v>
      </c>
      <c r="FR183" s="4" t="e">
        <f t="shared" ref="FR183" si="59">AVERAGEIFS(B183:FO183,metrics.est,"R")</f>
        <v>#DIV/0!</v>
      </c>
      <c r="FS183" s="4" t="e">
        <f t="shared" ref="FS183" si="60">AVERAGEIFS(B183:FO183,metrics.est,"Coverage")</f>
        <v>#DIV/0!</v>
      </c>
      <c r="FT183" s="4" t="e">
        <f t="shared" ref="FT183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160</v>
      </c>
      <c r="B184" s="4">
        <v>0.66149999999999998</v>
      </c>
      <c r="C184" s="4">
        <v>0.74580000000000002</v>
      </c>
      <c r="D184" s="4">
        <v>0.35399999999999998</v>
      </c>
      <c r="E184" s="4">
        <v>0.96430000000000005</v>
      </c>
      <c r="F184" s="4">
        <v>0.22950000000000001</v>
      </c>
      <c r="G184" s="5"/>
      <c r="H184" s="5"/>
      <c r="I184" s="5"/>
      <c r="J184" s="5"/>
      <c r="K184" s="5"/>
      <c r="L184" s="4">
        <v>0.6704</v>
      </c>
      <c r="M184" s="4">
        <v>0.76980000000000004</v>
      </c>
      <c r="N184" s="4">
        <v>0.3644</v>
      </c>
      <c r="O184" s="4">
        <v>0.95550000000000002</v>
      </c>
      <c r="P184" s="4">
        <v>0.38879999999999998</v>
      </c>
      <c r="Q184" s="5"/>
      <c r="R184" s="5"/>
      <c r="S184" s="5"/>
      <c r="T184" s="5"/>
      <c r="U184" s="5"/>
      <c r="V184" s="4">
        <v>0.68140000000000001</v>
      </c>
      <c r="W184" s="4">
        <v>0.79300000000000004</v>
      </c>
      <c r="X184" s="4">
        <v>0.3513</v>
      </c>
      <c r="Y184" s="4">
        <v>0.94169999999999998</v>
      </c>
      <c r="Z184" s="4">
        <v>0.30809999999999998</v>
      </c>
      <c r="AA184" s="5"/>
      <c r="AB184" s="5"/>
      <c r="AC184" s="5"/>
      <c r="AD184" s="5"/>
      <c r="AE184" s="5"/>
      <c r="AF184" s="4">
        <v>0.70750000000000002</v>
      </c>
      <c r="AG184" s="4">
        <v>0.85619999999999996</v>
      </c>
      <c r="AH184" s="4">
        <v>0.31230000000000002</v>
      </c>
      <c r="AI184" s="4">
        <v>0.91469999999999996</v>
      </c>
      <c r="AJ184" s="4">
        <v>0.20680000000000001</v>
      </c>
      <c r="AK184" s="5"/>
      <c r="AL184" s="5"/>
      <c r="AM184" s="5"/>
      <c r="AN184" s="5"/>
      <c r="AO184" s="5"/>
      <c r="AP184" s="4">
        <v>0.81659999999999999</v>
      </c>
      <c r="AQ184" s="4">
        <v>1.1407</v>
      </c>
      <c r="AR184" s="4">
        <v>0.22550000000000001</v>
      </c>
      <c r="AS184" s="4">
        <v>0.80930000000000002</v>
      </c>
      <c r="AT184" s="4">
        <v>6.6600000000000006E-2</v>
      </c>
      <c r="AU184" s="5">
        <v>0.66180000000000005</v>
      </c>
      <c r="AV184" s="5">
        <v>0.74770000000000003</v>
      </c>
      <c r="AW184" s="5">
        <v>0.37719999999999998</v>
      </c>
      <c r="AX184" s="5">
        <v>0.96309999999999996</v>
      </c>
      <c r="AY184" s="5">
        <v>0.2417</v>
      </c>
      <c r="AZ184" s="4">
        <v>0.66959999999999997</v>
      </c>
      <c r="BA184" s="4">
        <v>0.76490000000000002</v>
      </c>
      <c r="BB184" s="4">
        <v>0.36880000000000002</v>
      </c>
      <c r="BC184" s="4">
        <v>0.95489999999999997</v>
      </c>
      <c r="BD184" s="4">
        <v>0.3155</v>
      </c>
      <c r="BE184" s="5">
        <v>0.68169999999999997</v>
      </c>
      <c r="BF184" s="5">
        <v>0.79479999999999995</v>
      </c>
      <c r="BG184" s="5">
        <v>0.34720000000000001</v>
      </c>
      <c r="BH184" s="5">
        <v>0.94199999999999995</v>
      </c>
      <c r="BI184" s="5">
        <v>0.33779999999999999</v>
      </c>
      <c r="BJ184" s="4">
        <v>0.70850000000000002</v>
      </c>
      <c r="BK184" s="4">
        <v>0.85760000000000003</v>
      </c>
      <c r="BL184" s="4">
        <v>0.31309999999999999</v>
      </c>
      <c r="BM184" s="4">
        <v>0.91459999999999997</v>
      </c>
      <c r="BN184" s="4">
        <v>0.21210000000000001</v>
      </c>
      <c r="BO184" s="5">
        <v>0.81769999999999998</v>
      </c>
      <c r="BP184" s="5">
        <v>1.1423000000000001</v>
      </c>
      <c r="BQ184" s="5">
        <v>0.221</v>
      </c>
      <c r="BR184" s="5">
        <v>0.80810000000000004</v>
      </c>
      <c r="BS184" s="5">
        <v>7.8799999999999995E-2</v>
      </c>
      <c r="BT184" s="4">
        <v>0.66200000000000003</v>
      </c>
      <c r="BU184" s="4">
        <v>0.74790000000000001</v>
      </c>
      <c r="BV184" s="4">
        <v>0.36449999999999999</v>
      </c>
      <c r="BW184" s="4">
        <v>0.96289999999999998</v>
      </c>
      <c r="BX184" s="4">
        <v>0.22339999999999999</v>
      </c>
      <c r="BY184" s="5">
        <v>0.67030000000000001</v>
      </c>
      <c r="BZ184" s="5">
        <v>0.76780000000000004</v>
      </c>
      <c r="CA184" s="5">
        <v>0.36520000000000002</v>
      </c>
      <c r="CB184" s="5">
        <v>0.95569999999999999</v>
      </c>
      <c r="CC184" s="5">
        <v>0.31590000000000001</v>
      </c>
      <c r="CD184" s="4">
        <v>0.68340000000000001</v>
      </c>
      <c r="CE184" s="4">
        <v>0.79830000000000001</v>
      </c>
      <c r="CF184" s="4">
        <v>0.34699999999999998</v>
      </c>
      <c r="CG184" s="4">
        <v>0.94230000000000003</v>
      </c>
      <c r="CH184" s="4">
        <v>0.29089999999999999</v>
      </c>
      <c r="CI184" s="5">
        <v>0.70889999999999997</v>
      </c>
      <c r="CJ184" s="5">
        <v>0.8609</v>
      </c>
      <c r="CK184" s="5">
        <v>0.31340000000000001</v>
      </c>
      <c r="CL184" s="5">
        <v>0.91479999999999995</v>
      </c>
      <c r="CM184" s="5">
        <v>0.1908</v>
      </c>
      <c r="CN184" s="4">
        <v>0.81759999999999999</v>
      </c>
      <c r="CO184" s="4">
        <v>1.1444000000000001</v>
      </c>
      <c r="CP184" s="4">
        <v>0.22650000000000001</v>
      </c>
      <c r="CQ184" s="4">
        <v>0.80820000000000003</v>
      </c>
      <c r="CR184" s="4">
        <v>5.6500000000000002E-2</v>
      </c>
      <c r="CS184" s="5">
        <v>0.65969999999999995</v>
      </c>
      <c r="CT184" s="5">
        <v>0.74360000000000004</v>
      </c>
      <c r="CU184" s="5">
        <v>0.38090000000000002</v>
      </c>
      <c r="CV184" s="5">
        <v>0.96299999999999997</v>
      </c>
      <c r="CW184" s="5">
        <v>0.18329999999999999</v>
      </c>
      <c r="CX184" s="4">
        <v>0.66979999999999995</v>
      </c>
      <c r="CY184" s="4">
        <v>0.76749999999999996</v>
      </c>
      <c r="CZ184" s="4">
        <v>0.36599999999999999</v>
      </c>
      <c r="DA184" s="4">
        <v>0.95530000000000004</v>
      </c>
      <c r="DB184" s="4">
        <v>0.25609999999999999</v>
      </c>
      <c r="DC184" s="5">
        <v>0.68279999999999996</v>
      </c>
      <c r="DD184" s="5">
        <v>0.79700000000000004</v>
      </c>
      <c r="DE184" s="5">
        <v>0.34649999999999997</v>
      </c>
      <c r="DF184" s="5">
        <v>0.94259999999999999</v>
      </c>
      <c r="DG184" s="5">
        <v>0.22770000000000001</v>
      </c>
      <c r="DH184" s="4">
        <v>0.70850000000000002</v>
      </c>
      <c r="DI184" s="4">
        <v>0.85950000000000004</v>
      </c>
      <c r="DJ184" s="4">
        <v>0.31509999999999999</v>
      </c>
      <c r="DK184" s="4">
        <v>0.91459999999999997</v>
      </c>
      <c r="DL184" s="4">
        <v>0.14000000000000001</v>
      </c>
      <c r="DM184" s="5">
        <v>0.81759999999999999</v>
      </c>
      <c r="DN184" s="5">
        <v>1.1445000000000001</v>
      </c>
      <c r="DO184" s="5">
        <v>0.22500000000000001</v>
      </c>
      <c r="DP184" s="5">
        <v>0.80830000000000002</v>
      </c>
      <c r="DQ184" s="5">
        <v>4.9099999999999998E-2</v>
      </c>
      <c r="DR184" s="4">
        <v>0.66220000000000001</v>
      </c>
      <c r="DS184" s="4">
        <v>0.74919999999999998</v>
      </c>
      <c r="DT184" s="4">
        <v>0.37359999999999999</v>
      </c>
      <c r="DU184" s="4">
        <v>0.96240000000000003</v>
      </c>
      <c r="DV184" s="4">
        <v>0.2316</v>
      </c>
      <c r="DW184" s="5">
        <v>0.66879999999999995</v>
      </c>
      <c r="DX184" s="5">
        <v>0.76439999999999997</v>
      </c>
      <c r="DY184" s="5">
        <v>0.36599999999999999</v>
      </c>
      <c r="DZ184" s="5">
        <v>0.95499999999999996</v>
      </c>
      <c r="EA184" s="5">
        <v>0.33950000000000002</v>
      </c>
      <c r="EB184" s="4">
        <v>0.68220000000000003</v>
      </c>
      <c r="EC184" s="4">
        <v>0.79549999999999998</v>
      </c>
      <c r="ED184" s="4">
        <v>0.3503</v>
      </c>
      <c r="EE184" s="4">
        <v>0.94179999999999997</v>
      </c>
      <c r="EF184" s="4">
        <v>0.2165</v>
      </c>
      <c r="EG184" s="5">
        <v>0.70889999999999997</v>
      </c>
      <c r="EH184" s="5">
        <v>0.86019999999999996</v>
      </c>
      <c r="EI184" s="5">
        <v>0.31280000000000002</v>
      </c>
      <c r="EJ184" s="5">
        <v>0.91490000000000005</v>
      </c>
      <c r="EK184" s="5">
        <v>0.15160000000000001</v>
      </c>
      <c r="EL184" s="4">
        <v>0.81710000000000005</v>
      </c>
      <c r="EM184" s="4">
        <v>1.1434</v>
      </c>
      <c r="EN184" s="4">
        <v>0.2243</v>
      </c>
      <c r="EO184" s="4">
        <v>0.80879999999999996</v>
      </c>
      <c r="EP184" s="4">
        <v>4.9099999999999998E-2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0.70786000000000016</v>
      </c>
      <c r="FQ184" s="4">
        <f t="shared" si="37"/>
        <v>0.86227599999999982</v>
      </c>
      <c r="FR184" s="4">
        <f t="shared" si="38"/>
        <v>0.32447599999999993</v>
      </c>
      <c r="FS184" s="4">
        <f t="shared" si="39"/>
        <v>0.91675199999999979</v>
      </c>
      <c r="FT184" s="4">
        <f t="shared" si="40"/>
        <v>0.21230800000000002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161</v>
      </c>
      <c r="B185" s="4">
        <v>0.64959999999999996</v>
      </c>
      <c r="C185" s="4">
        <v>0.72330000000000005</v>
      </c>
      <c r="D185" s="4">
        <v>0.36070000000000002</v>
      </c>
      <c r="E185" s="4">
        <v>0.96419999999999995</v>
      </c>
      <c r="F185" s="4">
        <v>0.21840000000000001</v>
      </c>
      <c r="G185" s="5"/>
      <c r="H185" s="5"/>
      <c r="I185" s="5"/>
      <c r="J185" s="5"/>
      <c r="K185" s="5"/>
      <c r="L185" s="4">
        <v>0.66159999999999997</v>
      </c>
      <c r="M185" s="4">
        <v>0.75260000000000005</v>
      </c>
      <c r="N185" s="4">
        <v>0.3679</v>
      </c>
      <c r="O185" s="4">
        <v>0.95540000000000003</v>
      </c>
      <c r="P185" s="4">
        <v>0.34760000000000002</v>
      </c>
      <c r="Q185" s="5"/>
      <c r="R185" s="5"/>
      <c r="S185" s="5"/>
      <c r="T185" s="5"/>
      <c r="U185" s="5"/>
      <c r="V185" s="4">
        <v>0.67520000000000002</v>
      </c>
      <c r="W185" s="4">
        <v>0.78029999999999999</v>
      </c>
      <c r="X185" s="4">
        <v>0.35489999999999999</v>
      </c>
      <c r="Y185" s="4">
        <v>0.94110000000000005</v>
      </c>
      <c r="Z185" s="4">
        <v>0.26529999999999998</v>
      </c>
      <c r="AA185" s="5"/>
      <c r="AB185" s="5"/>
      <c r="AC185" s="5"/>
      <c r="AD185" s="5"/>
      <c r="AE185" s="5"/>
      <c r="AF185" s="4">
        <v>0.70289999999999997</v>
      </c>
      <c r="AG185" s="4">
        <v>0.84560000000000002</v>
      </c>
      <c r="AH185" s="4">
        <v>0.31159999999999999</v>
      </c>
      <c r="AI185" s="4">
        <v>0.91</v>
      </c>
      <c r="AJ185" s="4">
        <v>0.18079999999999999</v>
      </c>
      <c r="AK185" s="5"/>
      <c r="AL185" s="5"/>
      <c r="AM185" s="5"/>
      <c r="AN185" s="5"/>
      <c r="AO185" s="5"/>
      <c r="AP185" s="4">
        <v>0.7954</v>
      </c>
      <c r="AQ185" s="4">
        <v>1.0807</v>
      </c>
      <c r="AR185" s="4">
        <v>0.23130000000000001</v>
      </c>
      <c r="AS185" s="4">
        <v>0.68110000000000004</v>
      </c>
      <c r="AT185" s="4">
        <v>6.2100000000000002E-2</v>
      </c>
      <c r="AU185" s="5">
        <v>0.64990000000000003</v>
      </c>
      <c r="AV185" s="5">
        <v>0.72529999999999994</v>
      </c>
      <c r="AW185" s="5">
        <v>0.38240000000000002</v>
      </c>
      <c r="AX185" s="5">
        <v>0.96299999999999997</v>
      </c>
      <c r="AY185" s="5">
        <v>0.2157</v>
      </c>
      <c r="AZ185" s="4">
        <v>0.66100000000000003</v>
      </c>
      <c r="BA185" s="4">
        <v>0.74809999999999999</v>
      </c>
      <c r="BB185" s="4">
        <v>0.3725</v>
      </c>
      <c r="BC185" s="4">
        <v>0.95469999999999999</v>
      </c>
      <c r="BD185" s="4">
        <v>0.28360000000000002</v>
      </c>
      <c r="BE185" s="5">
        <v>0.67589999999999995</v>
      </c>
      <c r="BF185" s="5">
        <v>0.7833</v>
      </c>
      <c r="BG185" s="5">
        <v>0.3488</v>
      </c>
      <c r="BH185" s="5">
        <v>0.9415</v>
      </c>
      <c r="BI185" s="5">
        <v>0.29980000000000001</v>
      </c>
      <c r="BJ185" s="4">
        <v>0.7036</v>
      </c>
      <c r="BK185" s="4">
        <v>0.84640000000000004</v>
      </c>
      <c r="BL185" s="4">
        <v>0.31440000000000001</v>
      </c>
      <c r="BM185" s="4">
        <v>0.91020000000000001</v>
      </c>
      <c r="BN185" s="4">
        <v>0.17249999999999999</v>
      </c>
      <c r="BO185" s="5">
        <v>0.79630000000000001</v>
      </c>
      <c r="BP185" s="5">
        <v>1.0806</v>
      </c>
      <c r="BQ185" s="5">
        <v>0.22459999999999999</v>
      </c>
      <c r="BR185" s="5">
        <v>0.68010000000000004</v>
      </c>
      <c r="BS185" s="5">
        <v>6.8199999999999997E-2</v>
      </c>
      <c r="BT185" s="4">
        <v>0.65090000000000003</v>
      </c>
      <c r="BU185" s="4">
        <v>0.7268</v>
      </c>
      <c r="BV185" s="4">
        <v>0.36820000000000003</v>
      </c>
      <c r="BW185" s="4">
        <v>0.96279999999999999</v>
      </c>
      <c r="BX185" s="4">
        <v>0.1951</v>
      </c>
      <c r="BY185" s="5">
        <v>0.66149999999999998</v>
      </c>
      <c r="BZ185" s="5">
        <v>0.75109999999999999</v>
      </c>
      <c r="CA185" s="5">
        <v>0.36909999999999998</v>
      </c>
      <c r="CB185" s="5">
        <v>0.95550000000000002</v>
      </c>
      <c r="CC185" s="5">
        <v>0.2828</v>
      </c>
      <c r="CD185" s="4">
        <v>0.67730000000000001</v>
      </c>
      <c r="CE185" s="4">
        <v>0.78580000000000005</v>
      </c>
      <c r="CF185" s="4">
        <v>0.34920000000000001</v>
      </c>
      <c r="CG185" s="4">
        <v>0.94169999999999998</v>
      </c>
      <c r="CH185" s="4">
        <v>0.26219999999999999</v>
      </c>
      <c r="CI185" s="5">
        <v>0.70420000000000005</v>
      </c>
      <c r="CJ185" s="5">
        <v>0.85019999999999996</v>
      </c>
      <c r="CK185" s="5">
        <v>0.31359999999999999</v>
      </c>
      <c r="CL185" s="5">
        <v>0.91</v>
      </c>
      <c r="CM185" s="5">
        <v>0.16650000000000001</v>
      </c>
      <c r="CN185" s="4">
        <v>0.79520000000000002</v>
      </c>
      <c r="CO185" s="4">
        <v>1.0810999999999999</v>
      </c>
      <c r="CP185" s="4">
        <v>0.2293</v>
      </c>
      <c r="CQ185" s="4">
        <v>0.68020000000000003</v>
      </c>
      <c r="CR185" s="4">
        <v>5.1299999999999998E-2</v>
      </c>
      <c r="CS185" s="5">
        <v>0.6482</v>
      </c>
      <c r="CT185" s="5">
        <v>0.72209999999999996</v>
      </c>
      <c r="CU185" s="5">
        <v>0.38619999999999999</v>
      </c>
      <c r="CV185" s="5">
        <v>0.96289999999999998</v>
      </c>
      <c r="CW185" s="5">
        <v>0.1618</v>
      </c>
      <c r="CX185" s="4">
        <v>0.66110000000000002</v>
      </c>
      <c r="CY185" s="4">
        <v>0.75090000000000001</v>
      </c>
      <c r="CZ185" s="4">
        <v>0.36940000000000001</v>
      </c>
      <c r="DA185" s="4">
        <v>0.95520000000000005</v>
      </c>
      <c r="DB185" s="4">
        <v>0.22509999999999999</v>
      </c>
      <c r="DC185" s="5">
        <v>0.67659999999999998</v>
      </c>
      <c r="DD185" s="5">
        <v>0.78459999999999996</v>
      </c>
      <c r="DE185" s="5">
        <v>0.3488</v>
      </c>
      <c r="DF185" s="5">
        <v>0.94199999999999995</v>
      </c>
      <c r="DG185" s="5">
        <v>0.2011</v>
      </c>
      <c r="DH185" s="4">
        <v>0.70369999999999999</v>
      </c>
      <c r="DI185" s="4">
        <v>0.84830000000000005</v>
      </c>
      <c r="DJ185" s="4">
        <v>0.31559999999999999</v>
      </c>
      <c r="DK185" s="4">
        <v>0.9103</v>
      </c>
      <c r="DL185" s="4">
        <v>0.1235</v>
      </c>
      <c r="DM185" s="5">
        <v>0.79569999999999996</v>
      </c>
      <c r="DN185" s="5">
        <v>1.0808</v>
      </c>
      <c r="DO185" s="5">
        <v>0.2286</v>
      </c>
      <c r="DP185" s="5">
        <v>0.67959999999999998</v>
      </c>
      <c r="DQ185" s="5">
        <v>4.5199999999999997E-2</v>
      </c>
      <c r="DR185" s="4">
        <v>0.65059999999999996</v>
      </c>
      <c r="DS185" s="4">
        <v>0.72689999999999999</v>
      </c>
      <c r="DT185" s="4">
        <v>0.37890000000000001</v>
      </c>
      <c r="DU185" s="4">
        <v>0.96240000000000003</v>
      </c>
      <c r="DV185" s="4">
        <v>0.20380000000000001</v>
      </c>
      <c r="DW185" s="5">
        <v>0.66</v>
      </c>
      <c r="DX185" s="5">
        <v>0.74729999999999996</v>
      </c>
      <c r="DY185" s="5">
        <v>0.37040000000000001</v>
      </c>
      <c r="DZ185" s="5">
        <v>0.95489999999999997</v>
      </c>
      <c r="EA185" s="5">
        <v>0.30320000000000003</v>
      </c>
      <c r="EB185" s="4">
        <v>0.67610000000000003</v>
      </c>
      <c r="EC185" s="4">
        <v>0.7833</v>
      </c>
      <c r="ED185" s="4">
        <v>0.35270000000000001</v>
      </c>
      <c r="EE185" s="4">
        <v>0.94120000000000004</v>
      </c>
      <c r="EF185" s="4">
        <v>0.19139999999999999</v>
      </c>
      <c r="EG185" s="5">
        <v>0.70409999999999995</v>
      </c>
      <c r="EH185" s="5">
        <v>0.84909999999999997</v>
      </c>
      <c r="EI185" s="5">
        <v>0.3145</v>
      </c>
      <c r="EJ185" s="5">
        <v>0.91049999999999998</v>
      </c>
      <c r="EK185" s="5">
        <v>0.13420000000000001</v>
      </c>
      <c r="EL185" s="4">
        <v>0.79490000000000005</v>
      </c>
      <c r="EM185" s="4">
        <v>1.08</v>
      </c>
      <c r="EN185" s="4">
        <v>0.2296</v>
      </c>
      <c r="EO185" s="4">
        <v>0.6794</v>
      </c>
      <c r="EP185" s="4">
        <v>4.48E-2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0.69725999999999999</v>
      </c>
      <c r="FQ185" s="4">
        <f t="shared" si="37"/>
        <v>0.83737999999999968</v>
      </c>
      <c r="FR185" s="4">
        <f t="shared" si="38"/>
        <v>0.32772799999999996</v>
      </c>
      <c r="FS185" s="4">
        <f t="shared" si="39"/>
        <v>0.88999599999999968</v>
      </c>
      <c r="FT185" s="4">
        <f t="shared" si="40"/>
        <v>0.18824000000000002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k=50, r=0.9</v>
      </c>
    </row>
    <row r="186" spans="1:181" x14ac:dyDescent="0.2">
      <c r="A186" s="1" t="s">
        <v>162</v>
      </c>
      <c r="B186" s="4">
        <v>0.63700000000000001</v>
      </c>
      <c r="C186" s="4">
        <v>0.69920000000000004</v>
      </c>
      <c r="D186" s="4">
        <v>0.38440000000000002</v>
      </c>
      <c r="E186" s="4">
        <v>0.96430000000000005</v>
      </c>
      <c r="F186" s="4">
        <v>0.35070000000000001</v>
      </c>
      <c r="G186" s="5"/>
      <c r="H186" s="5"/>
      <c r="I186" s="5"/>
      <c r="J186" s="5"/>
      <c r="K186" s="5"/>
      <c r="L186" s="4">
        <v>0.6522</v>
      </c>
      <c r="M186" s="4">
        <v>0.73540000000000005</v>
      </c>
      <c r="N186" s="4">
        <v>0.3846</v>
      </c>
      <c r="O186" s="4">
        <v>0.95550000000000002</v>
      </c>
      <c r="P186" s="4">
        <v>0.4355</v>
      </c>
      <c r="Q186" s="5"/>
      <c r="R186" s="5"/>
      <c r="S186" s="5"/>
      <c r="T186" s="5"/>
      <c r="U186" s="5"/>
      <c r="V186" s="4">
        <v>0.67059999999999997</v>
      </c>
      <c r="W186" s="4">
        <v>0.77580000000000005</v>
      </c>
      <c r="X186" s="4">
        <v>0.35830000000000001</v>
      </c>
      <c r="Y186" s="4">
        <v>0.94169999999999998</v>
      </c>
      <c r="Z186" s="4">
        <v>0.2923</v>
      </c>
      <c r="AA186" s="5"/>
      <c r="AB186" s="5"/>
      <c r="AC186" s="5"/>
      <c r="AD186" s="5"/>
      <c r="AE186" s="5"/>
      <c r="AF186" s="4">
        <v>0.71189999999999998</v>
      </c>
      <c r="AG186" s="4">
        <v>0.87549999999999994</v>
      </c>
      <c r="AH186" s="4">
        <v>0.2984</v>
      </c>
      <c r="AI186" s="4">
        <v>0.91469999999999996</v>
      </c>
      <c r="AJ186" s="4">
        <v>0.17730000000000001</v>
      </c>
      <c r="AK186" s="5"/>
      <c r="AL186" s="5"/>
      <c r="AM186" s="5"/>
      <c r="AN186" s="5"/>
      <c r="AO186" s="5"/>
      <c r="AP186" s="4">
        <v>0.83360000000000001</v>
      </c>
      <c r="AQ186" s="4">
        <v>1.1884999999999999</v>
      </c>
      <c r="AR186" s="4">
        <v>0.21809999999999999</v>
      </c>
      <c r="AS186" s="4">
        <v>0.80930000000000002</v>
      </c>
      <c r="AT186" s="4">
        <v>5.1900000000000002E-2</v>
      </c>
      <c r="AU186" s="5">
        <v>0.63800000000000001</v>
      </c>
      <c r="AV186" s="5">
        <v>0.70220000000000005</v>
      </c>
      <c r="AW186" s="5">
        <v>0.40849999999999997</v>
      </c>
      <c r="AX186" s="5">
        <v>0.96309999999999996</v>
      </c>
      <c r="AY186" s="5">
        <v>0.31240000000000001</v>
      </c>
      <c r="AZ186" s="4">
        <v>0.65139999999999998</v>
      </c>
      <c r="BA186" s="4">
        <v>0.73150000000000004</v>
      </c>
      <c r="BB186" s="4">
        <v>0.38990000000000002</v>
      </c>
      <c r="BC186" s="4">
        <v>0.95489999999999997</v>
      </c>
      <c r="BD186" s="4">
        <v>0.37059999999999998</v>
      </c>
      <c r="BE186" s="5">
        <v>0.67120000000000002</v>
      </c>
      <c r="BF186" s="5">
        <v>0.77859999999999996</v>
      </c>
      <c r="BG186" s="5">
        <v>0.35310000000000002</v>
      </c>
      <c r="BH186" s="5">
        <v>0.94199999999999995</v>
      </c>
      <c r="BI186" s="5">
        <v>0.3266</v>
      </c>
      <c r="BJ186" s="4">
        <v>0.71240000000000003</v>
      </c>
      <c r="BK186" s="4">
        <v>0.87660000000000005</v>
      </c>
      <c r="BL186" s="4">
        <v>0.30049999999999999</v>
      </c>
      <c r="BM186" s="4">
        <v>0.91459999999999997</v>
      </c>
      <c r="BN186" s="4">
        <v>0.17630000000000001</v>
      </c>
      <c r="BO186" s="5">
        <v>0.83450000000000002</v>
      </c>
      <c r="BP186" s="5">
        <v>1.1891</v>
      </c>
      <c r="BQ186" s="5">
        <v>0.21310000000000001</v>
      </c>
      <c r="BR186" s="5">
        <v>0.80810000000000004</v>
      </c>
      <c r="BS186" s="5">
        <v>6.0499999999999998E-2</v>
      </c>
      <c r="BT186" s="4">
        <v>0.63939999999999997</v>
      </c>
      <c r="BU186" s="4">
        <v>0.70550000000000002</v>
      </c>
      <c r="BV186" s="4">
        <v>0.39119999999999999</v>
      </c>
      <c r="BW186" s="4">
        <v>0.96289999999999998</v>
      </c>
      <c r="BX186" s="4">
        <v>0.28970000000000001</v>
      </c>
      <c r="BY186" s="5">
        <v>0.6522</v>
      </c>
      <c r="BZ186" s="5">
        <v>0.73499999999999999</v>
      </c>
      <c r="CA186" s="5">
        <v>0.38579999999999998</v>
      </c>
      <c r="CB186" s="5">
        <v>0.95569999999999999</v>
      </c>
      <c r="CC186" s="5">
        <v>0.36209999999999998</v>
      </c>
      <c r="CD186" s="4">
        <v>0.67290000000000005</v>
      </c>
      <c r="CE186" s="4">
        <v>0.78180000000000005</v>
      </c>
      <c r="CF186" s="4">
        <v>0.35249999999999998</v>
      </c>
      <c r="CG186" s="4">
        <v>0.94230000000000003</v>
      </c>
      <c r="CH186" s="4">
        <v>0.29759999999999998</v>
      </c>
      <c r="CI186" s="5">
        <v>0.71309999999999996</v>
      </c>
      <c r="CJ186" s="5">
        <v>0.88039999999999996</v>
      </c>
      <c r="CK186" s="5">
        <v>0.30059999999999998</v>
      </c>
      <c r="CL186" s="5">
        <v>0.91439999999999999</v>
      </c>
      <c r="CM186" s="5">
        <v>0.1661</v>
      </c>
      <c r="CN186" s="4">
        <v>0.83409999999999995</v>
      </c>
      <c r="CO186" s="4">
        <v>1.1908000000000001</v>
      </c>
      <c r="CP186" s="4">
        <v>0.21890000000000001</v>
      </c>
      <c r="CQ186" s="4">
        <v>0.80820000000000003</v>
      </c>
      <c r="CR186" s="4">
        <v>4.8000000000000001E-2</v>
      </c>
      <c r="CS186" s="5">
        <v>0.63600000000000001</v>
      </c>
      <c r="CT186" s="5">
        <v>0.69950000000000001</v>
      </c>
      <c r="CU186" s="5">
        <v>0.40839999999999999</v>
      </c>
      <c r="CV186" s="5">
        <v>0.96299999999999997</v>
      </c>
      <c r="CW186" s="5">
        <v>0.24879999999999999</v>
      </c>
      <c r="CX186" s="4">
        <v>0.65139999999999998</v>
      </c>
      <c r="CY186" s="4">
        <v>0.73340000000000005</v>
      </c>
      <c r="CZ186" s="4">
        <v>0.38579999999999998</v>
      </c>
      <c r="DA186" s="4">
        <v>0.95530000000000004</v>
      </c>
      <c r="DB186" s="4">
        <v>0.3049</v>
      </c>
      <c r="DC186" s="5">
        <v>0.67210000000000003</v>
      </c>
      <c r="DD186" s="5">
        <v>0.7802</v>
      </c>
      <c r="DE186" s="5">
        <v>0.35289999999999999</v>
      </c>
      <c r="DF186" s="5">
        <v>0.94259999999999999</v>
      </c>
      <c r="DG186" s="5">
        <v>0.2349</v>
      </c>
      <c r="DH186" s="4">
        <v>0.71230000000000004</v>
      </c>
      <c r="DI186" s="4">
        <v>0.87760000000000005</v>
      </c>
      <c r="DJ186" s="4">
        <v>0.30149999999999999</v>
      </c>
      <c r="DK186" s="4">
        <v>0.91459999999999997</v>
      </c>
      <c r="DL186" s="4">
        <v>0.1222</v>
      </c>
      <c r="DM186" s="5">
        <v>0.8337</v>
      </c>
      <c r="DN186" s="5">
        <v>1.1896</v>
      </c>
      <c r="DO186" s="5">
        <v>0.2175</v>
      </c>
      <c r="DP186" s="5">
        <v>0.80830000000000002</v>
      </c>
      <c r="DQ186" s="5">
        <v>3.95E-2</v>
      </c>
      <c r="DR186" s="4">
        <v>0.63880000000000003</v>
      </c>
      <c r="DS186" s="4">
        <v>0.70440000000000003</v>
      </c>
      <c r="DT186" s="4">
        <v>0.40400000000000003</v>
      </c>
      <c r="DU186" s="4">
        <v>0.96240000000000003</v>
      </c>
      <c r="DV186" s="4">
        <v>0.31180000000000002</v>
      </c>
      <c r="DW186" s="5">
        <v>0.65039999999999998</v>
      </c>
      <c r="DX186" s="5">
        <v>0.73029999999999995</v>
      </c>
      <c r="DY186" s="5">
        <v>0.3861</v>
      </c>
      <c r="DZ186" s="5">
        <v>0.95499999999999996</v>
      </c>
      <c r="EA186" s="5">
        <v>0.3695</v>
      </c>
      <c r="EB186" s="4">
        <v>0.67159999999999997</v>
      </c>
      <c r="EC186" s="4">
        <v>0.77929999999999999</v>
      </c>
      <c r="ED186" s="4">
        <v>0.35549999999999998</v>
      </c>
      <c r="EE186" s="4">
        <v>0.94179999999999997</v>
      </c>
      <c r="EF186" s="4">
        <v>0.2238</v>
      </c>
      <c r="EG186" s="5">
        <v>0.71279999999999999</v>
      </c>
      <c r="EH186" s="5">
        <v>0.87890000000000001</v>
      </c>
      <c r="EI186" s="5">
        <v>0.2994</v>
      </c>
      <c r="EJ186" s="5">
        <v>0.91490000000000005</v>
      </c>
      <c r="EK186" s="5">
        <v>0.1323</v>
      </c>
      <c r="EL186" s="4">
        <v>0.83330000000000004</v>
      </c>
      <c r="EM186" s="4">
        <v>1.1887000000000001</v>
      </c>
      <c r="EN186" s="4">
        <v>0.2172</v>
      </c>
      <c r="EO186" s="4">
        <v>0.80879999999999996</v>
      </c>
      <c r="EP186" s="4">
        <v>4.0500000000000001E-2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0.7014760000000001</v>
      </c>
      <c r="FQ186" s="4">
        <f t="shared" si="37"/>
        <v>0.85631200000000007</v>
      </c>
      <c r="FR186" s="4">
        <f t="shared" si="38"/>
        <v>0.33144799999999996</v>
      </c>
      <c r="FS186" s="4">
        <f t="shared" si="39"/>
        <v>0.91673599999999977</v>
      </c>
      <c r="FT186" s="4">
        <f t="shared" si="40"/>
        <v>0.22983200000000001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k=10,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163</v>
      </c>
      <c r="B187" s="4">
        <v>0.63949999999999996</v>
      </c>
      <c r="C187" s="4">
        <v>0.70450000000000002</v>
      </c>
      <c r="D187" s="4">
        <v>0.38090000000000002</v>
      </c>
      <c r="E187" s="4">
        <v>0.96430000000000005</v>
      </c>
      <c r="F187" s="4">
        <v>0.4088</v>
      </c>
      <c r="G187" s="5"/>
      <c r="H187" s="5"/>
      <c r="I187" s="5"/>
      <c r="J187" s="5"/>
      <c r="K187" s="5"/>
      <c r="L187" s="4">
        <v>0.65449999999999997</v>
      </c>
      <c r="M187" s="4">
        <v>0.74019999999999997</v>
      </c>
      <c r="N187" s="4">
        <v>0.38279999999999997</v>
      </c>
      <c r="O187" s="4">
        <v>0.95550000000000002</v>
      </c>
      <c r="P187" s="4">
        <v>0.51919999999999999</v>
      </c>
      <c r="Q187" s="5"/>
      <c r="R187" s="5"/>
      <c r="S187" s="5"/>
      <c r="T187" s="5"/>
      <c r="U187" s="5"/>
      <c r="V187" s="4">
        <v>0.67269999999999996</v>
      </c>
      <c r="W187" s="4">
        <v>0.78</v>
      </c>
      <c r="X187" s="4">
        <v>0.35720000000000002</v>
      </c>
      <c r="Y187" s="4">
        <v>0.94169999999999998</v>
      </c>
      <c r="Z187" s="4">
        <v>0.32950000000000002</v>
      </c>
      <c r="AA187" s="5"/>
      <c r="AB187" s="5"/>
      <c r="AC187" s="5"/>
      <c r="AD187" s="5"/>
      <c r="AE187" s="5"/>
      <c r="AF187" s="4">
        <v>0.71330000000000005</v>
      </c>
      <c r="AG187" s="4">
        <v>0.87809999999999999</v>
      </c>
      <c r="AH187" s="4">
        <v>0.29830000000000001</v>
      </c>
      <c r="AI187" s="4">
        <v>0.91469999999999996</v>
      </c>
      <c r="AJ187" s="4">
        <v>0.1968</v>
      </c>
      <c r="AK187" s="5"/>
      <c r="AL187" s="5"/>
      <c r="AM187" s="5"/>
      <c r="AN187" s="5"/>
      <c r="AO187" s="5"/>
      <c r="AP187" s="4">
        <v>0.83340000000000003</v>
      </c>
      <c r="AQ187" s="4">
        <v>1.1871</v>
      </c>
      <c r="AR187" s="4">
        <v>0.21840000000000001</v>
      </c>
      <c r="AS187" s="4">
        <v>0.80930000000000002</v>
      </c>
      <c r="AT187" s="4">
        <v>5.5500000000000001E-2</v>
      </c>
      <c r="AU187" s="5">
        <v>0.64039999999999997</v>
      </c>
      <c r="AV187" s="5">
        <v>0.70709999999999995</v>
      </c>
      <c r="AW187" s="5">
        <v>0.40510000000000002</v>
      </c>
      <c r="AX187" s="5">
        <v>0.96309999999999996</v>
      </c>
      <c r="AY187" s="5">
        <v>0.36609999999999998</v>
      </c>
      <c r="AZ187" s="4">
        <v>0.65369999999999995</v>
      </c>
      <c r="BA187" s="4">
        <v>0.73640000000000005</v>
      </c>
      <c r="BB187" s="4">
        <v>0.38840000000000002</v>
      </c>
      <c r="BC187" s="4">
        <v>0.95489999999999997</v>
      </c>
      <c r="BD187" s="4">
        <v>0.41760000000000003</v>
      </c>
      <c r="BE187" s="5">
        <v>0.67320000000000002</v>
      </c>
      <c r="BF187" s="5">
        <v>0.78269999999999995</v>
      </c>
      <c r="BG187" s="5">
        <v>0.35210000000000002</v>
      </c>
      <c r="BH187" s="5">
        <v>0.94199999999999995</v>
      </c>
      <c r="BI187" s="5">
        <v>0.3715</v>
      </c>
      <c r="BJ187" s="4">
        <v>0.71389999999999998</v>
      </c>
      <c r="BK187" s="4">
        <v>0.87939999999999996</v>
      </c>
      <c r="BL187" s="4">
        <v>0.30020000000000002</v>
      </c>
      <c r="BM187" s="4">
        <v>0.91459999999999997</v>
      </c>
      <c r="BN187" s="4">
        <v>0.2006</v>
      </c>
      <c r="BO187" s="5">
        <v>0.83440000000000003</v>
      </c>
      <c r="BP187" s="5">
        <v>1.1882999999999999</v>
      </c>
      <c r="BQ187" s="5">
        <v>0.2135</v>
      </c>
      <c r="BR187" s="5">
        <v>0.80810000000000004</v>
      </c>
      <c r="BS187" s="5">
        <v>5.8900000000000001E-2</v>
      </c>
      <c r="BT187" s="4">
        <v>0.64180000000000004</v>
      </c>
      <c r="BU187" s="4">
        <v>0.71020000000000005</v>
      </c>
      <c r="BV187" s="4">
        <v>0.38919999999999999</v>
      </c>
      <c r="BW187" s="4">
        <v>0.96289999999999998</v>
      </c>
      <c r="BX187" s="4">
        <v>0.34289999999999998</v>
      </c>
      <c r="BY187" s="5">
        <v>0.65439999999999998</v>
      </c>
      <c r="BZ187" s="5">
        <v>0.73950000000000005</v>
      </c>
      <c r="CA187" s="5">
        <v>0.38450000000000001</v>
      </c>
      <c r="CB187" s="5">
        <v>0.95569999999999999</v>
      </c>
      <c r="CC187" s="5">
        <v>0.41120000000000001</v>
      </c>
      <c r="CD187" s="4">
        <v>0.67490000000000006</v>
      </c>
      <c r="CE187" s="4">
        <v>0.78580000000000005</v>
      </c>
      <c r="CF187" s="4">
        <v>0.35160000000000002</v>
      </c>
      <c r="CG187" s="4">
        <v>0.94230000000000003</v>
      </c>
      <c r="CH187" s="4">
        <v>0.33689999999999998</v>
      </c>
      <c r="CI187" s="5">
        <v>0.71460000000000001</v>
      </c>
      <c r="CJ187" s="5">
        <v>0.88319999999999999</v>
      </c>
      <c r="CK187" s="5">
        <v>0.30030000000000001</v>
      </c>
      <c r="CL187" s="5">
        <v>0.91439999999999999</v>
      </c>
      <c r="CM187" s="5">
        <v>0.17949999999999999</v>
      </c>
      <c r="CN187" s="4">
        <v>0.83389999999999997</v>
      </c>
      <c r="CO187" s="4">
        <v>1.1897</v>
      </c>
      <c r="CP187" s="4">
        <v>0.21920000000000001</v>
      </c>
      <c r="CQ187" s="4">
        <v>0.80820000000000003</v>
      </c>
      <c r="CR187" s="4">
        <v>4.6699999999999998E-2</v>
      </c>
      <c r="CS187" s="5">
        <v>0.63839999999999997</v>
      </c>
      <c r="CT187" s="5">
        <v>0.70409999999999995</v>
      </c>
      <c r="CU187" s="5">
        <v>0.40660000000000002</v>
      </c>
      <c r="CV187" s="5">
        <v>0.96299999999999997</v>
      </c>
      <c r="CW187" s="5">
        <v>0.3014</v>
      </c>
      <c r="CX187" s="4">
        <v>0.65359999999999996</v>
      </c>
      <c r="CY187" s="4">
        <v>0.7379</v>
      </c>
      <c r="CZ187" s="4">
        <v>0.38440000000000002</v>
      </c>
      <c r="DA187" s="4">
        <v>0.95530000000000004</v>
      </c>
      <c r="DB187" s="4">
        <v>0.35370000000000001</v>
      </c>
      <c r="DC187" s="5">
        <v>0.67410000000000003</v>
      </c>
      <c r="DD187" s="5">
        <v>0.78410000000000002</v>
      </c>
      <c r="DE187" s="5">
        <v>0.35189999999999999</v>
      </c>
      <c r="DF187" s="5">
        <v>0.94259999999999999</v>
      </c>
      <c r="DG187" s="5">
        <v>0.26700000000000002</v>
      </c>
      <c r="DH187" s="4">
        <v>0.71379999999999999</v>
      </c>
      <c r="DI187" s="4">
        <v>0.88029999999999997</v>
      </c>
      <c r="DJ187" s="4">
        <v>0.3014</v>
      </c>
      <c r="DK187" s="4">
        <v>0.91459999999999997</v>
      </c>
      <c r="DL187" s="4">
        <v>0.13320000000000001</v>
      </c>
      <c r="DM187" s="5">
        <v>0.83360000000000001</v>
      </c>
      <c r="DN187" s="5">
        <v>1.1886000000000001</v>
      </c>
      <c r="DO187" s="5">
        <v>0.21779999999999999</v>
      </c>
      <c r="DP187" s="5">
        <v>0.80830000000000002</v>
      </c>
      <c r="DQ187" s="5">
        <v>4.1200000000000001E-2</v>
      </c>
      <c r="DR187" s="4">
        <v>0.64119999999999999</v>
      </c>
      <c r="DS187" s="4">
        <v>0.70909999999999995</v>
      </c>
      <c r="DT187" s="4">
        <v>0.4022</v>
      </c>
      <c r="DU187" s="4">
        <v>0.96240000000000003</v>
      </c>
      <c r="DV187" s="4">
        <v>0.37519999999999998</v>
      </c>
      <c r="DW187" s="5">
        <v>0.65269999999999995</v>
      </c>
      <c r="DX187" s="5">
        <v>0.7349</v>
      </c>
      <c r="DY187" s="5">
        <v>0.38440000000000002</v>
      </c>
      <c r="DZ187" s="5">
        <v>0.95499999999999996</v>
      </c>
      <c r="EA187" s="5">
        <v>0.45629999999999998</v>
      </c>
      <c r="EB187" s="4">
        <v>0.67359999999999998</v>
      </c>
      <c r="EC187" s="4">
        <v>0.7833</v>
      </c>
      <c r="ED187" s="4">
        <v>0.35470000000000002</v>
      </c>
      <c r="EE187" s="4">
        <v>0.94179999999999997</v>
      </c>
      <c r="EF187" s="4">
        <v>0.25840000000000002</v>
      </c>
      <c r="EG187" s="5">
        <v>0.71430000000000005</v>
      </c>
      <c r="EH187" s="5">
        <v>0.88149999999999995</v>
      </c>
      <c r="EI187" s="5">
        <v>0.2994</v>
      </c>
      <c r="EJ187" s="5">
        <v>0.91490000000000005</v>
      </c>
      <c r="EK187" s="5">
        <v>0.1449</v>
      </c>
      <c r="EL187" s="4">
        <v>0.83309999999999995</v>
      </c>
      <c r="EM187" s="4">
        <v>1.1875</v>
      </c>
      <c r="EN187" s="4">
        <v>0.2175</v>
      </c>
      <c r="EO187" s="4">
        <v>0.80879999999999996</v>
      </c>
      <c r="EP187" s="4">
        <v>4.1099999999999998E-2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0.70307999999999993</v>
      </c>
      <c r="FQ187" s="4">
        <f t="shared" si="37"/>
        <v>0.85933999999999999</v>
      </c>
      <c r="FR187" s="4">
        <f t="shared" si="38"/>
        <v>0.33047999999999994</v>
      </c>
      <c r="FS187" s="4">
        <f t="shared" si="39"/>
        <v>0.91673599999999977</v>
      </c>
      <c r="FT187" s="4">
        <f t="shared" si="40"/>
        <v>0.26456400000000008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k=20,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k=20,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k=50, r=0.9</v>
      </c>
    </row>
    <row r="188" spans="1:181" x14ac:dyDescent="0.2">
      <c r="A188" s="1" t="s">
        <v>164</v>
      </c>
      <c r="B188" s="4">
        <v>0.65610000000000002</v>
      </c>
      <c r="C188" s="4">
        <v>0.73570000000000002</v>
      </c>
      <c r="D188" s="4">
        <v>0.35539999999999999</v>
      </c>
      <c r="E188" s="4">
        <v>0.96430000000000005</v>
      </c>
      <c r="F188" s="4">
        <v>0.3407</v>
      </c>
      <c r="G188" s="5"/>
      <c r="H188" s="5"/>
      <c r="I188" s="5"/>
      <c r="J188" s="5"/>
      <c r="K188" s="5"/>
      <c r="L188" s="4">
        <v>0.66549999999999998</v>
      </c>
      <c r="M188" s="4">
        <v>0.76039999999999996</v>
      </c>
      <c r="N188" s="4">
        <v>0.36620000000000003</v>
      </c>
      <c r="O188" s="4">
        <v>0.95550000000000002</v>
      </c>
      <c r="P188" s="4">
        <v>0.38969999999999999</v>
      </c>
      <c r="Q188" s="5"/>
      <c r="R188" s="5"/>
      <c r="S188" s="5"/>
      <c r="T188" s="5"/>
      <c r="U188" s="5"/>
      <c r="V188" s="4">
        <v>0.67720000000000002</v>
      </c>
      <c r="W188" s="4">
        <v>0.78520000000000001</v>
      </c>
      <c r="X188" s="4">
        <v>0.35249999999999998</v>
      </c>
      <c r="Y188" s="4">
        <v>0.94169999999999998</v>
      </c>
      <c r="Z188" s="4">
        <v>0.2752</v>
      </c>
      <c r="AA188" s="5"/>
      <c r="AB188" s="5"/>
      <c r="AC188" s="5"/>
      <c r="AD188" s="5"/>
      <c r="AE188" s="5"/>
      <c r="AF188" s="4">
        <v>0.70409999999999995</v>
      </c>
      <c r="AG188" s="4">
        <v>0.85019999999999996</v>
      </c>
      <c r="AH188" s="4">
        <v>0.31230000000000002</v>
      </c>
      <c r="AI188" s="4">
        <v>0.91469999999999996</v>
      </c>
      <c r="AJ188" s="4">
        <v>0.17180000000000001</v>
      </c>
      <c r="AK188" s="5"/>
      <c r="AL188" s="5"/>
      <c r="AM188" s="5"/>
      <c r="AN188" s="5"/>
      <c r="AO188" s="5"/>
      <c r="AP188" s="4">
        <v>0.81540000000000001</v>
      </c>
      <c r="AQ188" s="4">
        <v>1.1406000000000001</v>
      </c>
      <c r="AR188" s="4">
        <v>0.22539999999999999</v>
      </c>
      <c r="AS188" s="4">
        <v>0.80930000000000002</v>
      </c>
      <c r="AT188" s="4">
        <v>5.3199999999999997E-2</v>
      </c>
      <c r="AU188" s="5">
        <v>0.65600000000000003</v>
      </c>
      <c r="AV188" s="5">
        <v>0.7369</v>
      </c>
      <c r="AW188" s="5">
        <v>0.37830000000000003</v>
      </c>
      <c r="AX188" s="5">
        <v>0.96309999999999996</v>
      </c>
      <c r="AY188" s="5">
        <v>0.27939999999999998</v>
      </c>
      <c r="AZ188" s="4">
        <v>0.66490000000000005</v>
      </c>
      <c r="BA188" s="4">
        <v>0.75580000000000003</v>
      </c>
      <c r="BB188" s="4">
        <v>0.37090000000000001</v>
      </c>
      <c r="BC188" s="4">
        <v>0.95489999999999997</v>
      </c>
      <c r="BD188" s="4">
        <v>0.33850000000000002</v>
      </c>
      <c r="BE188" s="5">
        <v>0.67759999999999998</v>
      </c>
      <c r="BF188" s="5">
        <v>0.7873</v>
      </c>
      <c r="BG188" s="5">
        <v>0.3483</v>
      </c>
      <c r="BH188" s="5">
        <v>0.94199999999999995</v>
      </c>
      <c r="BI188" s="5">
        <v>0.31469999999999998</v>
      </c>
      <c r="BJ188" s="4">
        <v>0.70509999999999995</v>
      </c>
      <c r="BK188" s="4">
        <v>0.85189999999999999</v>
      </c>
      <c r="BL188" s="4">
        <v>0.313</v>
      </c>
      <c r="BM188" s="4">
        <v>0.91459999999999997</v>
      </c>
      <c r="BN188" s="4">
        <v>0.1724</v>
      </c>
      <c r="BO188" s="5">
        <v>0.81659999999999999</v>
      </c>
      <c r="BP188" s="5">
        <v>1.1422000000000001</v>
      </c>
      <c r="BQ188" s="5">
        <v>0.22059999999999999</v>
      </c>
      <c r="BR188" s="5">
        <v>0.80810000000000004</v>
      </c>
      <c r="BS188" s="5">
        <v>5.9700000000000003E-2</v>
      </c>
      <c r="BT188" s="4">
        <v>0.65620000000000001</v>
      </c>
      <c r="BU188" s="4">
        <v>0.73680000000000001</v>
      </c>
      <c r="BV188" s="4">
        <v>0.36520000000000002</v>
      </c>
      <c r="BW188" s="4">
        <v>0.96289999999999998</v>
      </c>
      <c r="BX188" s="4">
        <v>0.26640000000000003</v>
      </c>
      <c r="BY188" s="5">
        <v>0.66539999999999999</v>
      </c>
      <c r="BZ188" s="5">
        <v>0.75849999999999995</v>
      </c>
      <c r="CA188" s="5">
        <v>0.36709999999999998</v>
      </c>
      <c r="CB188" s="5">
        <v>0.95569999999999999</v>
      </c>
      <c r="CC188" s="5">
        <v>0.33410000000000001</v>
      </c>
      <c r="CD188" s="4">
        <v>0.67920000000000003</v>
      </c>
      <c r="CE188" s="4">
        <v>0.79039999999999999</v>
      </c>
      <c r="CF188" s="4">
        <v>0.3483</v>
      </c>
      <c r="CG188" s="4">
        <v>0.94230000000000003</v>
      </c>
      <c r="CH188" s="4">
        <v>0.28510000000000002</v>
      </c>
      <c r="CI188" s="5">
        <v>0.70569999999999999</v>
      </c>
      <c r="CJ188" s="5">
        <v>0.85550000000000004</v>
      </c>
      <c r="CK188" s="5">
        <v>0.3135</v>
      </c>
      <c r="CL188" s="5">
        <v>0.91439999999999999</v>
      </c>
      <c r="CM188" s="5">
        <v>0.15870000000000001</v>
      </c>
      <c r="CN188" s="4">
        <v>0.8165</v>
      </c>
      <c r="CO188" s="4">
        <v>1.1445000000000001</v>
      </c>
      <c r="CP188" s="4">
        <v>0.22620000000000001</v>
      </c>
      <c r="CQ188" s="4">
        <v>0.80820000000000003</v>
      </c>
      <c r="CR188" s="4">
        <v>4.48E-2</v>
      </c>
      <c r="CS188" s="5">
        <v>0.65400000000000003</v>
      </c>
      <c r="CT188" s="5">
        <v>0.73319999999999996</v>
      </c>
      <c r="CU188" s="5">
        <v>0.38240000000000002</v>
      </c>
      <c r="CV188" s="5">
        <v>0.96299999999999997</v>
      </c>
      <c r="CW188" s="5">
        <v>0.2306</v>
      </c>
      <c r="CX188" s="4">
        <v>0.66490000000000005</v>
      </c>
      <c r="CY188" s="4">
        <v>0.75819999999999999</v>
      </c>
      <c r="CZ188" s="4">
        <v>0.36780000000000002</v>
      </c>
      <c r="DA188" s="4">
        <v>0.95530000000000004</v>
      </c>
      <c r="DB188" s="4">
        <v>0.28299999999999997</v>
      </c>
      <c r="DC188" s="5">
        <v>0.67859999999999998</v>
      </c>
      <c r="DD188" s="5">
        <v>0.78900000000000003</v>
      </c>
      <c r="DE188" s="5">
        <v>0.3478</v>
      </c>
      <c r="DF188" s="5">
        <v>0.94259999999999999</v>
      </c>
      <c r="DG188" s="5">
        <v>0.22309999999999999</v>
      </c>
      <c r="DH188" s="4">
        <v>0.70509999999999995</v>
      </c>
      <c r="DI188" s="4">
        <v>0.85340000000000005</v>
      </c>
      <c r="DJ188" s="4">
        <v>0.31519999999999998</v>
      </c>
      <c r="DK188" s="4">
        <v>0.91459999999999997</v>
      </c>
      <c r="DL188" s="4">
        <v>0.1177</v>
      </c>
      <c r="DM188" s="5">
        <v>0.8165</v>
      </c>
      <c r="DN188" s="5">
        <v>1.1447000000000001</v>
      </c>
      <c r="DO188" s="5">
        <v>0.22470000000000001</v>
      </c>
      <c r="DP188" s="5">
        <v>0.80830000000000002</v>
      </c>
      <c r="DQ188" s="5">
        <v>3.9300000000000002E-2</v>
      </c>
      <c r="DR188" s="4">
        <v>0.65649999999999997</v>
      </c>
      <c r="DS188" s="4">
        <v>0.73850000000000005</v>
      </c>
      <c r="DT188" s="4">
        <v>0.37559999999999999</v>
      </c>
      <c r="DU188" s="4">
        <v>0.96240000000000003</v>
      </c>
      <c r="DV188" s="4">
        <v>0.30220000000000002</v>
      </c>
      <c r="DW188" s="5">
        <v>0.66379999999999995</v>
      </c>
      <c r="DX188" s="5">
        <v>0.75509999999999999</v>
      </c>
      <c r="DY188" s="5">
        <v>0.36770000000000003</v>
      </c>
      <c r="DZ188" s="5">
        <v>0.95499999999999996</v>
      </c>
      <c r="EA188" s="5">
        <v>0.39510000000000001</v>
      </c>
      <c r="EB188" s="4">
        <v>0.67769999999999997</v>
      </c>
      <c r="EC188" s="4">
        <v>0.78739999999999999</v>
      </c>
      <c r="ED188" s="4">
        <v>0.3523</v>
      </c>
      <c r="EE188" s="4">
        <v>0.94189999999999996</v>
      </c>
      <c r="EF188" s="4">
        <v>0.21690000000000001</v>
      </c>
      <c r="EG188" s="5">
        <v>0.70540000000000003</v>
      </c>
      <c r="EH188" s="5">
        <v>0.85419999999999996</v>
      </c>
      <c r="EI188" s="5">
        <v>0.31319999999999998</v>
      </c>
      <c r="EJ188" s="5">
        <v>0.91490000000000005</v>
      </c>
      <c r="EK188" s="5">
        <v>0.1258</v>
      </c>
      <c r="EL188" s="4">
        <v>0.81589999999999996</v>
      </c>
      <c r="EM188" s="4">
        <v>1.1433</v>
      </c>
      <c r="EN188" s="4">
        <v>0.224</v>
      </c>
      <c r="EO188" s="4">
        <v>0.80879999999999996</v>
      </c>
      <c r="EP188" s="4">
        <v>4.0300000000000002E-2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0.70399599999999996</v>
      </c>
      <c r="FQ188" s="4">
        <f t="shared" si="37"/>
        <v>0.85555599999999998</v>
      </c>
      <c r="FR188" s="4">
        <f t="shared" si="38"/>
        <v>0.32535600000000009</v>
      </c>
      <c r="FS188" s="4">
        <f t="shared" si="39"/>
        <v>0.91673999999999978</v>
      </c>
      <c r="FT188" s="4">
        <f t="shared" si="40"/>
        <v>0.21833599999999997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165</v>
      </c>
      <c r="B189" s="4">
        <v>0.65990000000000004</v>
      </c>
      <c r="C189" s="4">
        <v>0.74380000000000002</v>
      </c>
      <c r="D189" s="4">
        <v>0.35389999999999999</v>
      </c>
      <c r="E189" s="4">
        <v>0.96430000000000005</v>
      </c>
      <c r="F189" s="4">
        <v>0.41449999999999998</v>
      </c>
      <c r="G189" s="5"/>
      <c r="H189" s="5"/>
      <c r="I189" s="5"/>
      <c r="J189" s="5"/>
      <c r="K189" s="5"/>
      <c r="L189" s="4">
        <v>0.66879999999999995</v>
      </c>
      <c r="M189" s="4">
        <v>0.76749999999999996</v>
      </c>
      <c r="N189" s="4">
        <v>0.36420000000000002</v>
      </c>
      <c r="O189" s="4">
        <v>0.95550000000000002</v>
      </c>
      <c r="P189" s="4">
        <v>0.439</v>
      </c>
      <c r="Q189" s="5"/>
      <c r="R189" s="5"/>
      <c r="S189" s="5"/>
      <c r="T189" s="5"/>
      <c r="U189" s="5"/>
      <c r="V189" s="4">
        <v>0.67989999999999995</v>
      </c>
      <c r="W189" s="4">
        <v>0.79100000000000004</v>
      </c>
      <c r="X189" s="4">
        <v>0.35139999999999999</v>
      </c>
      <c r="Y189" s="4">
        <v>0.94169999999999998</v>
      </c>
      <c r="Z189" s="4">
        <v>0.32079999999999997</v>
      </c>
      <c r="AA189" s="5"/>
      <c r="AB189" s="5"/>
      <c r="AC189" s="5"/>
      <c r="AD189" s="5"/>
      <c r="AE189" s="5"/>
      <c r="AF189" s="4">
        <v>0.70609999999999995</v>
      </c>
      <c r="AG189" s="4">
        <v>0.85440000000000005</v>
      </c>
      <c r="AH189" s="4">
        <v>0.31219999999999998</v>
      </c>
      <c r="AI189" s="4">
        <v>0.91469999999999996</v>
      </c>
      <c r="AJ189" s="4">
        <v>0.192</v>
      </c>
      <c r="AK189" s="5"/>
      <c r="AL189" s="5"/>
      <c r="AM189" s="5"/>
      <c r="AN189" s="5"/>
      <c r="AO189" s="5"/>
      <c r="AP189" s="4">
        <v>0.8155</v>
      </c>
      <c r="AQ189" s="4">
        <v>1.1402000000000001</v>
      </c>
      <c r="AR189" s="4">
        <v>0.22570000000000001</v>
      </c>
      <c r="AS189" s="4">
        <v>0.80930000000000002</v>
      </c>
      <c r="AT189" s="4">
        <v>5.4199999999999998E-2</v>
      </c>
      <c r="AU189" s="5">
        <v>0.66020000000000001</v>
      </c>
      <c r="AV189" s="5">
        <v>0.74509999999999998</v>
      </c>
      <c r="AW189" s="5">
        <v>0.37759999999999999</v>
      </c>
      <c r="AX189" s="5">
        <v>0.96309999999999996</v>
      </c>
      <c r="AY189" s="5">
        <v>0.33950000000000002</v>
      </c>
      <c r="AZ189" s="4">
        <v>0.66820000000000002</v>
      </c>
      <c r="BA189" s="4">
        <v>0.76270000000000004</v>
      </c>
      <c r="BB189" s="4">
        <v>0.36870000000000003</v>
      </c>
      <c r="BC189" s="4">
        <v>0.95489999999999997</v>
      </c>
      <c r="BD189" s="4">
        <v>0.39290000000000003</v>
      </c>
      <c r="BE189" s="5">
        <v>0.68030000000000002</v>
      </c>
      <c r="BF189" s="5">
        <v>0.79279999999999995</v>
      </c>
      <c r="BG189" s="5">
        <v>0.34699999999999998</v>
      </c>
      <c r="BH189" s="5">
        <v>0.94199999999999995</v>
      </c>
      <c r="BI189" s="5">
        <v>0.33379999999999999</v>
      </c>
      <c r="BJ189" s="4">
        <v>0.70709999999999995</v>
      </c>
      <c r="BK189" s="4">
        <v>0.85599999999999998</v>
      </c>
      <c r="BL189" s="4">
        <v>0.31280000000000002</v>
      </c>
      <c r="BM189" s="4">
        <v>0.91459999999999997</v>
      </c>
      <c r="BN189" s="4">
        <v>0.19400000000000001</v>
      </c>
      <c r="BO189" s="5">
        <v>0.81679999999999997</v>
      </c>
      <c r="BP189" s="5">
        <v>1.1424000000000001</v>
      </c>
      <c r="BQ189" s="5">
        <v>0.221</v>
      </c>
      <c r="BR189" s="5">
        <v>0.80810000000000004</v>
      </c>
      <c r="BS189" s="5">
        <v>6.2199999999999998E-2</v>
      </c>
      <c r="BT189" s="4">
        <v>0.66020000000000001</v>
      </c>
      <c r="BU189" s="4">
        <v>0.74490000000000001</v>
      </c>
      <c r="BV189" s="4">
        <v>0.36380000000000001</v>
      </c>
      <c r="BW189" s="4">
        <v>0.96289999999999998</v>
      </c>
      <c r="BX189" s="4">
        <v>0.32019999999999998</v>
      </c>
      <c r="BY189" s="5">
        <v>0.66869999999999996</v>
      </c>
      <c r="BZ189" s="5">
        <v>0.76549999999999996</v>
      </c>
      <c r="CA189" s="5">
        <v>0.36509999999999998</v>
      </c>
      <c r="CB189" s="5">
        <v>0.95569999999999999</v>
      </c>
      <c r="CC189" s="5">
        <v>0.38719999999999999</v>
      </c>
      <c r="CD189" s="4">
        <v>0.68200000000000005</v>
      </c>
      <c r="CE189" s="4">
        <v>0.79620000000000002</v>
      </c>
      <c r="CF189" s="4">
        <v>0.34689999999999999</v>
      </c>
      <c r="CG189" s="4">
        <v>0.94230000000000003</v>
      </c>
      <c r="CH189" s="4">
        <v>0.31190000000000001</v>
      </c>
      <c r="CI189" s="5">
        <v>0.70779999999999998</v>
      </c>
      <c r="CJ189" s="5">
        <v>0.86</v>
      </c>
      <c r="CK189" s="5">
        <v>0.31290000000000001</v>
      </c>
      <c r="CL189" s="5">
        <v>0.91439999999999999</v>
      </c>
      <c r="CM189" s="5">
        <v>0.17680000000000001</v>
      </c>
      <c r="CN189" s="4">
        <v>0.81669999999999998</v>
      </c>
      <c r="CO189" s="4">
        <v>1.1443000000000001</v>
      </c>
      <c r="CP189" s="4">
        <v>0.2266</v>
      </c>
      <c r="CQ189" s="4">
        <v>0.80820000000000003</v>
      </c>
      <c r="CR189" s="4">
        <v>4.4999999999999998E-2</v>
      </c>
      <c r="CS189" s="5">
        <v>0.65800000000000003</v>
      </c>
      <c r="CT189" s="5">
        <v>0.74099999999999999</v>
      </c>
      <c r="CU189" s="5">
        <v>0.38019999999999998</v>
      </c>
      <c r="CV189" s="5">
        <v>0.96299999999999997</v>
      </c>
      <c r="CW189" s="5">
        <v>0.28179999999999999</v>
      </c>
      <c r="CX189" s="4">
        <v>0.66810000000000003</v>
      </c>
      <c r="CY189" s="4">
        <v>0.76500000000000001</v>
      </c>
      <c r="CZ189" s="4">
        <v>0.3659</v>
      </c>
      <c r="DA189" s="4">
        <v>0.95530000000000004</v>
      </c>
      <c r="DB189" s="4">
        <v>0.33560000000000001</v>
      </c>
      <c r="DC189" s="5">
        <v>0.68130000000000002</v>
      </c>
      <c r="DD189" s="5">
        <v>0.79469999999999996</v>
      </c>
      <c r="DE189" s="5">
        <v>0.34649999999999997</v>
      </c>
      <c r="DF189" s="5">
        <v>0.94259999999999999</v>
      </c>
      <c r="DG189" s="5">
        <v>0.25480000000000003</v>
      </c>
      <c r="DH189" s="4">
        <v>0.70720000000000005</v>
      </c>
      <c r="DI189" s="4">
        <v>0.8579</v>
      </c>
      <c r="DJ189" s="4">
        <v>0.31480000000000002</v>
      </c>
      <c r="DK189" s="4">
        <v>0.91459999999999997</v>
      </c>
      <c r="DL189" s="4">
        <v>0.12920000000000001</v>
      </c>
      <c r="DM189" s="5">
        <v>0.8165</v>
      </c>
      <c r="DN189" s="5">
        <v>1.1443000000000001</v>
      </c>
      <c r="DO189" s="5">
        <v>0.22509999999999999</v>
      </c>
      <c r="DP189" s="5">
        <v>0.80830000000000002</v>
      </c>
      <c r="DQ189" s="5">
        <v>4.1300000000000003E-2</v>
      </c>
      <c r="DR189" s="4">
        <v>0.66049999999999998</v>
      </c>
      <c r="DS189" s="4">
        <v>0.74650000000000005</v>
      </c>
      <c r="DT189" s="4">
        <v>0.37380000000000002</v>
      </c>
      <c r="DU189" s="4">
        <v>0.96240000000000003</v>
      </c>
      <c r="DV189" s="4">
        <v>0.36220000000000002</v>
      </c>
      <c r="DW189" s="5">
        <v>0.66720000000000002</v>
      </c>
      <c r="DX189" s="5">
        <v>0.76200000000000001</v>
      </c>
      <c r="DY189" s="5">
        <v>0.3659</v>
      </c>
      <c r="DZ189" s="5">
        <v>0.95499999999999996</v>
      </c>
      <c r="EA189" s="5">
        <v>0.53939999999999999</v>
      </c>
      <c r="EB189" s="4">
        <v>0.68069999999999997</v>
      </c>
      <c r="EC189" s="4">
        <v>0.79349999999999998</v>
      </c>
      <c r="ED189" s="4">
        <v>0.35010000000000002</v>
      </c>
      <c r="EE189" s="4">
        <v>0.94179999999999997</v>
      </c>
      <c r="EF189" s="4">
        <v>0.24940000000000001</v>
      </c>
      <c r="EG189" s="5">
        <v>0.70750000000000002</v>
      </c>
      <c r="EH189" s="5">
        <v>0.85870000000000002</v>
      </c>
      <c r="EI189" s="5">
        <v>0.31280000000000002</v>
      </c>
      <c r="EJ189" s="5">
        <v>0.91490000000000005</v>
      </c>
      <c r="EK189" s="5">
        <v>0.1401</v>
      </c>
      <c r="EL189" s="4">
        <v>0.81599999999999995</v>
      </c>
      <c r="EM189" s="4">
        <v>1.1429</v>
      </c>
      <c r="EN189" s="4">
        <v>0.22439999999999999</v>
      </c>
      <c r="EO189" s="4">
        <v>0.80879999999999996</v>
      </c>
      <c r="EP189" s="4">
        <v>4.1000000000000002E-2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0.70644799999999985</v>
      </c>
      <c r="FQ189" s="4">
        <f t="shared" si="37"/>
        <v>0.86053200000000007</v>
      </c>
      <c r="FR189" s="4">
        <f t="shared" si="38"/>
        <v>0.32437200000000005</v>
      </c>
      <c r="FS189" s="4">
        <f t="shared" si="39"/>
        <v>0.91673599999999977</v>
      </c>
      <c r="FT189" s="4">
        <f t="shared" si="40"/>
        <v>0.25435199999999997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k=50, r=0.9</v>
      </c>
    </row>
    <row r="190" spans="1:181" x14ac:dyDescent="0.2">
      <c r="A190" s="1" t="s">
        <v>166</v>
      </c>
      <c r="B190" s="4">
        <v>0.64959999999999996</v>
      </c>
      <c r="C190" s="4">
        <v>0.7218</v>
      </c>
      <c r="D190" s="4">
        <v>0.36870000000000003</v>
      </c>
      <c r="E190" s="4">
        <v>0.96430000000000005</v>
      </c>
      <c r="F190" s="4">
        <v>0.30320000000000003</v>
      </c>
      <c r="G190" s="5"/>
      <c r="H190" s="5"/>
      <c r="I190" s="5"/>
      <c r="J190" s="5"/>
      <c r="K190" s="5"/>
      <c r="L190" s="4">
        <v>0.66039999999999999</v>
      </c>
      <c r="M190" s="4">
        <v>0.74939999999999996</v>
      </c>
      <c r="N190" s="4">
        <v>0.37690000000000001</v>
      </c>
      <c r="O190" s="4">
        <v>0.95550000000000002</v>
      </c>
      <c r="P190" s="4">
        <v>0.38279999999999997</v>
      </c>
      <c r="Q190" s="5"/>
      <c r="R190" s="5"/>
      <c r="S190" s="5"/>
      <c r="T190" s="5"/>
      <c r="U190" s="5"/>
      <c r="V190" s="4">
        <v>0.67379999999999995</v>
      </c>
      <c r="W190" s="4">
        <v>0.7782</v>
      </c>
      <c r="X190" s="4">
        <v>0.35909999999999997</v>
      </c>
      <c r="Y190" s="4">
        <v>0.94169999999999998</v>
      </c>
      <c r="Z190" s="4">
        <v>0.28199999999999997</v>
      </c>
      <c r="AA190" s="5"/>
      <c r="AB190" s="5"/>
      <c r="AC190" s="5"/>
      <c r="AD190" s="5"/>
      <c r="AE190" s="5"/>
      <c r="AF190" s="4">
        <v>0.70509999999999995</v>
      </c>
      <c r="AG190" s="4">
        <v>0.85399999999999998</v>
      </c>
      <c r="AH190" s="4">
        <v>0.30990000000000001</v>
      </c>
      <c r="AI190" s="4">
        <v>0.91469999999999996</v>
      </c>
      <c r="AJ190" s="4">
        <v>0.17749999999999999</v>
      </c>
      <c r="AK190" s="5"/>
      <c r="AL190" s="5"/>
      <c r="AM190" s="5"/>
      <c r="AN190" s="5"/>
      <c r="AO190" s="5"/>
      <c r="AP190" s="4">
        <v>0.8206</v>
      </c>
      <c r="AQ190" s="4">
        <v>1.1539999999999999</v>
      </c>
      <c r="AR190" s="4">
        <v>0.223</v>
      </c>
      <c r="AS190" s="4">
        <v>0.80930000000000002</v>
      </c>
      <c r="AT190" s="4">
        <v>5.2299999999999999E-2</v>
      </c>
      <c r="AU190" s="5">
        <v>0.64949999999999997</v>
      </c>
      <c r="AV190" s="5">
        <v>0.72309999999999997</v>
      </c>
      <c r="AW190" s="5">
        <v>0.39479999999999998</v>
      </c>
      <c r="AX190" s="5">
        <v>0.96309999999999996</v>
      </c>
      <c r="AY190" s="5">
        <v>0.2838</v>
      </c>
      <c r="AZ190" s="4">
        <v>0.65959999999999996</v>
      </c>
      <c r="BA190" s="4">
        <v>0.74460000000000004</v>
      </c>
      <c r="BB190" s="4">
        <v>0.38340000000000002</v>
      </c>
      <c r="BC190" s="4">
        <v>0.95489999999999997</v>
      </c>
      <c r="BD190" s="4">
        <v>0.35289999999999999</v>
      </c>
      <c r="BE190" s="5">
        <v>0.67410000000000003</v>
      </c>
      <c r="BF190" s="5">
        <v>0.78010000000000002</v>
      </c>
      <c r="BG190" s="5">
        <v>0.35470000000000002</v>
      </c>
      <c r="BH190" s="5">
        <v>0.94199999999999995</v>
      </c>
      <c r="BI190" s="5">
        <v>0.29509999999999997</v>
      </c>
      <c r="BJ190" s="4">
        <v>0.70599999999999996</v>
      </c>
      <c r="BK190" s="4">
        <v>0.85560000000000003</v>
      </c>
      <c r="BL190" s="4">
        <v>0.31059999999999999</v>
      </c>
      <c r="BM190" s="4">
        <v>0.91459999999999997</v>
      </c>
      <c r="BN190" s="4">
        <v>0.16889999999999999</v>
      </c>
      <c r="BO190" s="5">
        <v>0.82179999999999997</v>
      </c>
      <c r="BP190" s="5">
        <v>1.1552</v>
      </c>
      <c r="BQ190" s="5">
        <v>0.218</v>
      </c>
      <c r="BR190" s="5">
        <v>0.80810000000000004</v>
      </c>
      <c r="BS190" s="5">
        <v>6.4199999999999993E-2</v>
      </c>
      <c r="BT190" s="4">
        <v>0.65029999999999999</v>
      </c>
      <c r="BU190" s="4">
        <v>0.72450000000000003</v>
      </c>
      <c r="BV190" s="4">
        <v>0.37959999999999999</v>
      </c>
      <c r="BW190" s="4">
        <v>0.96289999999999998</v>
      </c>
      <c r="BX190" s="4">
        <v>0.27589999999999998</v>
      </c>
      <c r="BY190" s="5">
        <v>0.66020000000000001</v>
      </c>
      <c r="BZ190" s="5">
        <v>0.74760000000000004</v>
      </c>
      <c r="CA190" s="5">
        <v>0.379</v>
      </c>
      <c r="CB190" s="5">
        <v>0.95569999999999999</v>
      </c>
      <c r="CC190" s="5">
        <v>0.33860000000000001</v>
      </c>
      <c r="CD190" s="4">
        <v>0.67579999999999996</v>
      </c>
      <c r="CE190" s="4">
        <v>0.78369999999999995</v>
      </c>
      <c r="CF190" s="4">
        <v>0.35449999999999998</v>
      </c>
      <c r="CG190" s="4">
        <v>0.94230000000000003</v>
      </c>
      <c r="CH190" s="4">
        <v>0.28000000000000003</v>
      </c>
      <c r="CI190" s="5">
        <v>0.70660000000000001</v>
      </c>
      <c r="CJ190" s="5">
        <v>0.85929999999999995</v>
      </c>
      <c r="CK190" s="5">
        <v>0.31159999999999999</v>
      </c>
      <c r="CL190" s="5">
        <v>0.91439999999999999</v>
      </c>
      <c r="CM190" s="5">
        <v>0.1646</v>
      </c>
      <c r="CN190" s="4">
        <v>0.82140000000000002</v>
      </c>
      <c r="CO190" s="4">
        <v>1.1571</v>
      </c>
      <c r="CP190" s="4">
        <v>0.2238</v>
      </c>
      <c r="CQ190" s="4">
        <v>0.80820000000000003</v>
      </c>
      <c r="CR190" s="4">
        <v>4.5199999999999997E-2</v>
      </c>
      <c r="CS190" s="5">
        <v>0.64770000000000005</v>
      </c>
      <c r="CT190" s="5">
        <v>0.71989999999999998</v>
      </c>
      <c r="CU190" s="5">
        <v>0.3972</v>
      </c>
      <c r="CV190" s="5">
        <v>0.96299999999999997</v>
      </c>
      <c r="CW190" s="5">
        <v>0.2339</v>
      </c>
      <c r="CX190" s="4">
        <v>0.65969999999999995</v>
      </c>
      <c r="CY190" s="4">
        <v>0.74719999999999998</v>
      </c>
      <c r="CZ190" s="4">
        <v>0.37990000000000002</v>
      </c>
      <c r="DA190" s="4">
        <v>0.95530000000000004</v>
      </c>
      <c r="DB190" s="4">
        <v>0.29060000000000002</v>
      </c>
      <c r="DC190" s="5">
        <v>0.67520000000000002</v>
      </c>
      <c r="DD190" s="5">
        <v>0.78220000000000001</v>
      </c>
      <c r="DE190" s="5">
        <v>0.35420000000000001</v>
      </c>
      <c r="DF190" s="5">
        <v>0.94259999999999999</v>
      </c>
      <c r="DG190" s="5">
        <v>0.224</v>
      </c>
      <c r="DH190" s="4">
        <v>0.70589999999999997</v>
      </c>
      <c r="DI190" s="4">
        <v>0.85709999999999997</v>
      </c>
      <c r="DJ190" s="4">
        <v>0.31269999999999998</v>
      </c>
      <c r="DK190" s="4">
        <v>0.91459999999999997</v>
      </c>
      <c r="DL190" s="4">
        <v>0.1188</v>
      </c>
      <c r="DM190" s="5">
        <v>0.82130000000000003</v>
      </c>
      <c r="DN190" s="5">
        <v>1.1569</v>
      </c>
      <c r="DO190" s="5">
        <v>0.2223</v>
      </c>
      <c r="DP190" s="5">
        <v>0.80830000000000002</v>
      </c>
      <c r="DQ190" s="5">
        <v>4.0599999999999997E-2</v>
      </c>
      <c r="DR190" s="4">
        <v>0.6502</v>
      </c>
      <c r="DS190" s="4">
        <v>0.7248</v>
      </c>
      <c r="DT190" s="4">
        <v>0.39069999999999999</v>
      </c>
      <c r="DU190" s="4">
        <v>0.96240000000000003</v>
      </c>
      <c r="DV190" s="4">
        <v>0.28839999999999999</v>
      </c>
      <c r="DW190" s="5">
        <v>0.65859999999999996</v>
      </c>
      <c r="DX190" s="5">
        <v>0.74390000000000001</v>
      </c>
      <c r="DY190" s="5">
        <v>0.37930000000000003</v>
      </c>
      <c r="DZ190" s="5">
        <v>0.95499999999999996</v>
      </c>
      <c r="EA190" s="5">
        <v>0.40150000000000002</v>
      </c>
      <c r="EB190" s="4">
        <v>0.67459999999999998</v>
      </c>
      <c r="EC190" s="4">
        <v>0.78090000000000004</v>
      </c>
      <c r="ED190" s="4">
        <v>0.35749999999999998</v>
      </c>
      <c r="EE190" s="4">
        <v>0.94179999999999997</v>
      </c>
      <c r="EF190" s="4">
        <v>0.217</v>
      </c>
      <c r="EG190" s="5">
        <v>0.70630000000000004</v>
      </c>
      <c r="EH190" s="5">
        <v>0.85799999999999998</v>
      </c>
      <c r="EI190" s="5">
        <v>0.31069999999999998</v>
      </c>
      <c r="EJ190" s="5">
        <v>0.91490000000000005</v>
      </c>
      <c r="EK190" s="5">
        <v>0.1268</v>
      </c>
      <c r="EL190" s="4">
        <v>0.82079999999999997</v>
      </c>
      <c r="EM190" s="4">
        <v>1.1556</v>
      </c>
      <c r="EN190" s="4">
        <v>0.2218</v>
      </c>
      <c r="EO190" s="4">
        <v>0.80879999999999996</v>
      </c>
      <c r="EP190" s="4">
        <v>4.02E-2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0.70220399999999994</v>
      </c>
      <c r="FQ190" s="4">
        <f t="shared" si="37"/>
        <v>0.85258799999999979</v>
      </c>
      <c r="FR190" s="4">
        <f t="shared" si="38"/>
        <v>0.33095599999999997</v>
      </c>
      <c r="FS190" s="4">
        <f t="shared" si="39"/>
        <v>0.91673599999999977</v>
      </c>
      <c r="FT190" s="4">
        <f t="shared" si="40"/>
        <v>0.21795200000000001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167</v>
      </c>
      <c r="B191" s="4">
        <v>0.65300000000000002</v>
      </c>
      <c r="C191" s="4">
        <v>0.72919999999999996</v>
      </c>
      <c r="D191" s="4">
        <v>0.36709999999999998</v>
      </c>
      <c r="E191" s="4">
        <v>0.96430000000000005</v>
      </c>
      <c r="F191" s="4">
        <v>0.37390000000000001</v>
      </c>
      <c r="G191" s="5"/>
      <c r="H191" s="5"/>
      <c r="I191" s="5"/>
      <c r="J191" s="5"/>
      <c r="K191" s="5"/>
      <c r="L191" s="4">
        <v>0.6633</v>
      </c>
      <c r="M191" s="4">
        <v>0.75580000000000003</v>
      </c>
      <c r="N191" s="4">
        <v>0.37480000000000002</v>
      </c>
      <c r="O191" s="4">
        <v>0.95550000000000002</v>
      </c>
      <c r="P191" s="4">
        <v>0.44629999999999997</v>
      </c>
      <c r="Q191" s="5"/>
      <c r="R191" s="5"/>
      <c r="S191" s="5"/>
      <c r="T191" s="5"/>
      <c r="U191" s="5"/>
      <c r="V191" s="4">
        <v>0.67630000000000001</v>
      </c>
      <c r="W191" s="4">
        <v>0.78359999999999996</v>
      </c>
      <c r="X191" s="4">
        <v>0.35780000000000001</v>
      </c>
      <c r="Y191" s="4">
        <v>0.94169999999999998</v>
      </c>
      <c r="Z191" s="4">
        <v>0.32290000000000002</v>
      </c>
      <c r="AA191" s="5"/>
      <c r="AB191" s="5"/>
      <c r="AC191" s="5"/>
      <c r="AD191" s="5"/>
      <c r="AE191" s="5"/>
      <c r="AF191" s="4">
        <v>0.70689999999999997</v>
      </c>
      <c r="AG191" s="4">
        <v>0.85780000000000001</v>
      </c>
      <c r="AH191" s="4">
        <v>0.30990000000000001</v>
      </c>
      <c r="AI191" s="4">
        <v>0.91469999999999996</v>
      </c>
      <c r="AJ191" s="4">
        <v>0.18260000000000001</v>
      </c>
      <c r="AK191" s="5"/>
      <c r="AL191" s="5"/>
      <c r="AM191" s="5"/>
      <c r="AN191" s="5"/>
      <c r="AO191" s="5"/>
      <c r="AP191" s="4">
        <v>0.82069999999999999</v>
      </c>
      <c r="AQ191" s="4">
        <v>1.1531</v>
      </c>
      <c r="AR191" s="4">
        <v>0.22339999999999999</v>
      </c>
      <c r="AS191" s="4">
        <v>0.80930000000000002</v>
      </c>
      <c r="AT191" s="4">
        <v>5.8000000000000003E-2</v>
      </c>
      <c r="AU191" s="5">
        <v>0.65310000000000001</v>
      </c>
      <c r="AV191" s="5">
        <v>0.73040000000000005</v>
      </c>
      <c r="AW191" s="5">
        <v>0.39240000000000003</v>
      </c>
      <c r="AX191" s="5">
        <v>0.96309999999999996</v>
      </c>
      <c r="AY191" s="5">
        <v>0.34460000000000002</v>
      </c>
      <c r="AZ191" s="4">
        <v>0.66249999999999998</v>
      </c>
      <c r="BA191" s="4">
        <v>0.751</v>
      </c>
      <c r="BB191" s="4">
        <v>0.38119999999999998</v>
      </c>
      <c r="BC191" s="4">
        <v>0.95489999999999997</v>
      </c>
      <c r="BD191" s="4">
        <v>0.40889999999999999</v>
      </c>
      <c r="BE191" s="5">
        <v>0.67659999999999998</v>
      </c>
      <c r="BF191" s="5">
        <v>0.78539999999999999</v>
      </c>
      <c r="BG191" s="5">
        <v>0.3533</v>
      </c>
      <c r="BH191" s="5">
        <v>0.94199999999999995</v>
      </c>
      <c r="BI191" s="5">
        <v>0.3337</v>
      </c>
      <c r="BJ191" s="4">
        <v>0.70789999999999997</v>
      </c>
      <c r="BK191" s="4">
        <v>0.85950000000000004</v>
      </c>
      <c r="BL191" s="4">
        <v>0.31040000000000001</v>
      </c>
      <c r="BM191" s="4">
        <v>0.91459999999999997</v>
      </c>
      <c r="BN191" s="4">
        <v>0.2024</v>
      </c>
      <c r="BO191" s="5">
        <v>0.82189999999999996</v>
      </c>
      <c r="BP191" s="5">
        <v>1.1549</v>
      </c>
      <c r="BQ191" s="5">
        <v>0.21840000000000001</v>
      </c>
      <c r="BR191" s="5">
        <v>0.80810000000000004</v>
      </c>
      <c r="BS191" s="5">
        <v>5.96E-2</v>
      </c>
      <c r="BT191" s="4">
        <v>0.65359999999999996</v>
      </c>
      <c r="BU191" s="4">
        <v>0.73140000000000005</v>
      </c>
      <c r="BV191" s="4">
        <v>0.37769999999999998</v>
      </c>
      <c r="BW191" s="4">
        <v>0.96289999999999998</v>
      </c>
      <c r="BX191" s="4">
        <v>0.32319999999999999</v>
      </c>
      <c r="BY191" s="5">
        <v>0.66310000000000002</v>
      </c>
      <c r="BZ191" s="5">
        <v>0.75380000000000003</v>
      </c>
      <c r="CA191" s="5">
        <v>0.377</v>
      </c>
      <c r="CB191" s="5">
        <v>0.95569999999999999</v>
      </c>
      <c r="CC191" s="5">
        <v>0.38769999999999999</v>
      </c>
      <c r="CD191" s="4">
        <v>0.67830000000000001</v>
      </c>
      <c r="CE191" s="4">
        <v>0.78900000000000003</v>
      </c>
      <c r="CF191" s="4">
        <v>0.35299999999999998</v>
      </c>
      <c r="CG191" s="4">
        <v>0.94230000000000003</v>
      </c>
      <c r="CH191" s="4">
        <v>0.3095</v>
      </c>
      <c r="CI191" s="5">
        <v>0.70850000000000002</v>
      </c>
      <c r="CJ191" s="5">
        <v>0.86339999999999995</v>
      </c>
      <c r="CK191" s="5">
        <v>0.31109999999999999</v>
      </c>
      <c r="CL191" s="5">
        <v>0.91439999999999999</v>
      </c>
      <c r="CM191" s="5">
        <v>0.17949999999999999</v>
      </c>
      <c r="CN191" s="4">
        <v>0.82140000000000002</v>
      </c>
      <c r="CO191" s="4">
        <v>1.1565000000000001</v>
      </c>
      <c r="CP191" s="4">
        <v>0.22420000000000001</v>
      </c>
      <c r="CQ191" s="4">
        <v>0.80820000000000003</v>
      </c>
      <c r="CR191" s="4">
        <v>4.65E-2</v>
      </c>
      <c r="CS191" s="5">
        <v>0.6512</v>
      </c>
      <c r="CT191" s="5">
        <v>0.72689999999999999</v>
      </c>
      <c r="CU191" s="5">
        <v>0.39400000000000002</v>
      </c>
      <c r="CV191" s="5">
        <v>0.96299999999999997</v>
      </c>
      <c r="CW191" s="5">
        <v>0.28610000000000002</v>
      </c>
      <c r="CX191" s="4">
        <v>0.66249999999999998</v>
      </c>
      <c r="CY191" s="4">
        <v>0.75319999999999998</v>
      </c>
      <c r="CZ191" s="4">
        <v>0.37790000000000001</v>
      </c>
      <c r="DA191" s="4">
        <v>0.95530000000000004</v>
      </c>
      <c r="DB191" s="4">
        <v>0.38850000000000001</v>
      </c>
      <c r="DC191" s="5">
        <v>0.67769999999999997</v>
      </c>
      <c r="DD191" s="5">
        <v>0.78749999999999998</v>
      </c>
      <c r="DE191" s="5">
        <v>0.35289999999999999</v>
      </c>
      <c r="DF191" s="5">
        <v>0.94259999999999999</v>
      </c>
      <c r="DG191" s="5">
        <v>0.25850000000000001</v>
      </c>
      <c r="DH191" s="4">
        <v>0.70779999999999998</v>
      </c>
      <c r="DI191" s="4">
        <v>0.86109999999999998</v>
      </c>
      <c r="DJ191" s="4">
        <v>0.31230000000000002</v>
      </c>
      <c r="DK191" s="4">
        <v>0.91459999999999997</v>
      </c>
      <c r="DL191" s="4">
        <v>0.13</v>
      </c>
      <c r="DM191" s="5">
        <v>0.82130000000000003</v>
      </c>
      <c r="DN191" s="5">
        <v>1.1561999999999999</v>
      </c>
      <c r="DO191" s="5">
        <v>0.22259999999999999</v>
      </c>
      <c r="DP191" s="5">
        <v>0.80830000000000002</v>
      </c>
      <c r="DQ191" s="5">
        <v>4.0099999999999997E-2</v>
      </c>
      <c r="DR191" s="4">
        <v>0.65359999999999996</v>
      </c>
      <c r="DS191" s="4">
        <v>0.7319</v>
      </c>
      <c r="DT191" s="4">
        <v>0.38890000000000002</v>
      </c>
      <c r="DU191" s="4">
        <v>0.96240000000000003</v>
      </c>
      <c r="DV191" s="4">
        <v>0.35349999999999998</v>
      </c>
      <c r="DW191" s="5">
        <v>0.66149999999999998</v>
      </c>
      <c r="DX191" s="5">
        <v>0.75019999999999998</v>
      </c>
      <c r="DY191" s="5">
        <v>0.37719999999999998</v>
      </c>
      <c r="DZ191" s="5">
        <v>0.95499999999999996</v>
      </c>
      <c r="EA191" s="5">
        <v>0.44529999999999997</v>
      </c>
      <c r="EB191" s="4">
        <v>0.67710000000000004</v>
      </c>
      <c r="EC191" s="4">
        <v>0.7863</v>
      </c>
      <c r="ED191" s="4">
        <v>0.35620000000000002</v>
      </c>
      <c r="EE191" s="4">
        <v>0.94179999999999997</v>
      </c>
      <c r="EF191" s="4">
        <v>0.25330000000000003</v>
      </c>
      <c r="EG191" s="5">
        <v>0.70820000000000005</v>
      </c>
      <c r="EH191" s="5">
        <v>0.86199999999999999</v>
      </c>
      <c r="EI191" s="5">
        <v>0.31040000000000001</v>
      </c>
      <c r="EJ191" s="5">
        <v>0.91490000000000005</v>
      </c>
      <c r="EK191" s="5">
        <v>0.14269999999999999</v>
      </c>
      <c r="EL191" s="4">
        <v>0.82079999999999997</v>
      </c>
      <c r="EM191" s="4">
        <v>1.1549</v>
      </c>
      <c r="EN191" s="4">
        <v>0.22220000000000001</v>
      </c>
      <c r="EO191" s="4">
        <v>0.80879999999999996</v>
      </c>
      <c r="EP191" s="4">
        <v>4.1000000000000002E-2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0.70435200000000009</v>
      </c>
      <c r="FQ191" s="4">
        <f t="shared" si="37"/>
        <v>0.85699999999999998</v>
      </c>
      <c r="FR191" s="4">
        <f t="shared" si="38"/>
        <v>0.32985200000000003</v>
      </c>
      <c r="FS191" s="4">
        <f t="shared" si="39"/>
        <v>0.91673599999999977</v>
      </c>
      <c r="FT191" s="4">
        <f t="shared" si="40"/>
        <v>0.25273199999999996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250</v>
      </c>
      <c r="B192" s="4">
        <v>0.64039999999999997</v>
      </c>
      <c r="C192" s="4">
        <v>0.70499999999999996</v>
      </c>
      <c r="D192" s="4">
        <v>0.38129999999999997</v>
      </c>
      <c r="E192" s="4">
        <v>0.96419999999999995</v>
      </c>
      <c r="F192" s="4">
        <v>0.2424</v>
      </c>
      <c r="G192" s="5"/>
      <c r="H192" s="5"/>
      <c r="I192" s="5"/>
      <c r="J192" s="5"/>
      <c r="K192" s="5"/>
      <c r="L192" s="4">
        <v>0.65549999999999997</v>
      </c>
      <c r="M192" s="4">
        <v>0.74070000000000003</v>
      </c>
      <c r="N192" s="4">
        <v>0.38200000000000001</v>
      </c>
      <c r="O192" s="4">
        <v>0.95540000000000003</v>
      </c>
      <c r="P192" s="4">
        <v>0.32029999999999997</v>
      </c>
      <c r="Q192" s="5"/>
      <c r="R192" s="5"/>
      <c r="S192" s="5"/>
      <c r="T192" s="5"/>
      <c r="U192" s="5"/>
      <c r="V192" s="4">
        <v>0.67359999999999998</v>
      </c>
      <c r="W192" s="4">
        <v>0.77969999999999995</v>
      </c>
      <c r="X192" s="4">
        <v>0.35809999999999997</v>
      </c>
      <c r="Y192" s="4">
        <v>0.94110000000000005</v>
      </c>
      <c r="Z192" s="4">
        <v>0.24429999999999999</v>
      </c>
      <c r="AA192" s="5"/>
      <c r="AB192" s="5"/>
      <c r="AC192" s="5"/>
      <c r="AD192" s="5"/>
      <c r="AE192" s="5"/>
      <c r="AF192" s="4">
        <v>0.71289999999999998</v>
      </c>
      <c r="AG192" s="4">
        <v>0.874</v>
      </c>
      <c r="AH192" s="4">
        <v>0.2989</v>
      </c>
      <c r="AI192" s="4">
        <v>0.91</v>
      </c>
      <c r="AJ192" s="4">
        <v>0.2039</v>
      </c>
      <c r="AK192" s="5"/>
      <c r="AL192" s="5"/>
      <c r="AM192" s="5"/>
      <c r="AN192" s="5"/>
      <c r="AO192" s="5"/>
      <c r="AP192" s="4">
        <v>0.81599999999999995</v>
      </c>
      <c r="AQ192" s="4">
        <v>1.1349</v>
      </c>
      <c r="AR192" s="4">
        <v>0.2233</v>
      </c>
      <c r="AS192" s="4">
        <v>0.68110000000000004</v>
      </c>
      <c r="AT192" s="4">
        <v>5.2299999999999999E-2</v>
      </c>
      <c r="AU192" s="5">
        <v>0.64139999999999997</v>
      </c>
      <c r="AV192" s="5">
        <v>0.70779999999999998</v>
      </c>
      <c r="AW192" s="5">
        <v>0.40450000000000003</v>
      </c>
      <c r="AX192" s="5">
        <v>0.96299999999999997</v>
      </c>
      <c r="AY192" s="5">
        <v>0.2198</v>
      </c>
      <c r="AZ192" s="4">
        <v>0.65459999999999996</v>
      </c>
      <c r="BA192" s="4">
        <v>0.73660000000000003</v>
      </c>
      <c r="BB192" s="4">
        <v>0.38850000000000001</v>
      </c>
      <c r="BC192" s="4">
        <v>0.95469999999999999</v>
      </c>
      <c r="BD192" s="4">
        <v>0.30599999999999999</v>
      </c>
      <c r="BE192" s="5">
        <v>0.67410000000000003</v>
      </c>
      <c r="BF192" s="5">
        <v>0.78259999999999996</v>
      </c>
      <c r="BG192" s="5">
        <v>0.35220000000000001</v>
      </c>
      <c r="BH192" s="5">
        <v>0.9415</v>
      </c>
      <c r="BI192" s="5">
        <v>0.27710000000000001</v>
      </c>
      <c r="BJ192" s="4">
        <v>0.71309999999999996</v>
      </c>
      <c r="BK192" s="4">
        <v>0.87409999999999999</v>
      </c>
      <c r="BL192" s="4">
        <v>0.30170000000000002</v>
      </c>
      <c r="BM192" s="4">
        <v>0.91020000000000001</v>
      </c>
      <c r="BN192" s="4">
        <v>0.14879999999999999</v>
      </c>
      <c r="BO192" s="5">
        <v>0.81679999999999997</v>
      </c>
      <c r="BP192" s="5">
        <v>1.1344000000000001</v>
      </c>
      <c r="BQ192" s="5">
        <v>0.21590000000000001</v>
      </c>
      <c r="BR192" s="5">
        <v>0.68010000000000004</v>
      </c>
      <c r="BS192" s="5">
        <v>4.4499999999999998E-2</v>
      </c>
      <c r="BT192" s="4">
        <v>0.64300000000000002</v>
      </c>
      <c r="BU192" s="4">
        <v>0.71120000000000005</v>
      </c>
      <c r="BV192" s="4">
        <v>0.38779999999999998</v>
      </c>
      <c r="BW192" s="4">
        <v>0.96279999999999999</v>
      </c>
      <c r="BX192" s="4">
        <v>0.21809999999999999</v>
      </c>
      <c r="BY192" s="5">
        <v>0.65539999999999998</v>
      </c>
      <c r="BZ192" s="5">
        <v>0.73980000000000001</v>
      </c>
      <c r="CA192" s="5">
        <v>0.38479999999999998</v>
      </c>
      <c r="CB192" s="5">
        <v>0.95550000000000002</v>
      </c>
      <c r="CC192" s="5">
        <v>0.28689999999999999</v>
      </c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>
        <v>0.65369999999999995</v>
      </c>
      <c r="DX192" s="5">
        <v>0.73540000000000005</v>
      </c>
      <c r="DY192" s="5">
        <v>0.38450000000000001</v>
      </c>
      <c r="DZ192" s="5">
        <v>0.95489999999999997</v>
      </c>
      <c r="EA192" s="5">
        <v>0.31630000000000003</v>
      </c>
      <c r="EB192" s="4"/>
      <c r="EC192" s="4"/>
      <c r="ED192" s="4"/>
      <c r="EE192" s="4"/>
      <c r="EF192" s="4"/>
      <c r="EG192" s="5">
        <v>0.7137</v>
      </c>
      <c r="EH192" s="5">
        <v>0.87690000000000001</v>
      </c>
      <c r="EI192" s="5">
        <v>0.30120000000000002</v>
      </c>
      <c r="EJ192" s="5">
        <v>0.91049999999999998</v>
      </c>
      <c r="EK192" s="5">
        <v>0.13830000000000001</v>
      </c>
      <c r="EL192" s="4">
        <v>0.81479999999999997</v>
      </c>
      <c r="EM192" s="4">
        <v>1.1324000000000001</v>
      </c>
      <c r="EN192" s="4">
        <v>0.22159999999999999</v>
      </c>
      <c r="EO192" s="4">
        <v>0.6794</v>
      </c>
      <c r="EP192" s="4">
        <v>4.4299999999999999E-2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0.6986</v>
      </c>
      <c r="FQ192" s="4">
        <f t="shared" si="37"/>
        <v>0.84436666666666682</v>
      </c>
      <c r="FR192" s="4">
        <f t="shared" si="38"/>
        <v>0.33241999999999994</v>
      </c>
      <c r="FS192" s="4">
        <f t="shared" si="39"/>
        <v>0.89095999999999997</v>
      </c>
      <c r="FT192" s="4">
        <f t="shared" si="40"/>
        <v>0.20422000000000001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k=10,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k=50, r=0.9</v>
      </c>
    </row>
    <row r="193" spans="1:181" x14ac:dyDescent="0.2">
      <c r="A193" s="1" t="s">
        <v>251</v>
      </c>
      <c r="B193" s="4">
        <v>0.64900000000000002</v>
      </c>
      <c r="C193" s="4">
        <v>0.72009999999999996</v>
      </c>
      <c r="D193" s="4">
        <v>0.37040000000000001</v>
      </c>
      <c r="E193" s="4">
        <v>0.96419999999999995</v>
      </c>
      <c r="F193" s="4">
        <v>0.2072</v>
      </c>
      <c r="G193" s="5"/>
      <c r="H193" s="5"/>
      <c r="I193" s="5"/>
      <c r="J193" s="5"/>
      <c r="K193" s="5"/>
      <c r="L193" s="4">
        <v>0.65990000000000004</v>
      </c>
      <c r="M193" s="4">
        <v>0.74719999999999998</v>
      </c>
      <c r="N193" s="4">
        <v>0.37830000000000003</v>
      </c>
      <c r="O193" s="4">
        <v>0.95540000000000003</v>
      </c>
      <c r="P193" s="4">
        <v>0.27229999999999999</v>
      </c>
      <c r="Q193" s="5"/>
      <c r="R193" s="5"/>
      <c r="S193" s="5"/>
      <c r="T193" s="5"/>
      <c r="U193" s="5"/>
      <c r="V193" s="4">
        <v>0.67290000000000005</v>
      </c>
      <c r="W193" s="4">
        <v>0.77459999999999996</v>
      </c>
      <c r="X193" s="4">
        <v>0.36199999999999999</v>
      </c>
      <c r="Y193" s="4">
        <v>0.94110000000000005</v>
      </c>
      <c r="Z193" s="4">
        <v>0.25019999999999998</v>
      </c>
      <c r="AA193" s="5"/>
      <c r="AB193" s="5"/>
      <c r="AC193" s="5"/>
      <c r="AD193" s="5"/>
      <c r="AE193" s="5"/>
      <c r="AF193" s="4">
        <v>0.70309999999999995</v>
      </c>
      <c r="AG193" s="4">
        <v>0.8468</v>
      </c>
      <c r="AH193" s="4">
        <v>0.31130000000000002</v>
      </c>
      <c r="AI193" s="4">
        <v>0.91</v>
      </c>
      <c r="AJ193" s="4">
        <v>0.184</v>
      </c>
      <c r="AK193" s="5"/>
      <c r="AL193" s="5"/>
      <c r="AM193" s="5"/>
      <c r="AN193" s="5"/>
      <c r="AO193" s="5"/>
      <c r="AP193" s="4">
        <v>0.80069999999999997</v>
      </c>
      <c r="AQ193" s="4">
        <v>1.0954999999999999</v>
      </c>
      <c r="AR193" s="4">
        <v>0.22850000000000001</v>
      </c>
      <c r="AS193" s="4">
        <v>0.68110000000000004</v>
      </c>
      <c r="AT193" s="4">
        <v>5.04E-2</v>
      </c>
      <c r="AU193" s="5">
        <v>0.6492</v>
      </c>
      <c r="AV193" s="5">
        <v>0.72140000000000004</v>
      </c>
      <c r="AW193" s="5">
        <v>0.39760000000000001</v>
      </c>
      <c r="AX193" s="5">
        <v>0.96299999999999997</v>
      </c>
      <c r="AY193" s="5">
        <v>0.18279999999999999</v>
      </c>
      <c r="AZ193" s="4">
        <v>0.65900000000000003</v>
      </c>
      <c r="BA193" s="4">
        <v>0.74250000000000005</v>
      </c>
      <c r="BB193" s="4">
        <v>0.3851</v>
      </c>
      <c r="BC193" s="4">
        <v>0.95469999999999999</v>
      </c>
      <c r="BD193" s="4">
        <v>0.26590000000000003</v>
      </c>
      <c r="BE193" s="5">
        <v>0.6734</v>
      </c>
      <c r="BF193" s="5">
        <v>0.77710000000000001</v>
      </c>
      <c r="BG193" s="5">
        <v>0.35680000000000001</v>
      </c>
      <c r="BH193" s="5">
        <v>0.9415</v>
      </c>
      <c r="BI193" s="5">
        <v>0.25559999999999999</v>
      </c>
      <c r="BJ193" s="4">
        <v>0.70369999999999999</v>
      </c>
      <c r="BK193" s="4">
        <v>0.84750000000000003</v>
      </c>
      <c r="BL193" s="4">
        <v>0.31309999999999999</v>
      </c>
      <c r="BM193" s="4">
        <v>0.91020000000000001</v>
      </c>
      <c r="BN193" s="4">
        <v>0.1565</v>
      </c>
      <c r="BO193" s="5">
        <v>0.80210000000000004</v>
      </c>
      <c r="BP193" s="5">
        <v>1.0966</v>
      </c>
      <c r="BQ193" s="5">
        <v>0.22070000000000001</v>
      </c>
      <c r="BR193" s="5">
        <v>0.68010000000000004</v>
      </c>
      <c r="BS193" s="5">
        <v>4.5199999999999997E-2</v>
      </c>
      <c r="BT193" s="4">
        <v>0.65</v>
      </c>
      <c r="BU193" s="4">
        <v>0.72289999999999999</v>
      </c>
      <c r="BV193" s="4">
        <v>0.38200000000000001</v>
      </c>
      <c r="BW193" s="4">
        <v>0.96279999999999999</v>
      </c>
      <c r="BX193" s="4">
        <v>0.1988</v>
      </c>
      <c r="BY193" s="5">
        <v>0.65959999999999996</v>
      </c>
      <c r="BZ193" s="5">
        <v>0.74519999999999997</v>
      </c>
      <c r="CA193" s="5">
        <v>0.38179999999999997</v>
      </c>
      <c r="CB193" s="5">
        <v>0.95550000000000002</v>
      </c>
      <c r="CC193" s="5">
        <v>0.27539999999999998</v>
      </c>
      <c r="CD193" s="4">
        <v>0.67510000000000003</v>
      </c>
      <c r="CE193" s="4">
        <v>0.78049999999999997</v>
      </c>
      <c r="CF193" s="4">
        <v>0.35670000000000002</v>
      </c>
      <c r="CG193" s="4">
        <v>0.94169999999999998</v>
      </c>
      <c r="CH193" s="4">
        <v>0.25469999999999998</v>
      </c>
      <c r="CI193" s="5">
        <v>0.70450000000000002</v>
      </c>
      <c r="CJ193" s="5">
        <v>0.85160000000000002</v>
      </c>
      <c r="CK193" s="5">
        <v>0.31359999999999999</v>
      </c>
      <c r="CL193" s="5">
        <v>0.91</v>
      </c>
      <c r="CM193" s="5">
        <v>0.16850000000000001</v>
      </c>
      <c r="CN193" s="4">
        <v>0.80069999999999997</v>
      </c>
      <c r="CO193" s="4">
        <v>1.0959000000000001</v>
      </c>
      <c r="CP193" s="4">
        <v>0.22620000000000001</v>
      </c>
      <c r="CQ193" s="4">
        <v>0.68020000000000003</v>
      </c>
      <c r="CR193" s="4">
        <v>5.4399999999999997E-2</v>
      </c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>
        <v>0.65800000000000003</v>
      </c>
      <c r="DX193" s="5">
        <v>0.74160000000000004</v>
      </c>
      <c r="DY193" s="5">
        <v>0.38190000000000002</v>
      </c>
      <c r="DZ193" s="5">
        <v>0.95489999999999997</v>
      </c>
      <c r="EA193" s="5">
        <v>0.31040000000000001</v>
      </c>
      <c r="EB193" s="4"/>
      <c r="EC193" s="4"/>
      <c r="ED193" s="4"/>
      <c r="EE193" s="4"/>
      <c r="EF193" s="4"/>
      <c r="EG193" s="5">
        <v>0.70430000000000004</v>
      </c>
      <c r="EH193" s="5">
        <v>0.85040000000000004</v>
      </c>
      <c r="EI193" s="5">
        <v>0.31359999999999999</v>
      </c>
      <c r="EJ193" s="5">
        <v>0.91049999999999998</v>
      </c>
      <c r="EK193" s="5">
        <v>0.13239999999999999</v>
      </c>
      <c r="EL193" s="4">
        <v>0.80030000000000001</v>
      </c>
      <c r="EM193" s="4">
        <v>1.0949</v>
      </c>
      <c r="EN193" s="4">
        <v>0.22620000000000001</v>
      </c>
      <c r="EO193" s="4">
        <v>0.6794</v>
      </c>
      <c r="EP193" s="4">
        <v>4.53E-2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ref="FP193" si="62">AVERAGEIFS(B193:FO193,metrics.est,"MAE")</f>
        <v>0.70141666666666669</v>
      </c>
      <c r="FQ193" s="4">
        <f t="shared" ref="FQ193" si="63">AVERAGEIFS(B193:FO193,metrics.est,"MSE")</f>
        <v>0.84734999999999994</v>
      </c>
      <c r="FR193" s="4">
        <f t="shared" ref="FR193" si="64">AVERAGEIFS(B193:FO193,metrics.est,"R")</f>
        <v>0.32810000000000006</v>
      </c>
      <c r="FS193" s="4">
        <f t="shared" ref="FS193" si="65">AVERAGEIFS(B193:FO193,metrics.est,"Coverage")</f>
        <v>0.88312777777777773</v>
      </c>
      <c r="FT193" s="4">
        <f t="shared" ref="FT193" si="66">AVERAGEIFS(B193:FO193,metrics.est,"Time")</f>
        <v>0.18388888888888888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k=5,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k=10,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k=10, r=0.9</v>
      </c>
    </row>
    <row r="194" spans="1:181" x14ac:dyDescent="0.2">
      <c r="A194" s="1" t="s">
        <v>168</v>
      </c>
      <c r="B194" s="4">
        <v>0.64329999999999998</v>
      </c>
      <c r="C194" s="4">
        <v>0.70689999999999997</v>
      </c>
      <c r="D194" s="4">
        <v>0.376</v>
      </c>
      <c r="E194" s="4">
        <v>0.93059999999999998</v>
      </c>
      <c r="F194" s="4">
        <v>0.25280000000000002</v>
      </c>
      <c r="G194" s="5"/>
      <c r="H194" s="5"/>
      <c r="I194" s="5"/>
      <c r="J194" s="5"/>
      <c r="K194" s="5"/>
      <c r="L194" s="4">
        <v>0.66069999999999995</v>
      </c>
      <c r="M194" s="4">
        <v>0.74690000000000001</v>
      </c>
      <c r="N194" s="4">
        <v>0.37280000000000002</v>
      </c>
      <c r="O194" s="4">
        <v>0.91339999999999999</v>
      </c>
      <c r="P194" s="4">
        <v>0.35649999999999998</v>
      </c>
      <c r="Q194" s="5"/>
      <c r="R194" s="5"/>
      <c r="S194" s="5"/>
      <c r="T194" s="5"/>
      <c r="U194" s="5"/>
      <c r="V194" s="4">
        <v>0.68620000000000003</v>
      </c>
      <c r="W194" s="4">
        <v>0.8004</v>
      </c>
      <c r="X194" s="4">
        <v>0.34799999999999998</v>
      </c>
      <c r="Y194" s="4">
        <v>0.88649999999999995</v>
      </c>
      <c r="Z194" s="4">
        <v>0.29899999999999999</v>
      </c>
      <c r="AA194" s="5"/>
      <c r="AB194" s="5"/>
      <c r="AC194" s="5"/>
      <c r="AD194" s="5"/>
      <c r="AE194" s="5"/>
      <c r="AF194" s="4">
        <v>0.73560000000000003</v>
      </c>
      <c r="AG194" s="4">
        <v>0.91500000000000004</v>
      </c>
      <c r="AH194" s="4">
        <v>0.29249999999999998</v>
      </c>
      <c r="AI194" s="4">
        <v>0.83499999999999996</v>
      </c>
      <c r="AJ194" s="4">
        <v>0.214</v>
      </c>
      <c r="AK194" s="5"/>
      <c r="AL194" s="5"/>
      <c r="AM194" s="5"/>
      <c r="AN194" s="5"/>
      <c r="AO194" s="5"/>
      <c r="AP194" s="4">
        <v>0.83989999999999998</v>
      </c>
      <c r="AQ194" s="4">
        <v>1.1874</v>
      </c>
      <c r="AR194" s="4">
        <v>0.2026</v>
      </c>
      <c r="AS194" s="4">
        <v>0.57779999999999998</v>
      </c>
      <c r="AT194" s="4">
        <v>6.5699999999999995E-2</v>
      </c>
      <c r="AU194" s="5">
        <v>0.64359999999999995</v>
      </c>
      <c r="AV194" s="5">
        <v>0.71009999999999995</v>
      </c>
      <c r="AW194" s="5">
        <v>0.39479999999999998</v>
      </c>
      <c r="AX194" s="5">
        <v>0.92910000000000004</v>
      </c>
      <c r="AY194" s="5">
        <v>0.24010000000000001</v>
      </c>
      <c r="AZ194" s="4">
        <v>0.6603</v>
      </c>
      <c r="BA194" s="4">
        <v>0.74480000000000002</v>
      </c>
      <c r="BB194" s="4">
        <v>0.37590000000000001</v>
      </c>
      <c r="BC194" s="4">
        <v>0.91269999999999996</v>
      </c>
      <c r="BD194" s="4">
        <v>0.33800000000000002</v>
      </c>
      <c r="BE194" s="5">
        <v>0.68700000000000006</v>
      </c>
      <c r="BF194" s="5">
        <v>0.80330000000000001</v>
      </c>
      <c r="BG194" s="5">
        <v>0.34289999999999998</v>
      </c>
      <c r="BH194" s="5">
        <v>0.88649999999999995</v>
      </c>
      <c r="BI194" s="5">
        <v>0.30470000000000003</v>
      </c>
      <c r="BJ194" s="4">
        <v>0.73570000000000002</v>
      </c>
      <c r="BK194" s="4">
        <v>0.91410000000000002</v>
      </c>
      <c r="BL194" s="4">
        <v>0.2949</v>
      </c>
      <c r="BM194" s="4">
        <v>0.83360000000000001</v>
      </c>
      <c r="BN194" s="4">
        <v>0.19520000000000001</v>
      </c>
      <c r="BO194" s="5">
        <v>0.84179999999999999</v>
      </c>
      <c r="BP194" s="5">
        <v>1.1938</v>
      </c>
      <c r="BQ194" s="5">
        <v>0.18909999999999999</v>
      </c>
      <c r="BR194" s="5">
        <v>0.57530000000000003</v>
      </c>
      <c r="BS194" s="5">
        <v>7.6899999999999996E-2</v>
      </c>
      <c r="BT194" s="4">
        <v>0.64529999999999998</v>
      </c>
      <c r="BU194" s="4">
        <v>0.71220000000000006</v>
      </c>
      <c r="BV194" s="4">
        <v>0.38240000000000002</v>
      </c>
      <c r="BW194" s="4">
        <v>0.92749999999999999</v>
      </c>
      <c r="BX194" s="4">
        <v>0.2271</v>
      </c>
      <c r="BY194" s="5">
        <v>0.65969999999999995</v>
      </c>
      <c r="BZ194" s="5">
        <v>0.74550000000000005</v>
      </c>
      <c r="CA194" s="5">
        <v>0.37330000000000002</v>
      </c>
      <c r="CB194" s="5">
        <v>0.91320000000000001</v>
      </c>
      <c r="CC194" s="5">
        <v>0.30759999999999998</v>
      </c>
      <c r="CD194" s="4">
        <v>0.68869999999999998</v>
      </c>
      <c r="CE194" s="4">
        <v>0.80630000000000002</v>
      </c>
      <c r="CF194" s="4">
        <v>0.34239999999999998</v>
      </c>
      <c r="CG194" s="4">
        <v>0.88790000000000002</v>
      </c>
      <c r="CH194" s="4">
        <v>0.28860000000000002</v>
      </c>
      <c r="CI194" s="5">
        <v>0.73680000000000001</v>
      </c>
      <c r="CJ194" s="5">
        <v>0.91720000000000002</v>
      </c>
      <c r="CK194" s="5">
        <v>0.29530000000000001</v>
      </c>
      <c r="CL194" s="5">
        <v>0.83489999999999998</v>
      </c>
      <c r="CM194" s="5">
        <v>0.19439999999999999</v>
      </c>
      <c r="CN194" s="4">
        <v>0.84079999999999999</v>
      </c>
      <c r="CO194" s="4">
        <v>1.1912</v>
      </c>
      <c r="CP194" s="4">
        <v>0.1951</v>
      </c>
      <c r="CQ194" s="4">
        <v>0.57440000000000002</v>
      </c>
      <c r="CR194" s="4">
        <v>5.5E-2</v>
      </c>
      <c r="CS194" s="5">
        <v>0.64239999999999997</v>
      </c>
      <c r="CT194" s="5">
        <v>0.7087</v>
      </c>
      <c r="CU194" s="5">
        <v>0.39810000000000001</v>
      </c>
      <c r="CV194" s="5">
        <v>0.92830000000000001</v>
      </c>
      <c r="CW194" s="5">
        <v>0.1855</v>
      </c>
      <c r="CX194" s="4">
        <v>0.65939999999999999</v>
      </c>
      <c r="CY194" s="4">
        <v>0.74539999999999995</v>
      </c>
      <c r="CZ194" s="4">
        <v>0.37330000000000002</v>
      </c>
      <c r="DA194" s="4">
        <v>0.91239999999999999</v>
      </c>
      <c r="DB194" s="4">
        <v>0.30869999999999997</v>
      </c>
      <c r="DC194" s="5">
        <v>0.68779999999999997</v>
      </c>
      <c r="DD194" s="5">
        <v>0.80510000000000004</v>
      </c>
      <c r="DE194" s="5">
        <v>0.34370000000000001</v>
      </c>
      <c r="DF194" s="5">
        <v>0.8881</v>
      </c>
      <c r="DG194" s="5">
        <v>0.23569999999999999</v>
      </c>
      <c r="DH194" s="4">
        <v>0.73660000000000003</v>
      </c>
      <c r="DI194" s="4">
        <v>0.91659999999999997</v>
      </c>
      <c r="DJ194" s="4">
        <v>0.29360000000000003</v>
      </c>
      <c r="DK194" s="4">
        <v>0.83499999999999996</v>
      </c>
      <c r="DL194" s="4">
        <v>0.14219999999999999</v>
      </c>
      <c r="DM194" s="5">
        <v>0.84130000000000005</v>
      </c>
      <c r="DN194" s="5">
        <v>1.1923999999999999</v>
      </c>
      <c r="DO194" s="5">
        <v>0.1948</v>
      </c>
      <c r="DP194" s="5">
        <v>0.57430000000000003</v>
      </c>
      <c r="DQ194" s="5">
        <v>4.8899999999999999E-2</v>
      </c>
      <c r="DR194" s="4">
        <v>0.64459999999999995</v>
      </c>
      <c r="DS194" s="4">
        <v>0.71250000000000002</v>
      </c>
      <c r="DT194" s="4">
        <v>0.3926</v>
      </c>
      <c r="DU194" s="4">
        <v>0.92759999999999998</v>
      </c>
      <c r="DV194" s="4">
        <v>0.2475</v>
      </c>
      <c r="DW194" s="5">
        <v>0.65910000000000002</v>
      </c>
      <c r="DX194" s="5">
        <v>0.74309999999999998</v>
      </c>
      <c r="DY194" s="5">
        <v>0.37509999999999999</v>
      </c>
      <c r="DZ194" s="5">
        <v>0.91320000000000001</v>
      </c>
      <c r="EA194" s="5">
        <v>0.3725</v>
      </c>
      <c r="EB194" s="4">
        <v>0.6875</v>
      </c>
      <c r="EC194" s="4">
        <v>0.80420000000000003</v>
      </c>
      <c r="ED194" s="4">
        <v>0.34549999999999997</v>
      </c>
      <c r="EE194" s="4">
        <v>0.88719999999999999</v>
      </c>
      <c r="EF194" s="4">
        <v>0.23050000000000001</v>
      </c>
      <c r="EG194" s="5">
        <v>0.73680000000000001</v>
      </c>
      <c r="EH194" s="5">
        <v>0.91700000000000004</v>
      </c>
      <c r="EI194" s="5">
        <v>0.29470000000000002</v>
      </c>
      <c r="EJ194" s="5">
        <v>0.83509999999999995</v>
      </c>
      <c r="EK194" s="5">
        <v>0.14899999999999999</v>
      </c>
      <c r="EL194" s="4">
        <v>0.84019999999999995</v>
      </c>
      <c r="EM194" s="4">
        <v>1.1894</v>
      </c>
      <c r="EN194" s="4">
        <v>0.19109999999999999</v>
      </c>
      <c r="EO194" s="4">
        <v>0.57469999999999999</v>
      </c>
      <c r="EP194" s="4">
        <v>4.8000000000000001E-2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si="41"/>
        <v>0.71364399999999995</v>
      </c>
      <c r="FQ194" s="4">
        <f t="shared" si="37"/>
        <v>0.87317999999999985</v>
      </c>
      <c r="FR194" s="4">
        <f t="shared" si="38"/>
        <v>0.31921999999999995</v>
      </c>
      <c r="FS194" s="4">
        <f t="shared" si="39"/>
        <v>0.82777199999999995</v>
      </c>
      <c r="FT194" s="4">
        <f t="shared" si="40"/>
        <v>0.21536399999999997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k=50, r=0.9</v>
      </c>
    </row>
    <row r="195" spans="1:181" x14ac:dyDescent="0.2">
      <c r="A195" s="1" t="s">
        <v>252</v>
      </c>
      <c r="B195" s="4">
        <v>0.64070000000000005</v>
      </c>
      <c r="C195" s="4">
        <v>0.70430000000000004</v>
      </c>
      <c r="D195" s="4">
        <v>0.3826</v>
      </c>
      <c r="E195" s="4">
        <v>0.96430000000000005</v>
      </c>
      <c r="F195" s="4">
        <v>0.22950000000000001</v>
      </c>
      <c r="G195" s="5"/>
      <c r="H195" s="5"/>
      <c r="I195" s="5"/>
      <c r="J195" s="5"/>
      <c r="K195" s="5"/>
      <c r="L195" s="4">
        <v>0.65559999999999996</v>
      </c>
      <c r="M195" s="4">
        <v>0.74009999999999998</v>
      </c>
      <c r="N195" s="4">
        <v>0.38490000000000002</v>
      </c>
      <c r="O195" s="4">
        <v>0.95550000000000002</v>
      </c>
      <c r="P195" s="4">
        <v>0.30730000000000002</v>
      </c>
      <c r="Q195" s="5"/>
      <c r="R195" s="5"/>
      <c r="S195" s="5"/>
      <c r="T195" s="5"/>
      <c r="U195" s="5"/>
      <c r="V195" s="4">
        <v>0.67530000000000001</v>
      </c>
      <c r="W195" s="4">
        <v>0.78320000000000001</v>
      </c>
      <c r="X195" s="4">
        <v>0.35630000000000001</v>
      </c>
      <c r="Y195" s="4">
        <v>0.94169999999999998</v>
      </c>
      <c r="Z195" s="4">
        <v>0.32479999999999998</v>
      </c>
      <c r="AA195" s="5"/>
      <c r="AB195" s="5"/>
      <c r="AC195" s="5"/>
      <c r="AD195" s="5"/>
      <c r="AE195" s="5"/>
      <c r="AF195" s="4">
        <v>0.7198</v>
      </c>
      <c r="AG195" s="4">
        <v>0.89</v>
      </c>
      <c r="AH195" s="4">
        <v>0.29349999999999998</v>
      </c>
      <c r="AI195" s="4">
        <v>0.91469999999999996</v>
      </c>
      <c r="AJ195" s="4">
        <v>0.19750000000000001</v>
      </c>
      <c r="AK195" s="5"/>
      <c r="AL195" s="5"/>
      <c r="AM195" s="5"/>
      <c r="AN195" s="5"/>
      <c r="AO195" s="5"/>
      <c r="AP195" s="4">
        <v>0.84160000000000001</v>
      </c>
      <c r="AQ195" s="4">
        <v>1.2047000000000001</v>
      </c>
      <c r="AR195" s="4">
        <v>0.2145</v>
      </c>
      <c r="AS195" s="4">
        <v>0.80930000000000002</v>
      </c>
      <c r="AT195" s="4">
        <v>5.7099999999999998E-2</v>
      </c>
      <c r="AU195" s="5">
        <v>0.64100000000000001</v>
      </c>
      <c r="AV195" s="5">
        <v>0.70589999999999997</v>
      </c>
      <c r="AW195" s="5">
        <v>0.40870000000000001</v>
      </c>
      <c r="AX195" s="5">
        <v>0.96309999999999996</v>
      </c>
      <c r="AY195" s="5">
        <v>0.2031</v>
      </c>
      <c r="AZ195" s="4">
        <v>0.65469999999999995</v>
      </c>
      <c r="BA195" s="4">
        <v>0.73560000000000003</v>
      </c>
      <c r="BB195" s="4">
        <v>0.3916</v>
      </c>
      <c r="BC195" s="4">
        <v>0.95489999999999997</v>
      </c>
      <c r="BD195" s="4">
        <v>0.31159999999999999</v>
      </c>
      <c r="BE195" s="5">
        <v>0.67559999999999998</v>
      </c>
      <c r="BF195" s="5">
        <v>0.78500000000000003</v>
      </c>
      <c r="BG195" s="5">
        <v>0.35189999999999999</v>
      </c>
      <c r="BH195" s="5">
        <v>0.94199999999999995</v>
      </c>
      <c r="BI195" s="5">
        <v>0.27100000000000002</v>
      </c>
      <c r="BJ195" s="4">
        <v>0.72009999999999996</v>
      </c>
      <c r="BK195" s="4">
        <v>0.89</v>
      </c>
      <c r="BL195" s="4">
        <v>0.29549999999999998</v>
      </c>
      <c r="BM195" s="4">
        <v>0.91459999999999997</v>
      </c>
      <c r="BN195" s="4">
        <v>0.1663</v>
      </c>
      <c r="BO195" s="5">
        <v>0.84199999999999997</v>
      </c>
      <c r="BP195" s="5">
        <v>1.2041999999999999</v>
      </c>
      <c r="BQ195" s="5">
        <v>0.2102</v>
      </c>
      <c r="BR195" s="5">
        <v>0.80810000000000004</v>
      </c>
      <c r="BS195" s="5">
        <v>5.3100000000000001E-2</v>
      </c>
      <c r="BT195" s="4">
        <v>0.64249999999999996</v>
      </c>
      <c r="BU195" s="4">
        <v>0.70909999999999995</v>
      </c>
      <c r="BV195" s="4">
        <v>0.3931</v>
      </c>
      <c r="BW195" s="4">
        <v>0.96289999999999998</v>
      </c>
      <c r="BX195" s="4">
        <v>0.2051</v>
      </c>
      <c r="BY195" s="5">
        <v>0.65539999999999998</v>
      </c>
      <c r="BZ195" s="5">
        <v>0.73860000000000003</v>
      </c>
      <c r="CA195" s="5">
        <v>0.38669999999999999</v>
      </c>
      <c r="CB195" s="5">
        <v>0.95569999999999999</v>
      </c>
      <c r="CC195" s="5">
        <v>0.27579999999999999</v>
      </c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>
        <v>0.65380000000000005</v>
      </c>
      <c r="DX195" s="5">
        <v>0.73450000000000004</v>
      </c>
      <c r="DY195" s="5">
        <v>0.38669999999999999</v>
      </c>
      <c r="DZ195" s="5">
        <v>0.95499999999999996</v>
      </c>
      <c r="EA195" s="5">
        <v>0.35370000000000001</v>
      </c>
      <c r="EB195" s="4"/>
      <c r="EC195" s="4"/>
      <c r="ED195" s="4"/>
      <c r="EE195" s="4"/>
      <c r="EF195" s="4"/>
      <c r="EG195" s="5">
        <v>0.72070000000000001</v>
      </c>
      <c r="EH195" s="5">
        <v>0.89290000000000003</v>
      </c>
      <c r="EI195" s="5">
        <v>0.29389999999999999</v>
      </c>
      <c r="EJ195" s="5">
        <v>0.91490000000000005</v>
      </c>
      <c r="EK195" s="5">
        <v>0.1464</v>
      </c>
      <c r="EL195" s="4">
        <v>0.84119999999999995</v>
      </c>
      <c r="EM195" s="4">
        <v>1.2045999999999999</v>
      </c>
      <c r="EN195" s="4">
        <v>0.2142</v>
      </c>
      <c r="EO195" s="4">
        <v>0.80879999999999996</v>
      </c>
      <c r="EP195" s="4">
        <v>4.8599999999999997E-2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0.70533333333333337</v>
      </c>
      <c r="FQ195" s="4">
        <f t="shared" si="37"/>
        <v>0.86151333333333324</v>
      </c>
      <c r="FR195" s="4">
        <f t="shared" si="38"/>
        <v>0.33095333333333332</v>
      </c>
      <c r="FS195" s="4">
        <f t="shared" si="39"/>
        <v>0.91769999999999985</v>
      </c>
      <c r="FT195" s="4">
        <f t="shared" si="40"/>
        <v>0.21005999999999997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k=10,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256</v>
      </c>
      <c r="B196" s="4">
        <v>0.64639999999999997</v>
      </c>
      <c r="C196" s="4">
        <v>0.71660000000000001</v>
      </c>
      <c r="D196" s="4">
        <v>0.36199999999999999</v>
      </c>
      <c r="E196" s="4">
        <v>0.96419999999999995</v>
      </c>
      <c r="F196" s="4">
        <v>0.2041</v>
      </c>
      <c r="G196" s="5"/>
      <c r="H196" s="5"/>
      <c r="I196" s="5"/>
      <c r="J196" s="5"/>
      <c r="K196" s="5"/>
      <c r="L196" s="4">
        <v>0.65890000000000004</v>
      </c>
      <c r="M196" s="4">
        <v>0.74609999999999999</v>
      </c>
      <c r="N196" s="4">
        <v>0.36990000000000001</v>
      </c>
      <c r="O196" s="4">
        <v>0.95540000000000003</v>
      </c>
      <c r="P196" s="4">
        <v>0.2752</v>
      </c>
      <c r="Q196" s="5"/>
      <c r="R196" s="5"/>
      <c r="S196" s="5"/>
      <c r="T196" s="5"/>
      <c r="U196" s="5"/>
      <c r="V196" s="4">
        <v>0.67259999999999998</v>
      </c>
      <c r="W196" s="4">
        <v>0.77410000000000001</v>
      </c>
      <c r="X196" s="4">
        <v>0.3569</v>
      </c>
      <c r="Y196" s="4">
        <v>0.94110000000000005</v>
      </c>
      <c r="Z196" s="4">
        <v>0.29899999999999999</v>
      </c>
      <c r="AA196" s="5"/>
      <c r="AB196" s="5"/>
      <c r="AC196" s="5"/>
      <c r="AD196" s="5"/>
      <c r="AE196" s="5"/>
      <c r="AF196" s="4">
        <v>0.70099999999999996</v>
      </c>
      <c r="AG196" s="4">
        <v>0.84060000000000001</v>
      </c>
      <c r="AH196" s="4">
        <v>0.31240000000000001</v>
      </c>
      <c r="AI196" s="4">
        <v>0.91</v>
      </c>
      <c r="AJ196" s="4">
        <v>0.185</v>
      </c>
      <c r="AK196" s="5"/>
      <c r="AL196" s="5"/>
      <c r="AM196" s="5"/>
      <c r="AN196" s="5"/>
      <c r="AO196" s="5"/>
      <c r="AP196" s="4">
        <v>0.79459999999999997</v>
      </c>
      <c r="AQ196" s="4">
        <v>1.0785</v>
      </c>
      <c r="AR196" s="4">
        <v>0.23080000000000001</v>
      </c>
      <c r="AS196" s="4">
        <v>0.68110000000000004</v>
      </c>
      <c r="AT196" s="4">
        <v>5.4899999999999997E-2</v>
      </c>
      <c r="AU196" s="5">
        <v>0.64670000000000005</v>
      </c>
      <c r="AV196" s="5">
        <v>0.71819999999999995</v>
      </c>
      <c r="AW196" s="5">
        <v>0.38490000000000002</v>
      </c>
      <c r="AX196" s="5">
        <v>0.96299999999999997</v>
      </c>
      <c r="AY196" s="5">
        <v>0.18729999999999999</v>
      </c>
      <c r="AZ196" s="4">
        <v>0.65790000000000004</v>
      </c>
      <c r="BA196" s="4">
        <v>0.74139999999999995</v>
      </c>
      <c r="BB196" s="4">
        <v>0.37480000000000002</v>
      </c>
      <c r="BC196" s="4">
        <v>0.95469999999999999</v>
      </c>
      <c r="BD196" s="4">
        <v>0.27010000000000001</v>
      </c>
      <c r="BE196" s="5">
        <v>0.67330000000000001</v>
      </c>
      <c r="BF196" s="5">
        <v>0.77710000000000001</v>
      </c>
      <c r="BG196" s="5">
        <v>0.3508</v>
      </c>
      <c r="BH196" s="5">
        <v>0.9415</v>
      </c>
      <c r="BI196" s="5">
        <v>0.2445</v>
      </c>
      <c r="BJ196" s="4">
        <v>0.7016</v>
      </c>
      <c r="BK196" s="4">
        <v>0.84119999999999995</v>
      </c>
      <c r="BL196" s="4">
        <v>0.31530000000000002</v>
      </c>
      <c r="BM196" s="4">
        <v>0.91020000000000001</v>
      </c>
      <c r="BN196" s="4">
        <v>0.14349999999999999</v>
      </c>
      <c r="BO196" s="5">
        <v>0.79559999999999997</v>
      </c>
      <c r="BP196" s="5">
        <v>1.0788</v>
      </c>
      <c r="BQ196" s="5">
        <v>0.22389999999999999</v>
      </c>
      <c r="BR196" s="5">
        <v>0.68010000000000004</v>
      </c>
      <c r="BS196" s="5">
        <v>4.7600000000000003E-2</v>
      </c>
      <c r="BT196" s="4">
        <v>0.64759999999999995</v>
      </c>
      <c r="BU196" s="4">
        <v>0.7198</v>
      </c>
      <c r="BV196" s="4">
        <v>0.37</v>
      </c>
      <c r="BW196" s="4">
        <v>0.96279999999999999</v>
      </c>
      <c r="BX196" s="4">
        <v>0.19620000000000001</v>
      </c>
      <c r="BY196" s="5">
        <v>0.65849999999999997</v>
      </c>
      <c r="BZ196" s="5">
        <v>0.74429999999999996</v>
      </c>
      <c r="CA196" s="5">
        <v>0.37119999999999997</v>
      </c>
      <c r="CB196" s="5">
        <v>0.95550000000000002</v>
      </c>
      <c r="CC196" s="5">
        <v>0.26860000000000001</v>
      </c>
      <c r="CD196" s="4">
        <v>0.67469999999999997</v>
      </c>
      <c r="CE196" s="4">
        <v>0.77969999999999995</v>
      </c>
      <c r="CF196" s="4">
        <v>0.35110000000000002</v>
      </c>
      <c r="CG196" s="4">
        <v>0.94169999999999998</v>
      </c>
      <c r="CH196" s="4">
        <v>0.25919999999999999</v>
      </c>
      <c r="CI196" s="5">
        <v>0.70230000000000004</v>
      </c>
      <c r="CJ196" s="5">
        <v>0.84509999999999996</v>
      </c>
      <c r="CK196" s="5">
        <v>0.31469999999999998</v>
      </c>
      <c r="CL196" s="5">
        <v>0.91</v>
      </c>
      <c r="CM196" s="5">
        <v>0.17150000000000001</v>
      </c>
      <c r="CN196" s="4">
        <v>0.7944</v>
      </c>
      <c r="CO196" s="4">
        <v>1.0788</v>
      </c>
      <c r="CP196" s="4">
        <v>0.22869999999999999</v>
      </c>
      <c r="CQ196" s="4">
        <v>0.68020000000000003</v>
      </c>
      <c r="CR196" s="4">
        <v>5.0599999999999999E-2</v>
      </c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>
        <v>0.65700000000000003</v>
      </c>
      <c r="DX196" s="5">
        <v>0.74060000000000004</v>
      </c>
      <c r="DY196" s="5">
        <v>0.37280000000000002</v>
      </c>
      <c r="DZ196" s="5">
        <v>0.95489999999999997</v>
      </c>
      <c r="EA196" s="5">
        <v>0.29480000000000001</v>
      </c>
      <c r="EB196" s="4"/>
      <c r="EC196" s="4"/>
      <c r="ED196" s="4"/>
      <c r="EE196" s="4"/>
      <c r="EF196" s="4"/>
      <c r="EG196" s="5">
        <v>0.70220000000000005</v>
      </c>
      <c r="EH196" s="5">
        <v>0.84399999999999997</v>
      </c>
      <c r="EI196" s="5">
        <v>0.31519999999999998</v>
      </c>
      <c r="EJ196" s="5">
        <v>0.91049999999999998</v>
      </c>
      <c r="EK196" s="5">
        <v>0.1231</v>
      </c>
      <c r="EL196" s="4">
        <v>0.79410000000000003</v>
      </c>
      <c r="EM196" s="4">
        <v>1.0777000000000001</v>
      </c>
      <c r="EN196" s="4">
        <v>0.22900000000000001</v>
      </c>
      <c r="EO196" s="4">
        <v>0.6794</v>
      </c>
      <c r="EP196" s="4">
        <v>4.41E-2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ref="FP196" si="67">AVERAGEIFS(B196:FO196,metrics.est,"MAE")</f>
        <v>0.69885555555555545</v>
      </c>
      <c r="FQ196" s="4">
        <f t="shared" ref="FQ196" si="68">AVERAGEIFS(B196:FO196,metrics.est,"MSE")</f>
        <v>0.84125555555555542</v>
      </c>
      <c r="FR196" s="4">
        <f t="shared" ref="FR196" si="69">AVERAGEIFS(B196:FO196,metrics.est,"R")</f>
        <v>0.32413333333333333</v>
      </c>
      <c r="FS196" s="4">
        <f t="shared" ref="FS196" si="70">AVERAGEIFS(B196:FO196,metrics.est,"Coverage")</f>
        <v>0.88312777777777773</v>
      </c>
      <c r="FT196" s="4">
        <f t="shared" ref="FT196" si="71">AVERAGEIFS(B196:FO196,metrics.est,"Time")</f>
        <v>0.18440555555555557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k=10,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k=50, r=0.9</v>
      </c>
    </row>
    <row r="197" spans="1:181" x14ac:dyDescent="0.2">
      <c r="A197" s="1" t="s">
        <v>169</v>
      </c>
      <c r="B197" s="4">
        <v>0.67310000000000003</v>
      </c>
      <c r="C197" s="4">
        <v>0.77429999999999999</v>
      </c>
      <c r="D197" s="4">
        <v>0.311</v>
      </c>
      <c r="E197" s="4">
        <v>0.94399999999999995</v>
      </c>
      <c r="F197" s="4">
        <v>9.2200000000000004E-2</v>
      </c>
      <c r="G197" s="5"/>
      <c r="H197" s="5"/>
      <c r="I197" s="5"/>
      <c r="J197" s="5"/>
      <c r="K197" s="5"/>
      <c r="L197" s="4">
        <v>0.68330000000000002</v>
      </c>
      <c r="M197" s="4">
        <v>0.79959999999999998</v>
      </c>
      <c r="N197" s="4">
        <v>0.30559999999999998</v>
      </c>
      <c r="O197" s="4">
        <v>0.93089999999999995</v>
      </c>
      <c r="P197" s="4">
        <v>6.4100000000000004E-2</v>
      </c>
      <c r="Q197" s="5"/>
      <c r="R197" s="5"/>
      <c r="S197" s="5"/>
      <c r="T197" s="5"/>
      <c r="U197" s="5"/>
      <c r="V197" s="4">
        <v>0.69620000000000004</v>
      </c>
      <c r="W197" s="4">
        <v>0.83020000000000005</v>
      </c>
      <c r="X197" s="4">
        <v>0.28410000000000002</v>
      </c>
      <c r="Y197" s="4">
        <v>0.90639999999999998</v>
      </c>
      <c r="Z197" s="4">
        <v>4.3499999999999997E-2</v>
      </c>
      <c r="AA197" s="5"/>
      <c r="AB197" s="5"/>
      <c r="AC197" s="5"/>
      <c r="AD197" s="5"/>
      <c r="AE197" s="5"/>
      <c r="AF197" s="4">
        <v>0.72629999999999995</v>
      </c>
      <c r="AG197" s="4">
        <v>0.89810000000000001</v>
      </c>
      <c r="AH197" s="4">
        <v>0.23530000000000001</v>
      </c>
      <c r="AI197" s="4">
        <v>0.85519999999999996</v>
      </c>
      <c r="AJ197" s="4">
        <v>3.9199999999999999E-2</v>
      </c>
      <c r="AK197" s="5"/>
      <c r="AL197" s="5"/>
      <c r="AM197" s="5"/>
      <c r="AN197" s="5"/>
      <c r="AO197" s="5"/>
      <c r="AP197" s="4">
        <v>0.81599999999999995</v>
      </c>
      <c r="AQ197" s="4">
        <v>1.1268</v>
      </c>
      <c r="AR197" s="4">
        <v>0.1552</v>
      </c>
      <c r="AS197" s="4">
        <v>0.63190000000000002</v>
      </c>
      <c r="AT197" s="4">
        <v>1.1299999999999999E-2</v>
      </c>
      <c r="AU197" s="5">
        <v>0.67290000000000005</v>
      </c>
      <c r="AV197" s="5">
        <v>0.77769999999999995</v>
      </c>
      <c r="AW197" s="5">
        <v>0.3291</v>
      </c>
      <c r="AX197" s="5">
        <v>0.94420000000000004</v>
      </c>
      <c r="AY197" s="5">
        <v>8.3000000000000004E-2</v>
      </c>
      <c r="AZ197" s="4">
        <v>0.68300000000000005</v>
      </c>
      <c r="BA197" s="4">
        <v>0.80010000000000003</v>
      </c>
      <c r="BB197" s="4">
        <v>0.30909999999999999</v>
      </c>
      <c r="BC197" s="4">
        <v>0.93030000000000002</v>
      </c>
      <c r="BD197" s="4">
        <v>6.25E-2</v>
      </c>
      <c r="BE197" s="5">
        <v>0.69650000000000001</v>
      </c>
      <c r="BF197" s="5">
        <v>0.83150000000000002</v>
      </c>
      <c r="BG197" s="5">
        <v>0.28000000000000003</v>
      </c>
      <c r="BH197" s="5">
        <v>0.90680000000000005</v>
      </c>
      <c r="BI197" s="5">
        <v>4.65E-2</v>
      </c>
      <c r="BJ197" s="4">
        <v>0.72550000000000003</v>
      </c>
      <c r="BK197" s="4">
        <v>0.89849999999999997</v>
      </c>
      <c r="BL197" s="4">
        <v>0.2409</v>
      </c>
      <c r="BM197" s="4">
        <v>0.85370000000000001</v>
      </c>
      <c r="BN197" s="4">
        <v>0.03</v>
      </c>
      <c r="BO197" s="5">
        <v>0.81569999999999998</v>
      </c>
      <c r="BP197" s="5">
        <v>1.1273</v>
      </c>
      <c r="BQ197" s="5">
        <v>0.156</v>
      </c>
      <c r="BR197" s="5">
        <v>0.63019999999999998</v>
      </c>
      <c r="BS197" s="5">
        <v>1.7100000000000001E-2</v>
      </c>
      <c r="BT197" s="4">
        <v>0.67530000000000001</v>
      </c>
      <c r="BU197" s="4">
        <v>0.78320000000000001</v>
      </c>
      <c r="BV197" s="4">
        <v>0.31369999999999998</v>
      </c>
      <c r="BW197" s="4">
        <v>0.94350000000000001</v>
      </c>
      <c r="BX197" s="4">
        <v>8.3000000000000004E-2</v>
      </c>
      <c r="BY197" s="5">
        <v>0.68210000000000004</v>
      </c>
      <c r="BZ197" s="5">
        <v>0.79900000000000004</v>
      </c>
      <c r="CA197" s="5">
        <v>0.30480000000000002</v>
      </c>
      <c r="CB197" s="5">
        <v>0.93120000000000003</v>
      </c>
      <c r="CC197" s="5">
        <v>5.6300000000000003E-2</v>
      </c>
      <c r="CD197" s="4">
        <v>0.69710000000000005</v>
      </c>
      <c r="CE197" s="4">
        <v>0.83250000000000002</v>
      </c>
      <c r="CF197" s="4">
        <v>0.28070000000000001</v>
      </c>
      <c r="CG197" s="4">
        <v>0.90739999999999998</v>
      </c>
      <c r="CH197" s="4">
        <v>4.4400000000000002E-2</v>
      </c>
      <c r="CI197" s="5">
        <v>0.72660000000000002</v>
      </c>
      <c r="CJ197" s="5">
        <v>0.90200000000000002</v>
      </c>
      <c r="CK197" s="5">
        <v>0.24279999999999999</v>
      </c>
      <c r="CL197" s="5">
        <v>0.85360000000000003</v>
      </c>
      <c r="CM197" s="5">
        <v>3.0200000000000001E-2</v>
      </c>
      <c r="CN197" s="4">
        <v>0.81530000000000002</v>
      </c>
      <c r="CO197" s="4">
        <v>1.1264000000000001</v>
      </c>
      <c r="CP197" s="4">
        <v>0.16120000000000001</v>
      </c>
      <c r="CQ197" s="4">
        <v>0.62960000000000005</v>
      </c>
      <c r="CR197" s="4">
        <v>1.04E-2</v>
      </c>
      <c r="CS197" s="5">
        <v>0.67200000000000004</v>
      </c>
      <c r="CT197" s="5">
        <v>0.77610000000000001</v>
      </c>
      <c r="CU197" s="5">
        <v>0.3306</v>
      </c>
      <c r="CV197" s="5">
        <v>0.94410000000000005</v>
      </c>
      <c r="CW197" s="5">
        <v>6.4500000000000002E-2</v>
      </c>
      <c r="CX197" s="4">
        <v>0.68269999999999997</v>
      </c>
      <c r="CY197" s="4">
        <v>0.79949999999999999</v>
      </c>
      <c r="CZ197" s="4">
        <v>0.30669999999999997</v>
      </c>
      <c r="DA197" s="4">
        <v>0.93049999999999999</v>
      </c>
      <c r="DB197" s="4">
        <v>5.28E-2</v>
      </c>
      <c r="DC197" s="5">
        <v>0.69699999999999995</v>
      </c>
      <c r="DD197" s="5">
        <v>0.83260000000000001</v>
      </c>
      <c r="DE197" s="5">
        <v>0.28010000000000002</v>
      </c>
      <c r="DF197" s="5">
        <v>0.90759999999999996</v>
      </c>
      <c r="DG197" s="5">
        <v>4.2599999999999999E-2</v>
      </c>
      <c r="DH197" s="4">
        <v>0.72699999999999998</v>
      </c>
      <c r="DI197" s="4">
        <v>0.90269999999999995</v>
      </c>
      <c r="DJ197" s="4">
        <v>0.2424</v>
      </c>
      <c r="DK197" s="4">
        <v>0.85409999999999997</v>
      </c>
      <c r="DL197" s="4">
        <v>2.3699999999999999E-2</v>
      </c>
      <c r="DM197" s="5">
        <v>0.81530000000000002</v>
      </c>
      <c r="DN197" s="5">
        <v>1.1256999999999999</v>
      </c>
      <c r="DO197" s="5">
        <v>0.15809999999999999</v>
      </c>
      <c r="DP197" s="5">
        <v>0.62909999999999999</v>
      </c>
      <c r="DQ197" s="5">
        <v>8.3000000000000001E-3</v>
      </c>
      <c r="DR197" s="4">
        <v>0.67500000000000004</v>
      </c>
      <c r="DS197" s="4">
        <v>0.78210000000000002</v>
      </c>
      <c r="DT197" s="4">
        <v>0.32150000000000001</v>
      </c>
      <c r="DU197" s="4">
        <v>0.94299999999999995</v>
      </c>
      <c r="DV197" s="4">
        <v>7.5399999999999995E-2</v>
      </c>
      <c r="DW197" s="5">
        <v>0.68189999999999995</v>
      </c>
      <c r="DX197" s="5">
        <v>0.79769999999999996</v>
      </c>
      <c r="DY197" s="5">
        <v>0.30649999999999999</v>
      </c>
      <c r="DZ197" s="5">
        <v>0.93030000000000002</v>
      </c>
      <c r="EA197" s="5">
        <v>5.7099999999999998E-2</v>
      </c>
      <c r="EB197" s="4">
        <v>0.6966</v>
      </c>
      <c r="EC197" s="4">
        <v>0.83150000000000002</v>
      </c>
      <c r="ED197" s="4">
        <v>0.28320000000000001</v>
      </c>
      <c r="EE197" s="4">
        <v>0.90680000000000005</v>
      </c>
      <c r="EF197" s="4">
        <v>3.61E-2</v>
      </c>
      <c r="EG197" s="5">
        <v>0.72650000000000003</v>
      </c>
      <c r="EH197" s="5">
        <v>0.9012</v>
      </c>
      <c r="EI197" s="5">
        <v>0.2404</v>
      </c>
      <c r="EJ197" s="5">
        <v>0.85460000000000003</v>
      </c>
      <c r="EK197" s="5">
        <v>2.2700000000000001E-2</v>
      </c>
      <c r="EL197" s="4">
        <v>0.81499999999999995</v>
      </c>
      <c r="EM197" s="4">
        <v>1.1265000000000001</v>
      </c>
      <c r="EN197" s="4">
        <v>0.15840000000000001</v>
      </c>
      <c r="EO197" s="4">
        <v>0.63060000000000005</v>
      </c>
      <c r="EP197" s="4">
        <v>8.3999999999999995E-3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0.69640000000000002</v>
      </c>
      <c r="FB197" s="5">
        <v>0.83089999999999997</v>
      </c>
      <c r="FC197" s="5">
        <v>0.28210000000000002</v>
      </c>
      <c r="FD197" s="5">
        <v>0.90710000000000002</v>
      </c>
      <c r="FE197" s="5">
        <v>4.0500000000000001E-2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si="41"/>
        <v>0.71808846153846173</v>
      </c>
      <c r="FQ197" s="4">
        <f t="shared" si="37"/>
        <v>0.8851423076923074</v>
      </c>
      <c r="FR197" s="4">
        <f t="shared" si="38"/>
        <v>0.26228846153846158</v>
      </c>
      <c r="FS197" s="4">
        <f t="shared" si="39"/>
        <v>0.85525769230769255</v>
      </c>
      <c r="FT197" s="4">
        <f t="shared" si="40"/>
        <v>4.4069230769230756E-2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170</v>
      </c>
      <c r="B198" s="4">
        <v>0.67190000000000005</v>
      </c>
      <c r="C198" s="4">
        <v>0.77190000000000003</v>
      </c>
      <c r="D198" s="4">
        <v>0.32390000000000002</v>
      </c>
      <c r="E198" s="4">
        <v>0.94869999999999999</v>
      </c>
      <c r="F198" s="4">
        <v>8.0500000000000002E-2</v>
      </c>
      <c r="G198" s="5"/>
      <c r="H198" s="5"/>
      <c r="I198" s="5"/>
      <c r="J198" s="5"/>
      <c r="K198" s="5"/>
      <c r="L198" s="4">
        <v>0.68130000000000002</v>
      </c>
      <c r="M198" s="4">
        <v>0.7954</v>
      </c>
      <c r="N198" s="4">
        <v>0.31459999999999999</v>
      </c>
      <c r="O198" s="4">
        <v>0.93620000000000003</v>
      </c>
      <c r="P198" s="4">
        <v>5.6500000000000002E-2</v>
      </c>
      <c r="Q198" s="5"/>
      <c r="R198" s="5"/>
      <c r="S198" s="5"/>
      <c r="T198" s="5"/>
      <c r="U198" s="5"/>
      <c r="V198" s="4">
        <v>0.69310000000000005</v>
      </c>
      <c r="W198" s="4">
        <v>0.82350000000000001</v>
      </c>
      <c r="X198" s="4">
        <v>0.29399999999999998</v>
      </c>
      <c r="Y198" s="4">
        <v>0.91320000000000001</v>
      </c>
      <c r="Z198" s="4">
        <v>3.95E-2</v>
      </c>
      <c r="AA198" s="5"/>
      <c r="AB198" s="5"/>
      <c r="AC198" s="5"/>
      <c r="AD198" s="5"/>
      <c r="AE198" s="5"/>
      <c r="AF198" s="4">
        <v>0.72119999999999995</v>
      </c>
      <c r="AG198" s="4">
        <v>0.88600000000000001</v>
      </c>
      <c r="AH198" s="4">
        <v>0.24560000000000001</v>
      </c>
      <c r="AI198" s="4">
        <v>0.86180000000000001</v>
      </c>
      <c r="AJ198" s="4">
        <v>3.5900000000000001E-2</v>
      </c>
      <c r="AK198" s="5"/>
      <c r="AL198" s="5"/>
      <c r="AM198" s="5"/>
      <c r="AN198" s="5"/>
      <c r="AO198" s="5"/>
      <c r="AP198" s="4">
        <v>0.80569999999999997</v>
      </c>
      <c r="AQ198" s="4">
        <v>1.0998000000000001</v>
      </c>
      <c r="AR198" s="4">
        <v>0.17879999999999999</v>
      </c>
      <c r="AS198" s="4">
        <v>0.60019999999999996</v>
      </c>
      <c r="AT198" s="4">
        <v>9.4000000000000004E-3</v>
      </c>
      <c r="AU198" s="5">
        <v>0.6714</v>
      </c>
      <c r="AV198" s="5">
        <v>0.77439999999999998</v>
      </c>
      <c r="AW198" s="5">
        <v>0.33789999999999998</v>
      </c>
      <c r="AX198" s="5">
        <v>0.94840000000000002</v>
      </c>
      <c r="AY198" s="5">
        <v>7.6700000000000004E-2</v>
      </c>
      <c r="AZ198" s="4">
        <v>0.68100000000000005</v>
      </c>
      <c r="BA198" s="4">
        <v>0.79520000000000002</v>
      </c>
      <c r="BB198" s="4">
        <v>0.31890000000000002</v>
      </c>
      <c r="BC198" s="4">
        <v>0.93559999999999999</v>
      </c>
      <c r="BD198" s="4">
        <v>5.6099999999999997E-2</v>
      </c>
      <c r="BE198" s="5">
        <v>0.69369999999999998</v>
      </c>
      <c r="BF198" s="5">
        <v>0.82530000000000003</v>
      </c>
      <c r="BG198" s="5">
        <v>0.29010000000000002</v>
      </c>
      <c r="BH198" s="5">
        <v>0.9133</v>
      </c>
      <c r="BI198" s="5">
        <v>4.4499999999999998E-2</v>
      </c>
      <c r="BJ198" s="4">
        <v>0.72009999999999996</v>
      </c>
      <c r="BK198" s="4">
        <v>0.88590000000000002</v>
      </c>
      <c r="BL198" s="4">
        <v>0.25230000000000002</v>
      </c>
      <c r="BM198" s="4">
        <v>0.86060000000000003</v>
      </c>
      <c r="BN198" s="4">
        <v>2.7799999999999998E-2</v>
      </c>
      <c r="BO198" s="5">
        <v>0.80559999999999998</v>
      </c>
      <c r="BP198" s="5">
        <v>1.1000000000000001</v>
      </c>
      <c r="BQ198" s="5">
        <v>0.17910000000000001</v>
      </c>
      <c r="BR198" s="5">
        <v>0.59930000000000005</v>
      </c>
      <c r="BS198" s="5">
        <v>1.47E-2</v>
      </c>
      <c r="BT198" s="4">
        <v>0.6734</v>
      </c>
      <c r="BU198" s="4">
        <v>0.77859999999999996</v>
      </c>
      <c r="BV198" s="4">
        <v>0.3236</v>
      </c>
      <c r="BW198" s="4">
        <v>0.94779999999999998</v>
      </c>
      <c r="BX198" s="4">
        <v>7.4099999999999999E-2</v>
      </c>
      <c r="BY198" s="5">
        <v>0.6804</v>
      </c>
      <c r="BZ198" s="5">
        <v>0.79530000000000001</v>
      </c>
      <c r="CA198" s="5">
        <v>0.31080000000000002</v>
      </c>
      <c r="CB198" s="5">
        <v>0.9365</v>
      </c>
      <c r="CC198" s="5">
        <v>4.8599999999999997E-2</v>
      </c>
      <c r="CD198" s="4">
        <v>0.69410000000000005</v>
      </c>
      <c r="CE198" s="4">
        <v>0.82609999999999995</v>
      </c>
      <c r="CF198" s="4">
        <v>0.2903</v>
      </c>
      <c r="CG198" s="4">
        <v>0.91379999999999995</v>
      </c>
      <c r="CH198" s="4">
        <v>3.85E-2</v>
      </c>
      <c r="CI198" s="5">
        <v>0.72160000000000002</v>
      </c>
      <c r="CJ198" s="5">
        <v>0.88980000000000004</v>
      </c>
      <c r="CK198" s="5">
        <v>0.25340000000000001</v>
      </c>
      <c r="CL198" s="5">
        <v>0.86029999999999995</v>
      </c>
      <c r="CM198" s="5">
        <v>2.7099999999999999E-2</v>
      </c>
      <c r="CN198" s="4">
        <v>0.80500000000000005</v>
      </c>
      <c r="CO198" s="4">
        <v>1.0982000000000001</v>
      </c>
      <c r="CP198" s="4">
        <v>0.18609999999999999</v>
      </c>
      <c r="CQ198" s="4">
        <v>0.59830000000000005</v>
      </c>
      <c r="CR198" s="4">
        <v>9.1999999999999998E-3</v>
      </c>
      <c r="CS198" s="5">
        <v>0.6704</v>
      </c>
      <c r="CT198" s="5">
        <v>0.77270000000000005</v>
      </c>
      <c r="CU198" s="5">
        <v>0.33789999999999998</v>
      </c>
      <c r="CV198" s="5">
        <v>0.94830000000000003</v>
      </c>
      <c r="CW198" s="5">
        <v>5.9499999999999997E-2</v>
      </c>
      <c r="CX198" s="4">
        <v>0.68049999999999999</v>
      </c>
      <c r="CY198" s="4">
        <v>0.79479999999999995</v>
      </c>
      <c r="CZ198" s="4">
        <v>0.31519999999999998</v>
      </c>
      <c r="DA198" s="4">
        <v>0.93579999999999997</v>
      </c>
      <c r="DB198" s="4">
        <v>4.6600000000000003E-2</v>
      </c>
      <c r="DC198" s="5">
        <v>0.69389999999999996</v>
      </c>
      <c r="DD198" s="5">
        <v>0.82569999999999999</v>
      </c>
      <c r="DE198" s="5">
        <v>0.2898</v>
      </c>
      <c r="DF198" s="5">
        <v>0.91410000000000002</v>
      </c>
      <c r="DG198" s="5">
        <v>3.7900000000000003E-2</v>
      </c>
      <c r="DH198" s="4">
        <v>0.72160000000000002</v>
      </c>
      <c r="DI198" s="4">
        <v>0.89019999999999999</v>
      </c>
      <c r="DJ198" s="4">
        <v>0.25369999999999998</v>
      </c>
      <c r="DK198" s="4">
        <v>0.86099999999999999</v>
      </c>
      <c r="DL198" s="4">
        <v>2.1299999999999999E-2</v>
      </c>
      <c r="DM198" s="5">
        <v>0.80510000000000004</v>
      </c>
      <c r="DN198" s="5">
        <v>1.0968</v>
      </c>
      <c r="DO198" s="5">
        <v>0.18</v>
      </c>
      <c r="DP198" s="5">
        <v>0.59770000000000001</v>
      </c>
      <c r="DQ198" s="5">
        <v>7.4000000000000003E-3</v>
      </c>
      <c r="DR198" s="4">
        <v>0.67349999999999999</v>
      </c>
      <c r="DS198" s="4">
        <v>0.77869999999999995</v>
      </c>
      <c r="DT198" s="4">
        <v>0.3291</v>
      </c>
      <c r="DU198" s="4">
        <v>0.94730000000000003</v>
      </c>
      <c r="DV198" s="4">
        <v>6.8400000000000002E-2</v>
      </c>
      <c r="DW198" s="5">
        <v>0.67979999999999996</v>
      </c>
      <c r="DX198" s="5">
        <v>0.79330000000000001</v>
      </c>
      <c r="DY198" s="5">
        <v>0.31530000000000002</v>
      </c>
      <c r="DZ198" s="5">
        <v>0.93569999999999998</v>
      </c>
      <c r="EA198" s="5">
        <v>5.2699999999999997E-2</v>
      </c>
      <c r="EB198" s="4">
        <v>0.69359999999999999</v>
      </c>
      <c r="EC198" s="4">
        <v>0.82509999999999994</v>
      </c>
      <c r="ED198" s="4">
        <v>0.29160000000000003</v>
      </c>
      <c r="EE198" s="4">
        <v>0.91320000000000001</v>
      </c>
      <c r="EF198" s="4">
        <v>3.2099999999999997E-2</v>
      </c>
      <c r="EG198" s="5">
        <v>0.72119999999999995</v>
      </c>
      <c r="EH198" s="5">
        <v>0.88929999999999998</v>
      </c>
      <c r="EI198" s="5">
        <v>0.25069999999999998</v>
      </c>
      <c r="EJ198" s="5">
        <v>0.86119999999999997</v>
      </c>
      <c r="EK198" s="5">
        <v>2.01E-2</v>
      </c>
      <c r="EL198" s="4">
        <v>0.80449999999999999</v>
      </c>
      <c r="EM198" s="4">
        <v>1.097</v>
      </c>
      <c r="EN198" s="4">
        <v>0.18110000000000001</v>
      </c>
      <c r="EO198" s="4">
        <v>0.59830000000000005</v>
      </c>
      <c r="EP198" s="4">
        <v>7.4000000000000003E-3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0.69330000000000003</v>
      </c>
      <c r="FB198" s="5">
        <v>0.82410000000000005</v>
      </c>
      <c r="FC198" s="5">
        <v>0.2913</v>
      </c>
      <c r="FD198" s="5">
        <v>0.91339999999999999</v>
      </c>
      <c r="FE198" s="5">
        <v>3.6200000000000003E-2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0.7137269230769232</v>
      </c>
      <c r="FQ198" s="4">
        <f t="shared" si="37"/>
        <v>0.87434999999999985</v>
      </c>
      <c r="FR198" s="4">
        <f t="shared" si="38"/>
        <v>0.27442692307692307</v>
      </c>
      <c r="FS198" s="4">
        <f t="shared" si="39"/>
        <v>0.85384615384615381</v>
      </c>
      <c r="FT198" s="4">
        <f t="shared" si="40"/>
        <v>3.9565384615384613E-2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k=10,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171</v>
      </c>
      <c r="B199" s="4">
        <v>0.67230000000000001</v>
      </c>
      <c r="C199" s="4">
        <v>0.78080000000000005</v>
      </c>
      <c r="D199" s="4">
        <v>0.3372</v>
      </c>
      <c r="E199" s="4">
        <v>0.95640000000000003</v>
      </c>
      <c r="F199" s="4">
        <v>8.1299999999999997E-2</v>
      </c>
      <c r="G199" s="5"/>
      <c r="H199" s="5"/>
      <c r="I199" s="5"/>
      <c r="J199" s="5"/>
      <c r="K199" s="5"/>
      <c r="L199" s="4">
        <v>0.68079999999999996</v>
      </c>
      <c r="M199" s="4">
        <v>0.80249999999999999</v>
      </c>
      <c r="N199" s="4">
        <v>0.34460000000000002</v>
      </c>
      <c r="O199" s="4">
        <v>0.94589999999999996</v>
      </c>
      <c r="P199" s="4">
        <v>5.8900000000000001E-2</v>
      </c>
      <c r="Q199" s="5"/>
      <c r="R199" s="5"/>
      <c r="S199" s="5"/>
      <c r="T199" s="5"/>
      <c r="U199" s="5"/>
      <c r="V199" s="4">
        <v>0.69140000000000001</v>
      </c>
      <c r="W199" s="4">
        <v>0.82650000000000001</v>
      </c>
      <c r="X199" s="4">
        <v>0.33019999999999999</v>
      </c>
      <c r="Y199" s="4">
        <v>0.92679999999999996</v>
      </c>
      <c r="Z199" s="4">
        <v>3.9800000000000002E-2</v>
      </c>
      <c r="AA199" s="5"/>
      <c r="AB199" s="5"/>
      <c r="AC199" s="5"/>
      <c r="AD199" s="5"/>
      <c r="AE199" s="5"/>
      <c r="AF199" s="4">
        <v>0.71840000000000004</v>
      </c>
      <c r="AG199" s="4">
        <v>0.88560000000000005</v>
      </c>
      <c r="AH199" s="4">
        <v>0.27529999999999999</v>
      </c>
      <c r="AI199" s="4">
        <v>0.88400000000000001</v>
      </c>
      <c r="AJ199" s="4">
        <v>3.4000000000000002E-2</v>
      </c>
      <c r="AK199" s="5"/>
      <c r="AL199" s="5"/>
      <c r="AM199" s="5"/>
      <c r="AN199" s="5"/>
      <c r="AO199" s="5"/>
      <c r="AP199" s="4">
        <v>0.80369999999999997</v>
      </c>
      <c r="AQ199" s="4">
        <v>1.0961000000000001</v>
      </c>
      <c r="AR199" s="4">
        <v>0.18279999999999999</v>
      </c>
      <c r="AS199" s="4">
        <v>0.63329999999999997</v>
      </c>
      <c r="AT199" s="4">
        <v>1.03E-2</v>
      </c>
      <c r="AU199" s="5">
        <v>0.67190000000000005</v>
      </c>
      <c r="AV199" s="5">
        <v>0.7853</v>
      </c>
      <c r="AW199" s="5">
        <v>0.36059999999999998</v>
      </c>
      <c r="AX199" s="5">
        <v>0.95579999999999998</v>
      </c>
      <c r="AY199" s="5">
        <v>7.7200000000000005E-2</v>
      </c>
      <c r="AZ199" s="4">
        <v>0.68030000000000002</v>
      </c>
      <c r="BA199" s="4">
        <v>0.80059999999999998</v>
      </c>
      <c r="BB199" s="4">
        <v>0.35320000000000001</v>
      </c>
      <c r="BC199" s="4">
        <v>0.94489999999999996</v>
      </c>
      <c r="BD199" s="4">
        <v>5.8599999999999999E-2</v>
      </c>
      <c r="BE199" s="5">
        <v>0.6925</v>
      </c>
      <c r="BF199" s="5">
        <v>0.83009999999999995</v>
      </c>
      <c r="BG199" s="5">
        <v>0.32140000000000002</v>
      </c>
      <c r="BH199" s="5">
        <v>0.92689999999999995</v>
      </c>
      <c r="BI199" s="5">
        <v>4.48E-2</v>
      </c>
      <c r="BJ199" s="4">
        <v>0.71799999999999997</v>
      </c>
      <c r="BK199" s="4">
        <v>0.88670000000000004</v>
      </c>
      <c r="BL199" s="4">
        <v>0.27729999999999999</v>
      </c>
      <c r="BM199" s="4">
        <v>0.88380000000000003</v>
      </c>
      <c r="BN199" s="4">
        <v>2.8500000000000001E-2</v>
      </c>
      <c r="BO199" s="5">
        <v>0.80400000000000005</v>
      </c>
      <c r="BP199" s="5">
        <v>1.0974999999999999</v>
      </c>
      <c r="BQ199" s="5">
        <v>0.18310000000000001</v>
      </c>
      <c r="BR199" s="5">
        <v>0.63190000000000002</v>
      </c>
      <c r="BS199" s="5">
        <v>1.5100000000000001E-2</v>
      </c>
      <c r="BT199" s="4">
        <v>0.67310000000000003</v>
      </c>
      <c r="BU199" s="4">
        <v>0.78539999999999999</v>
      </c>
      <c r="BV199" s="4">
        <v>0.3488</v>
      </c>
      <c r="BW199" s="4">
        <v>0.95509999999999995</v>
      </c>
      <c r="BX199" s="4">
        <v>7.5399999999999995E-2</v>
      </c>
      <c r="BY199" s="5">
        <v>0.68</v>
      </c>
      <c r="BZ199" s="5">
        <v>0.80159999999999998</v>
      </c>
      <c r="CA199" s="5">
        <v>0.34320000000000001</v>
      </c>
      <c r="CB199" s="5">
        <v>0.94589999999999996</v>
      </c>
      <c r="CC199" s="5">
        <v>5.1499999999999997E-2</v>
      </c>
      <c r="CD199" s="4">
        <v>0.69310000000000005</v>
      </c>
      <c r="CE199" s="4">
        <v>0.83050000000000002</v>
      </c>
      <c r="CF199" s="4">
        <v>0.32169999999999999</v>
      </c>
      <c r="CG199" s="4">
        <v>0.92749999999999999</v>
      </c>
      <c r="CH199" s="4">
        <v>4.0399999999999998E-2</v>
      </c>
      <c r="CI199" s="5">
        <v>0.71919999999999995</v>
      </c>
      <c r="CJ199" s="5">
        <v>0.89080000000000004</v>
      </c>
      <c r="CK199" s="5">
        <v>0.27779999999999999</v>
      </c>
      <c r="CL199" s="5">
        <v>0.8831</v>
      </c>
      <c r="CM199" s="5">
        <v>2.81E-2</v>
      </c>
      <c r="CN199" s="4">
        <v>0.80300000000000005</v>
      </c>
      <c r="CO199" s="4">
        <v>1.0949</v>
      </c>
      <c r="CP199" s="4">
        <v>0.19089999999999999</v>
      </c>
      <c r="CQ199" s="4">
        <v>0.63180000000000003</v>
      </c>
      <c r="CR199" s="4">
        <v>9.5999999999999992E-3</v>
      </c>
      <c r="CS199" s="5">
        <v>0.67079999999999995</v>
      </c>
      <c r="CT199" s="5">
        <v>0.78190000000000004</v>
      </c>
      <c r="CU199" s="5">
        <v>0.3594</v>
      </c>
      <c r="CV199" s="5">
        <v>0.9556</v>
      </c>
      <c r="CW199" s="5">
        <v>6.0299999999999999E-2</v>
      </c>
      <c r="CX199" s="4">
        <v>0.68020000000000003</v>
      </c>
      <c r="CY199" s="4">
        <v>0.80149999999999999</v>
      </c>
      <c r="CZ199" s="4">
        <v>0.34560000000000002</v>
      </c>
      <c r="DA199" s="4">
        <v>0.94530000000000003</v>
      </c>
      <c r="DB199" s="4">
        <v>4.7399999999999998E-2</v>
      </c>
      <c r="DC199" s="5">
        <v>0.69279999999999997</v>
      </c>
      <c r="DD199" s="5">
        <v>0.83050000000000002</v>
      </c>
      <c r="DE199" s="5">
        <v>0.32119999999999999</v>
      </c>
      <c r="DF199" s="5">
        <v>0.92769999999999997</v>
      </c>
      <c r="DG199" s="5">
        <v>3.9E-2</v>
      </c>
      <c r="DH199" s="4">
        <v>0.71950000000000003</v>
      </c>
      <c r="DI199" s="4">
        <v>0.89090000000000003</v>
      </c>
      <c r="DJ199" s="4">
        <v>0.27839999999999998</v>
      </c>
      <c r="DK199" s="4">
        <v>0.88390000000000002</v>
      </c>
      <c r="DL199" s="4">
        <v>2.1700000000000001E-2</v>
      </c>
      <c r="DM199" s="5">
        <v>0.80320000000000003</v>
      </c>
      <c r="DN199" s="5">
        <v>1.0943000000000001</v>
      </c>
      <c r="DO199" s="5">
        <v>0.18340000000000001</v>
      </c>
      <c r="DP199" s="5">
        <v>0.63090000000000002</v>
      </c>
      <c r="DQ199" s="5">
        <v>7.4000000000000003E-3</v>
      </c>
      <c r="DR199" s="4">
        <v>0.67330000000000001</v>
      </c>
      <c r="DS199" s="4">
        <v>0.78680000000000005</v>
      </c>
      <c r="DT199" s="4">
        <v>0.35520000000000002</v>
      </c>
      <c r="DU199" s="4">
        <v>0.95469999999999999</v>
      </c>
      <c r="DV199" s="4">
        <v>7.0199999999999999E-2</v>
      </c>
      <c r="DW199" s="5">
        <v>0.67920000000000003</v>
      </c>
      <c r="DX199" s="5">
        <v>0.79949999999999999</v>
      </c>
      <c r="DY199" s="5">
        <v>0.3453</v>
      </c>
      <c r="DZ199" s="5">
        <v>0.94510000000000005</v>
      </c>
      <c r="EA199" s="5">
        <v>5.9299999999999999E-2</v>
      </c>
      <c r="EB199" s="4">
        <v>0.69220000000000004</v>
      </c>
      <c r="EC199" s="4">
        <v>0.82889999999999997</v>
      </c>
      <c r="ED199" s="4">
        <v>0.3241</v>
      </c>
      <c r="EE199" s="4">
        <v>0.92689999999999995</v>
      </c>
      <c r="EF199" s="4">
        <v>3.2399999999999998E-2</v>
      </c>
      <c r="EG199" s="5">
        <v>0.71889999999999998</v>
      </c>
      <c r="EH199" s="5">
        <v>0.88970000000000005</v>
      </c>
      <c r="EI199" s="5">
        <v>0.27760000000000001</v>
      </c>
      <c r="EJ199" s="5">
        <v>0.8841</v>
      </c>
      <c r="EK199" s="5">
        <v>2.0299999999999999E-2</v>
      </c>
      <c r="EL199" s="4">
        <v>0.80259999999999998</v>
      </c>
      <c r="EM199" s="4">
        <v>1.0943000000000001</v>
      </c>
      <c r="EN199" s="4">
        <v>0.18459999999999999</v>
      </c>
      <c r="EO199" s="4">
        <v>0.63139999999999996</v>
      </c>
      <c r="EP199" s="4">
        <v>7.6E-3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0.69199999999999995</v>
      </c>
      <c r="FB199" s="5">
        <v>0.82830000000000004</v>
      </c>
      <c r="FC199" s="5">
        <v>0.32319999999999999</v>
      </c>
      <c r="FD199" s="5">
        <v>0.92730000000000001</v>
      </c>
      <c r="FE199" s="5">
        <v>3.6600000000000001E-2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0.7125538461538462</v>
      </c>
      <c r="FQ199" s="4">
        <f t="shared" si="37"/>
        <v>0.87775000000000003</v>
      </c>
      <c r="FR199" s="4">
        <f t="shared" si="38"/>
        <v>0.29792692307692303</v>
      </c>
      <c r="FS199" s="4">
        <f t="shared" si="39"/>
        <v>0.87099999999999989</v>
      </c>
      <c r="FT199" s="4">
        <f t="shared" si="40"/>
        <v>4.0603846153846164E-2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172</v>
      </c>
      <c r="B200" s="4">
        <v>0.66459999999999997</v>
      </c>
      <c r="C200" s="4">
        <v>0.75949999999999995</v>
      </c>
      <c r="D200" s="4">
        <v>0.33729999999999999</v>
      </c>
      <c r="E200" s="4">
        <v>0.92049999999999998</v>
      </c>
      <c r="F200" s="4">
        <v>8.7900000000000006E-2</v>
      </c>
      <c r="G200" s="5"/>
      <c r="H200" s="5"/>
      <c r="I200" s="5"/>
      <c r="J200" s="5"/>
      <c r="K200" s="5"/>
      <c r="L200" s="4">
        <v>0.68020000000000003</v>
      </c>
      <c r="M200" s="4">
        <v>0.7974</v>
      </c>
      <c r="N200" s="4">
        <v>0.31590000000000001</v>
      </c>
      <c r="O200" s="4">
        <v>0.89839999999999998</v>
      </c>
      <c r="P200" s="4">
        <v>6.4699999999999994E-2</v>
      </c>
      <c r="Q200" s="5"/>
      <c r="R200" s="5"/>
      <c r="S200" s="5"/>
      <c r="T200" s="5"/>
      <c r="U200" s="5"/>
      <c r="V200" s="4">
        <v>0.70089999999999997</v>
      </c>
      <c r="W200" s="4">
        <v>0.84379999999999999</v>
      </c>
      <c r="X200" s="4">
        <v>0.28489999999999999</v>
      </c>
      <c r="Y200" s="4">
        <v>0.86450000000000005</v>
      </c>
      <c r="Z200" s="4">
        <v>4.3900000000000002E-2</v>
      </c>
      <c r="AA200" s="5"/>
      <c r="AB200" s="5"/>
      <c r="AC200" s="5"/>
      <c r="AD200" s="5"/>
      <c r="AE200" s="5"/>
      <c r="AF200" s="4">
        <v>0.73709999999999998</v>
      </c>
      <c r="AG200" s="4">
        <v>0.92530000000000001</v>
      </c>
      <c r="AH200" s="4">
        <v>0.22159999999999999</v>
      </c>
      <c r="AI200" s="4">
        <v>0.79920000000000002</v>
      </c>
      <c r="AJ200" s="4">
        <v>4.4900000000000002E-2</v>
      </c>
      <c r="AK200" s="5"/>
      <c r="AL200" s="5"/>
      <c r="AM200" s="5"/>
      <c r="AN200" s="5"/>
      <c r="AO200" s="5"/>
      <c r="AP200" s="4">
        <v>0.83709999999999996</v>
      </c>
      <c r="AQ200" s="4">
        <v>1.1719999999999999</v>
      </c>
      <c r="AR200" s="4">
        <v>7.1800000000000003E-2</v>
      </c>
      <c r="AS200" s="4">
        <v>0.58919999999999995</v>
      </c>
      <c r="AT200" s="4">
        <v>1.9400000000000001E-2</v>
      </c>
      <c r="AU200" s="5">
        <v>0.66420000000000001</v>
      </c>
      <c r="AV200" s="5">
        <v>0.76400000000000001</v>
      </c>
      <c r="AW200" s="5">
        <v>0.35299999999999998</v>
      </c>
      <c r="AX200" s="5">
        <v>0.91949999999999998</v>
      </c>
      <c r="AY200" s="5">
        <v>8.8200000000000001E-2</v>
      </c>
      <c r="AZ200" s="4">
        <v>0.6794</v>
      </c>
      <c r="BA200" s="4">
        <v>0.79420000000000002</v>
      </c>
      <c r="BB200" s="4">
        <v>0.31900000000000001</v>
      </c>
      <c r="BC200" s="4">
        <v>0.8982</v>
      </c>
      <c r="BD200" s="4">
        <v>6.5299999999999997E-2</v>
      </c>
      <c r="BE200" s="5">
        <v>0.69969999999999999</v>
      </c>
      <c r="BF200" s="5">
        <v>0.84079999999999999</v>
      </c>
      <c r="BG200" s="5">
        <v>0.28149999999999997</v>
      </c>
      <c r="BH200" s="5">
        <v>0.86439999999999995</v>
      </c>
      <c r="BI200" s="5">
        <v>5.04E-2</v>
      </c>
      <c r="BJ200" s="4">
        <v>0.7359</v>
      </c>
      <c r="BK200" s="4">
        <v>0.92510000000000003</v>
      </c>
      <c r="BL200" s="4">
        <v>0.22289999999999999</v>
      </c>
      <c r="BM200" s="4">
        <v>0.79869999999999997</v>
      </c>
      <c r="BN200" s="4">
        <v>3.0700000000000002E-2</v>
      </c>
      <c r="BO200" s="5">
        <v>0.83840000000000003</v>
      </c>
      <c r="BP200" s="5">
        <v>1.1757</v>
      </c>
      <c r="BQ200" s="5">
        <v>7.8600000000000003E-2</v>
      </c>
      <c r="BR200" s="5">
        <v>0.58630000000000004</v>
      </c>
      <c r="BS200" s="5">
        <v>1.8499999999999999E-2</v>
      </c>
      <c r="BT200" s="4">
        <v>0.66659999999999997</v>
      </c>
      <c r="BU200" s="4">
        <v>0.76619999999999999</v>
      </c>
      <c r="BV200" s="4">
        <v>0.34210000000000002</v>
      </c>
      <c r="BW200" s="4">
        <v>0.91900000000000004</v>
      </c>
      <c r="BX200" s="4">
        <v>8.8499999999999995E-2</v>
      </c>
      <c r="BY200" s="5">
        <v>0.67910000000000004</v>
      </c>
      <c r="BZ200" s="5">
        <v>0.79479999999999995</v>
      </c>
      <c r="CA200" s="5">
        <v>0.31929999999999997</v>
      </c>
      <c r="CB200" s="5">
        <v>0.89890000000000003</v>
      </c>
      <c r="CC200" s="5">
        <v>5.8000000000000003E-2</v>
      </c>
      <c r="CD200" s="4">
        <v>0.70009999999999994</v>
      </c>
      <c r="CE200" s="4">
        <v>0.84189999999999998</v>
      </c>
      <c r="CF200" s="4">
        <v>0.28060000000000002</v>
      </c>
      <c r="CG200" s="4">
        <v>0.86470000000000002</v>
      </c>
      <c r="CH200" s="4">
        <v>4.4900000000000002E-2</v>
      </c>
      <c r="CI200" s="5">
        <v>0.73809999999999998</v>
      </c>
      <c r="CJ200" s="5">
        <v>0.93020000000000003</v>
      </c>
      <c r="CK200" s="5">
        <v>0.2268</v>
      </c>
      <c r="CL200" s="5">
        <v>0.79769999999999996</v>
      </c>
      <c r="CM200" s="5">
        <v>3.0599999999999999E-2</v>
      </c>
      <c r="CN200" s="4">
        <v>0.83930000000000005</v>
      </c>
      <c r="CO200" s="4">
        <v>1.1769000000000001</v>
      </c>
      <c r="CP200" s="4">
        <v>7.85E-2</v>
      </c>
      <c r="CQ200" s="4">
        <v>0.58740000000000003</v>
      </c>
      <c r="CR200" s="4">
        <v>1.0800000000000001E-2</v>
      </c>
      <c r="CS200" s="5">
        <v>0.6643</v>
      </c>
      <c r="CT200" s="5">
        <v>0.76229999999999998</v>
      </c>
      <c r="CU200" s="5">
        <v>0.34620000000000001</v>
      </c>
      <c r="CV200" s="5">
        <v>0.92</v>
      </c>
      <c r="CW200" s="5">
        <v>6.9500000000000006E-2</v>
      </c>
      <c r="CX200" s="4">
        <v>0.67979999999999996</v>
      </c>
      <c r="CY200" s="4">
        <v>0.7964</v>
      </c>
      <c r="CZ200" s="4">
        <v>0.31969999999999998</v>
      </c>
      <c r="DA200" s="4">
        <v>0.8992</v>
      </c>
      <c r="DB200" s="4">
        <v>5.45E-2</v>
      </c>
      <c r="DC200" s="5">
        <v>0.70069999999999999</v>
      </c>
      <c r="DD200" s="5">
        <v>0.84409999999999996</v>
      </c>
      <c r="DE200" s="5">
        <v>0.28079999999999999</v>
      </c>
      <c r="DF200" s="5">
        <v>0.86519999999999997</v>
      </c>
      <c r="DG200" s="5">
        <v>4.3700000000000003E-2</v>
      </c>
      <c r="DH200" s="4">
        <v>0.73899999999999999</v>
      </c>
      <c r="DI200" s="4">
        <v>0.93230000000000002</v>
      </c>
      <c r="DJ200" s="4">
        <v>0.22159999999999999</v>
      </c>
      <c r="DK200" s="4">
        <v>0.79779999999999995</v>
      </c>
      <c r="DL200" s="4">
        <v>2.41E-2</v>
      </c>
      <c r="DM200" s="5">
        <v>0.83740000000000003</v>
      </c>
      <c r="DN200" s="5">
        <v>1.1706000000000001</v>
      </c>
      <c r="DO200" s="5">
        <v>7.8899999999999998E-2</v>
      </c>
      <c r="DP200" s="5">
        <v>0.58679999999999999</v>
      </c>
      <c r="DQ200" s="5">
        <v>8.2000000000000007E-3</v>
      </c>
      <c r="DR200" s="4">
        <v>0.66590000000000005</v>
      </c>
      <c r="DS200" s="4">
        <v>0.76590000000000003</v>
      </c>
      <c r="DT200" s="4">
        <v>0.34520000000000001</v>
      </c>
      <c r="DU200" s="4">
        <v>0.91900000000000004</v>
      </c>
      <c r="DV200" s="4">
        <v>8.2100000000000006E-2</v>
      </c>
      <c r="DW200" s="5">
        <v>0.6784</v>
      </c>
      <c r="DX200" s="5">
        <v>0.79220000000000002</v>
      </c>
      <c r="DY200" s="5">
        <v>0.32129999999999997</v>
      </c>
      <c r="DZ200" s="5">
        <v>0.89900000000000002</v>
      </c>
      <c r="EA200" s="5">
        <v>6.83E-2</v>
      </c>
      <c r="EB200" s="4">
        <v>0.70020000000000004</v>
      </c>
      <c r="EC200" s="4">
        <v>0.8417</v>
      </c>
      <c r="ED200" s="4">
        <v>0.28389999999999999</v>
      </c>
      <c r="EE200" s="4">
        <v>0.86439999999999995</v>
      </c>
      <c r="EF200" s="4">
        <v>3.7100000000000001E-2</v>
      </c>
      <c r="EG200" s="5">
        <v>0.73829999999999996</v>
      </c>
      <c r="EH200" s="5">
        <v>0.9304</v>
      </c>
      <c r="EI200" s="5">
        <v>0.22359999999999999</v>
      </c>
      <c r="EJ200" s="5">
        <v>0.79800000000000004</v>
      </c>
      <c r="EK200" s="5">
        <v>2.3099999999999999E-2</v>
      </c>
      <c r="EL200" s="4">
        <v>0.83740000000000003</v>
      </c>
      <c r="EM200" s="4">
        <v>1.1718999999999999</v>
      </c>
      <c r="EN200" s="4">
        <v>8.0199999999999994E-2</v>
      </c>
      <c r="EO200" s="4">
        <v>0.58830000000000005</v>
      </c>
      <c r="EP200" s="4">
        <v>8.3000000000000001E-3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0.69969999999999999</v>
      </c>
      <c r="FB200" s="5">
        <v>0.84099999999999997</v>
      </c>
      <c r="FC200" s="5">
        <v>0.2833</v>
      </c>
      <c r="FD200" s="5">
        <v>0.86499999999999999</v>
      </c>
      <c r="FE200" s="5">
        <v>4.1799999999999997E-2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0.72314615384615388</v>
      </c>
      <c r="FQ200" s="4">
        <f t="shared" si="37"/>
        <v>0.89833076923076927</v>
      </c>
      <c r="FR200" s="4">
        <f t="shared" si="38"/>
        <v>0.25071153846153843</v>
      </c>
      <c r="FS200" s="4">
        <f t="shared" si="39"/>
        <v>0.8157423076923076</v>
      </c>
      <c r="FT200" s="4">
        <f t="shared" si="40"/>
        <v>4.643846153846154E-2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173</v>
      </c>
      <c r="B201" s="4">
        <v>0.67110000000000003</v>
      </c>
      <c r="C201" s="4">
        <v>0.77</v>
      </c>
      <c r="D201" s="4">
        <v>0.32429999999999998</v>
      </c>
      <c r="E201" s="4">
        <v>0.94820000000000004</v>
      </c>
      <c r="F201" s="4">
        <v>8.3699999999999997E-2</v>
      </c>
      <c r="G201" s="5"/>
      <c r="H201" s="5"/>
      <c r="I201" s="5"/>
      <c r="J201" s="5"/>
      <c r="K201" s="5"/>
      <c r="L201" s="4">
        <v>0.6804</v>
      </c>
      <c r="M201" s="4">
        <v>0.79379999999999995</v>
      </c>
      <c r="N201" s="4">
        <v>0.32090000000000002</v>
      </c>
      <c r="O201" s="4">
        <v>0.93540000000000001</v>
      </c>
      <c r="P201" s="4">
        <v>5.9900000000000002E-2</v>
      </c>
      <c r="Q201" s="5"/>
      <c r="R201" s="5"/>
      <c r="S201" s="5"/>
      <c r="T201" s="5"/>
      <c r="U201" s="5"/>
      <c r="V201" s="4">
        <v>0.69189999999999996</v>
      </c>
      <c r="W201" s="4">
        <v>0.82179999999999997</v>
      </c>
      <c r="X201" s="4">
        <v>0.30059999999999998</v>
      </c>
      <c r="Y201" s="4">
        <v>0.91259999999999997</v>
      </c>
      <c r="Z201" s="4">
        <v>3.9E-2</v>
      </c>
      <c r="AA201" s="5"/>
      <c r="AB201" s="5"/>
      <c r="AC201" s="5"/>
      <c r="AD201" s="5"/>
      <c r="AE201" s="5"/>
      <c r="AF201" s="4">
        <v>0.71960000000000002</v>
      </c>
      <c r="AG201" s="4">
        <v>0.88239999999999996</v>
      </c>
      <c r="AH201" s="4">
        <v>0.25359999999999999</v>
      </c>
      <c r="AI201" s="4">
        <v>0.86270000000000002</v>
      </c>
      <c r="AJ201" s="4">
        <v>4.0300000000000002E-2</v>
      </c>
      <c r="AK201" s="5"/>
      <c r="AL201" s="5"/>
      <c r="AM201" s="5"/>
      <c r="AN201" s="5"/>
      <c r="AO201" s="5"/>
      <c r="AP201" s="4">
        <v>0.80300000000000005</v>
      </c>
      <c r="AQ201" s="4">
        <v>1.0929</v>
      </c>
      <c r="AR201" s="4">
        <v>0.18079999999999999</v>
      </c>
      <c r="AS201" s="4">
        <v>0.60850000000000004</v>
      </c>
      <c r="AT201" s="4">
        <v>1.35E-2</v>
      </c>
      <c r="AU201" s="5">
        <v>0.67030000000000001</v>
      </c>
      <c r="AV201" s="5">
        <v>0.77290000000000003</v>
      </c>
      <c r="AW201" s="5">
        <v>0.34649999999999997</v>
      </c>
      <c r="AX201" s="5">
        <v>0.9476</v>
      </c>
      <c r="AY201" s="5">
        <v>8.2699999999999996E-2</v>
      </c>
      <c r="AZ201" s="4">
        <v>0.68</v>
      </c>
      <c r="BA201" s="4">
        <v>0.79269999999999996</v>
      </c>
      <c r="BB201" s="4">
        <v>0.3256</v>
      </c>
      <c r="BC201" s="4">
        <v>0.93469999999999998</v>
      </c>
      <c r="BD201" s="4">
        <v>5.7099999999999998E-2</v>
      </c>
      <c r="BE201" s="5">
        <v>0.6925</v>
      </c>
      <c r="BF201" s="5">
        <v>0.82310000000000005</v>
      </c>
      <c r="BG201" s="5">
        <v>0.29609999999999997</v>
      </c>
      <c r="BH201" s="5">
        <v>0.91279999999999994</v>
      </c>
      <c r="BI201" s="5">
        <v>4.3200000000000002E-2</v>
      </c>
      <c r="BJ201" s="4">
        <v>0.71860000000000002</v>
      </c>
      <c r="BK201" s="4">
        <v>0.88270000000000004</v>
      </c>
      <c r="BL201" s="4">
        <v>0.25979999999999998</v>
      </c>
      <c r="BM201" s="4">
        <v>0.86129999999999995</v>
      </c>
      <c r="BN201" s="4">
        <v>2.9899999999999999E-2</v>
      </c>
      <c r="BO201" s="5">
        <v>0.80279999999999996</v>
      </c>
      <c r="BP201" s="5">
        <v>1.0931</v>
      </c>
      <c r="BQ201" s="5">
        <v>0.18129999999999999</v>
      </c>
      <c r="BR201" s="5">
        <v>0.60829999999999995</v>
      </c>
      <c r="BS201" s="5">
        <v>1.4999999999999999E-2</v>
      </c>
      <c r="BT201" s="4">
        <v>0.67300000000000004</v>
      </c>
      <c r="BU201" s="4">
        <v>0.77880000000000005</v>
      </c>
      <c r="BV201" s="4">
        <v>0.32979999999999998</v>
      </c>
      <c r="BW201" s="4">
        <v>0.94710000000000005</v>
      </c>
      <c r="BX201" s="4">
        <v>7.6499999999999999E-2</v>
      </c>
      <c r="BY201" s="5">
        <v>0.67900000000000005</v>
      </c>
      <c r="BZ201" s="5">
        <v>0.79220000000000002</v>
      </c>
      <c r="CA201" s="5">
        <v>0.32050000000000001</v>
      </c>
      <c r="CB201" s="5">
        <v>0.93579999999999997</v>
      </c>
      <c r="CC201" s="5">
        <v>5.2200000000000003E-2</v>
      </c>
      <c r="CD201" s="4">
        <v>0.69279999999999997</v>
      </c>
      <c r="CE201" s="4">
        <v>0.82379999999999998</v>
      </c>
      <c r="CF201" s="4">
        <v>0.2959</v>
      </c>
      <c r="CG201" s="4">
        <v>0.91320000000000001</v>
      </c>
      <c r="CH201" s="4">
        <v>3.9600000000000003E-2</v>
      </c>
      <c r="CI201" s="5">
        <v>0.71989999999999998</v>
      </c>
      <c r="CJ201" s="5">
        <v>0.88590000000000002</v>
      </c>
      <c r="CK201" s="5">
        <v>0.25969999999999999</v>
      </c>
      <c r="CL201" s="5">
        <v>0.86070000000000002</v>
      </c>
      <c r="CM201" s="5">
        <v>2.7099999999999999E-2</v>
      </c>
      <c r="CN201" s="4">
        <v>0.80220000000000002</v>
      </c>
      <c r="CO201" s="4">
        <v>1.091</v>
      </c>
      <c r="CP201" s="4">
        <v>0.18890000000000001</v>
      </c>
      <c r="CQ201" s="4">
        <v>0.60760000000000003</v>
      </c>
      <c r="CR201" s="4">
        <v>9.5999999999999992E-3</v>
      </c>
      <c r="CS201" s="5">
        <v>0.66949999999999998</v>
      </c>
      <c r="CT201" s="5">
        <v>0.77170000000000005</v>
      </c>
      <c r="CU201" s="5">
        <v>0.34320000000000001</v>
      </c>
      <c r="CV201" s="5">
        <v>0.9476</v>
      </c>
      <c r="CW201" s="5">
        <v>5.9400000000000001E-2</v>
      </c>
      <c r="CX201" s="4">
        <v>0.67959999999999998</v>
      </c>
      <c r="CY201" s="4">
        <v>0.79290000000000005</v>
      </c>
      <c r="CZ201" s="4">
        <v>0.32250000000000001</v>
      </c>
      <c r="DA201" s="4">
        <v>0.93510000000000004</v>
      </c>
      <c r="DB201" s="4">
        <v>4.7100000000000003E-2</v>
      </c>
      <c r="DC201" s="5">
        <v>0.69259999999999999</v>
      </c>
      <c r="DD201" s="5">
        <v>0.82299999999999995</v>
      </c>
      <c r="DE201" s="5">
        <v>0.29670000000000002</v>
      </c>
      <c r="DF201" s="5">
        <v>0.9133</v>
      </c>
      <c r="DG201" s="5">
        <v>3.8399999999999997E-2</v>
      </c>
      <c r="DH201" s="4">
        <v>0.72</v>
      </c>
      <c r="DI201" s="4">
        <v>0.88639999999999997</v>
      </c>
      <c r="DJ201" s="4">
        <v>0.25950000000000001</v>
      </c>
      <c r="DK201" s="4">
        <v>0.86150000000000004</v>
      </c>
      <c r="DL201" s="4">
        <v>2.1499999999999998E-2</v>
      </c>
      <c r="DM201" s="5">
        <v>0.8024</v>
      </c>
      <c r="DN201" s="5">
        <v>1.0898000000000001</v>
      </c>
      <c r="DO201" s="5">
        <v>0.182</v>
      </c>
      <c r="DP201" s="5">
        <v>0.60619999999999996</v>
      </c>
      <c r="DQ201" s="5">
        <v>7.4999999999999997E-3</v>
      </c>
      <c r="DR201" s="4">
        <v>0.67249999999999999</v>
      </c>
      <c r="DS201" s="4">
        <v>0.77739999999999998</v>
      </c>
      <c r="DT201" s="4">
        <v>0.33729999999999999</v>
      </c>
      <c r="DU201" s="4">
        <v>0.9466</v>
      </c>
      <c r="DV201" s="4">
        <v>6.9900000000000004E-2</v>
      </c>
      <c r="DW201" s="5">
        <v>0.67869999999999997</v>
      </c>
      <c r="DX201" s="5">
        <v>0.79110000000000003</v>
      </c>
      <c r="DY201" s="5">
        <v>0.32369999999999999</v>
      </c>
      <c r="DZ201" s="5">
        <v>0.93510000000000004</v>
      </c>
      <c r="EA201" s="5">
        <v>5.8599999999999999E-2</v>
      </c>
      <c r="EB201" s="4">
        <v>0.69230000000000003</v>
      </c>
      <c r="EC201" s="4">
        <v>0.82220000000000004</v>
      </c>
      <c r="ED201" s="4">
        <v>0.29859999999999998</v>
      </c>
      <c r="EE201" s="4">
        <v>0.91259999999999997</v>
      </c>
      <c r="EF201" s="4">
        <v>3.2300000000000002E-2</v>
      </c>
      <c r="EG201" s="5">
        <v>0.7198</v>
      </c>
      <c r="EH201" s="5">
        <v>0.88600000000000001</v>
      </c>
      <c r="EI201" s="5">
        <v>0.2571</v>
      </c>
      <c r="EJ201" s="5">
        <v>0.86160000000000003</v>
      </c>
      <c r="EK201" s="5">
        <v>2.0199999999999999E-2</v>
      </c>
      <c r="EL201" s="4">
        <v>0.80149999999999999</v>
      </c>
      <c r="EM201" s="4">
        <v>1.0892999999999999</v>
      </c>
      <c r="EN201" s="4">
        <v>0.1835</v>
      </c>
      <c r="EO201" s="4">
        <v>0.60770000000000002</v>
      </c>
      <c r="EP201" s="4">
        <v>7.4999999999999997E-3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0.69189999999999996</v>
      </c>
      <c r="FB201" s="5">
        <v>0.82120000000000004</v>
      </c>
      <c r="FC201" s="5">
        <v>0.29870000000000002</v>
      </c>
      <c r="FD201" s="5">
        <v>0.91290000000000004</v>
      </c>
      <c r="FE201" s="5">
        <v>3.6499999999999998E-2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0.71222692307692315</v>
      </c>
      <c r="FQ201" s="4">
        <f t="shared" si="37"/>
        <v>0.87108076923076916</v>
      </c>
      <c r="FR201" s="4">
        <f t="shared" si="38"/>
        <v>0.28027307692307696</v>
      </c>
      <c r="FS201" s="4">
        <f t="shared" si="39"/>
        <v>0.85525769230769244</v>
      </c>
      <c r="FT201" s="4">
        <f t="shared" si="40"/>
        <v>4.1084615384615386E-2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k=20,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174</v>
      </c>
      <c r="B202" s="4">
        <v>0.6673</v>
      </c>
      <c r="C202" s="4">
        <v>0.7591</v>
      </c>
      <c r="D202" s="4">
        <v>0.32490000000000002</v>
      </c>
      <c r="E202" s="4">
        <v>0.92949999999999999</v>
      </c>
      <c r="F202" s="4">
        <v>5.21E-2</v>
      </c>
      <c r="G202" s="5"/>
      <c r="H202" s="5"/>
      <c r="I202" s="5"/>
      <c r="J202" s="5"/>
      <c r="K202" s="5"/>
      <c r="L202" s="4">
        <v>0.67949999999999999</v>
      </c>
      <c r="M202" s="4">
        <v>0.7903</v>
      </c>
      <c r="N202" s="4">
        <v>0.31119999999999998</v>
      </c>
      <c r="O202" s="4">
        <v>0.91020000000000001</v>
      </c>
      <c r="P202" s="4">
        <v>3.3300000000000003E-2</v>
      </c>
      <c r="Q202" s="5"/>
      <c r="R202" s="5"/>
      <c r="S202" s="5"/>
      <c r="T202" s="5"/>
      <c r="U202" s="5"/>
      <c r="V202" s="4">
        <v>0.69489999999999996</v>
      </c>
      <c r="W202" s="4">
        <v>0.82479999999999998</v>
      </c>
      <c r="X202" s="4">
        <v>0.28310000000000002</v>
      </c>
      <c r="Y202" s="4">
        <v>0.88019999999999998</v>
      </c>
      <c r="Z202" s="4">
        <v>2.2800000000000001E-2</v>
      </c>
      <c r="AA202" s="5"/>
      <c r="AB202" s="5"/>
      <c r="AC202" s="5"/>
      <c r="AD202" s="5"/>
      <c r="AE202" s="5"/>
      <c r="AF202" s="4">
        <v>0.73019999999999996</v>
      </c>
      <c r="AG202" s="4">
        <v>0.90610000000000002</v>
      </c>
      <c r="AH202" s="4">
        <v>0.222</v>
      </c>
      <c r="AI202" s="4">
        <v>0.81789999999999996</v>
      </c>
      <c r="AJ202" s="4">
        <v>2.63E-2</v>
      </c>
      <c r="AK202" s="5"/>
      <c r="AL202" s="5"/>
      <c r="AM202" s="5"/>
      <c r="AN202" s="5"/>
      <c r="AO202" s="5"/>
      <c r="AP202" s="4">
        <v>0.82709999999999995</v>
      </c>
      <c r="AQ202" s="4">
        <v>1.1536</v>
      </c>
      <c r="AR202" s="4">
        <v>0.12690000000000001</v>
      </c>
      <c r="AS202" s="4">
        <v>0.55969999999999998</v>
      </c>
      <c r="AT202" s="4">
        <v>9.4000000000000004E-3</v>
      </c>
      <c r="AU202" s="5">
        <v>0.66879999999999995</v>
      </c>
      <c r="AV202" s="5">
        <v>0.76849999999999996</v>
      </c>
      <c r="AW202" s="5">
        <v>0.3332</v>
      </c>
      <c r="AX202" s="5">
        <v>0.92879999999999996</v>
      </c>
      <c r="AY202" s="5">
        <v>4.6199999999999998E-2</v>
      </c>
      <c r="AZ202" s="4">
        <v>0.67789999999999995</v>
      </c>
      <c r="BA202" s="4">
        <v>0.78610000000000002</v>
      </c>
      <c r="BB202" s="4">
        <v>0.31859999999999999</v>
      </c>
      <c r="BC202" s="4">
        <v>0.9103</v>
      </c>
      <c r="BD202" s="4">
        <v>3.32E-2</v>
      </c>
      <c r="BE202" s="5">
        <v>0.69410000000000005</v>
      </c>
      <c r="BF202" s="5">
        <v>0.82440000000000002</v>
      </c>
      <c r="BG202" s="5">
        <v>0.28210000000000002</v>
      </c>
      <c r="BH202" s="5">
        <v>0.88</v>
      </c>
      <c r="BI202" s="5">
        <v>2.5600000000000001E-2</v>
      </c>
      <c r="BJ202" s="4">
        <v>0.72750000000000004</v>
      </c>
      <c r="BK202" s="4">
        <v>0.90259999999999996</v>
      </c>
      <c r="BL202" s="4">
        <v>0.22950000000000001</v>
      </c>
      <c r="BM202" s="4">
        <v>0.81479999999999997</v>
      </c>
      <c r="BN202" s="4">
        <v>1.77E-2</v>
      </c>
      <c r="BO202" s="5">
        <v>0.82679999999999998</v>
      </c>
      <c r="BP202" s="5">
        <v>1.1548</v>
      </c>
      <c r="BQ202" s="5">
        <v>0.1263</v>
      </c>
      <c r="BR202" s="5">
        <v>0.55669999999999997</v>
      </c>
      <c r="BS202" s="5">
        <v>8.6E-3</v>
      </c>
      <c r="BT202" s="4">
        <v>0.66959999999999997</v>
      </c>
      <c r="BU202" s="4">
        <v>0.76839999999999997</v>
      </c>
      <c r="BV202" s="4">
        <v>0.33139999999999997</v>
      </c>
      <c r="BW202" s="4">
        <v>0.92759999999999998</v>
      </c>
      <c r="BX202" s="4">
        <v>4.4900000000000002E-2</v>
      </c>
      <c r="BY202" s="5">
        <v>0.67820000000000003</v>
      </c>
      <c r="BZ202" s="5">
        <v>0.78800000000000003</v>
      </c>
      <c r="CA202" s="5">
        <v>0.31609999999999999</v>
      </c>
      <c r="CB202" s="5">
        <v>0.91139999999999999</v>
      </c>
      <c r="CC202" s="5">
        <v>3.0499999999999999E-2</v>
      </c>
      <c r="CD202" s="4">
        <v>0.6956</v>
      </c>
      <c r="CE202" s="4">
        <v>0.82779999999999998</v>
      </c>
      <c r="CF202" s="4">
        <v>0.27850000000000003</v>
      </c>
      <c r="CG202" s="4">
        <v>0.88080000000000003</v>
      </c>
      <c r="CH202" s="4">
        <v>2.3900000000000001E-2</v>
      </c>
      <c r="CI202" s="5">
        <v>0.72960000000000003</v>
      </c>
      <c r="CJ202" s="5">
        <v>0.90710000000000002</v>
      </c>
      <c r="CK202" s="5">
        <v>0.22850000000000001</v>
      </c>
      <c r="CL202" s="5">
        <v>0.81579999999999997</v>
      </c>
      <c r="CM202" s="5">
        <v>1.6400000000000001E-2</v>
      </c>
      <c r="CN202" s="4">
        <v>0.82769999999999999</v>
      </c>
      <c r="CO202" s="4">
        <v>1.1576</v>
      </c>
      <c r="CP202" s="4">
        <v>0.1326</v>
      </c>
      <c r="CQ202" s="4">
        <v>0.55640000000000001</v>
      </c>
      <c r="CR202" s="4">
        <v>5.7999999999999996E-3</v>
      </c>
      <c r="CS202" s="5">
        <v>0.66639999999999999</v>
      </c>
      <c r="CT202" s="5">
        <v>0.76270000000000004</v>
      </c>
      <c r="CU202" s="5">
        <v>0.34460000000000002</v>
      </c>
      <c r="CV202" s="5">
        <v>0.92810000000000004</v>
      </c>
      <c r="CW202" s="5">
        <v>3.5499999999999997E-2</v>
      </c>
      <c r="CX202" s="4">
        <v>0.67900000000000005</v>
      </c>
      <c r="CY202" s="4">
        <v>0.78949999999999998</v>
      </c>
      <c r="CZ202" s="4">
        <v>0.31480000000000002</v>
      </c>
      <c r="DA202" s="4">
        <v>0.91120000000000001</v>
      </c>
      <c r="DB202" s="4">
        <v>2.7400000000000001E-2</v>
      </c>
      <c r="DC202" s="5">
        <v>0.69569999999999999</v>
      </c>
      <c r="DD202" s="5">
        <v>0.82799999999999996</v>
      </c>
      <c r="DE202" s="5">
        <v>0.27900000000000003</v>
      </c>
      <c r="DF202" s="5">
        <v>0.88100000000000001</v>
      </c>
      <c r="DG202" s="5">
        <v>2.0799999999999999E-2</v>
      </c>
      <c r="DH202" s="4">
        <v>0.73</v>
      </c>
      <c r="DI202" s="4">
        <v>0.90790000000000004</v>
      </c>
      <c r="DJ202" s="4">
        <v>0.2283</v>
      </c>
      <c r="DK202" s="4">
        <v>0.81589999999999996</v>
      </c>
      <c r="DL202" s="4">
        <v>1.2E-2</v>
      </c>
      <c r="DM202" s="5">
        <v>0.82609999999999995</v>
      </c>
      <c r="DN202" s="5">
        <v>1.1523000000000001</v>
      </c>
      <c r="DO202" s="5">
        <v>0.12989999999999999</v>
      </c>
      <c r="DP202" s="5">
        <v>0.55569999999999997</v>
      </c>
      <c r="DQ202" s="5">
        <v>4.3E-3</v>
      </c>
      <c r="DR202" s="4">
        <v>0.66910000000000003</v>
      </c>
      <c r="DS202" s="4">
        <v>0.76749999999999996</v>
      </c>
      <c r="DT202" s="4">
        <v>0.3367</v>
      </c>
      <c r="DU202" s="4">
        <v>0.92779999999999996</v>
      </c>
      <c r="DV202" s="4">
        <v>4.0800000000000003E-2</v>
      </c>
      <c r="DW202" s="5">
        <v>0.67759999999999998</v>
      </c>
      <c r="DX202" s="5">
        <v>0.78620000000000001</v>
      </c>
      <c r="DY202" s="5">
        <v>0.317</v>
      </c>
      <c r="DZ202" s="5">
        <v>0.91110000000000002</v>
      </c>
      <c r="EA202" s="5">
        <v>3.3599999999999998E-2</v>
      </c>
      <c r="EB202" s="4">
        <v>0.69479999999999997</v>
      </c>
      <c r="EC202" s="4">
        <v>0.82579999999999998</v>
      </c>
      <c r="ED202" s="4">
        <v>0.28289999999999998</v>
      </c>
      <c r="EE202" s="4">
        <v>0.88029999999999997</v>
      </c>
      <c r="EF202" s="4">
        <v>1.95E-2</v>
      </c>
      <c r="EG202" s="5">
        <v>0.72970000000000002</v>
      </c>
      <c r="EH202" s="5">
        <v>0.90720000000000001</v>
      </c>
      <c r="EI202" s="5">
        <v>0.2271</v>
      </c>
      <c r="EJ202" s="5">
        <v>0.81599999999999995</v>
      </c>
      <c r="EK202" s="5">
        <v>1.17E-2</v>
      </c>
      <c r="EL202" s="4">
        <v>0.82609999999999995</v>
      </c>
      <c r="EM202" s="4">
        <v>1.1533</v>
      </c>
      <c r="EN202" s="4">
        <v>0.12770000000000001</v>
      </c>
      <c r="EO202" s="4">
        <v>0.55740000000000001</v>
      </c>
      <c r="EP202" s="4">
        <v>4.4000000000000003E-3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0.7195720000000001</v>
      </c>
      <c r="FQ202" s="4">
        <f t="shared" si="37"/>
        <v>0.887984</v>
      </c>
      <c r="FR202" s="4">
        <f t="shared" si="38"/>
        <v>0.25731599999999999</v>
      </c>
      <c r="FS202" s="4">
        <f t="shared" si="39"/>
        <v>0.8185840000000002</v>
      </c>
      <c r="FT202" s="4">
        <f t="shared" si="40"/>
        <v>2.4268000000000001E-2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k=20,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175</v>
      </c>
      <c r="B203" s="4">
        <v>0.67200000000000004</v>
      </c>
      <c r="C203" s="4">
        <v>0.77829999999999999</v>
      </c>
      <c r="D203" s="4">
        <v>0.33239999999999997</v>
      </c>
      <c r="E203" s="4">
        <v>0.95589999999999997</v>
      </c>
      <c r="F203" s="4">
        <v>6.2700000000000006E-2</v>
      </c>
      <c r="G203" s="5"/>
      <c r="H203" s="5"/>
      <c r="I203" s="5"/>
      <c r="J203" s="5"/>
      <c r="K203" s="5"/>
      <c r="L203" s="4">
        <v>0.68100000000000005</v>
      </c>
      <c r="M203" s="4">
        <v>0.80120000000000002</v>
      </c>
      <c r="N203" s="4">
        <v>0.34139999999999998</v>
      </c>
      <c r="O203" s="4">
        <v>0.94569999999999999</v>
      </c>
      <c r="P203" s="4">
        <v>0.04</v>
      </c>
      <c r="Q203" s="5"/>
      <c r="R203" s="5"/>
      <c r="S203" s="5"/>
      <c r="T203" s="5"/>
      <c r="U203" s="5"/>
      <c r="V203" s="4">
        <v>0.69099999999999995</v>
      </c>
      <c r="W203" s="4">
        <v>0.82420000000000004</v>
      </c>
      <c r="X203" s="4">
        <v>0.3281</v>
      </c>
      <c r="Y203" s="4">
        <v>0.92659999999999998</v>
      </c>
      <c r="Z203" s="4">
        <v>3.04E-2</v>
      </c>
      <c r="AA203" s="5"/>
      <c r="AB203" s="5"/>
      <c r="AC203" s="5"/>
      <c r="AD203" s="5"/>
      <c r="AE203" s="5"/>
      <c r="AF203" s="4">
        <v>0.71650000000000003</v>
      </c>
      <c r="AG203" s="4">
        <v>0.88009999999999999</v>
      </c>
      <c r="AH203" s="4">
        <v>0.2762</v>
      </c>
      <c r="AI203" s="4">
        <v>0.8861</v>
      </c>
      <c r="AJ203" s="4">
        <v>3.0300000000000001E-2</v>
      </c>
      <c r="AK203" s="5"/>
      <c r="AL203" s="5"/>
      <c r="AM203" s="5"/>
      <c r="AN203" s="5"/>
      <c r="AO203" s="5"/>
      <c r="AP203" s="4">
        <v>0.79700000000000004</v>
      </c>
      <c r="AQ203" s="4">
        <v>1.0803</v>
      </c>
      <c r="AR203" s="4">
        <v>0.1691</v>
      </c>
      <c r="AS203" s="4">
        <v>0.6835</v>
      </c>
      <c r="AT203" s="4">
        <v>1.24E-2</v>
      </c>
      <c r="AU203" s="5">
        <v>0.67190000000000005</v>
      </c>
      <c r="AV203" s="5">
        <v>0.78320000000000001</v>
      </c>
      <c r="AW203" s="5">
        <v>0.3548</v>
      </c>
      <c r="AX203" s="5">
        <v>0.95569999999999999</v>
      </c>
      <c r="AY203" s="5">
        <v>5.6500000000000002E-2</v>
      </c>
      <c r="AZ203" s="4">
        <v>0.68049999999999999</v>
      </c>
      <c r="BA203" s="4">
        <v>0.79920000000000002</v>
      </c>
      <c r="BB203" s="4">
        <v>0.34739999999999999</v>
      </c>
      <c r="BC203" s="4">
        <v>0.94479999999999997</v>
      </c>
      <c r="BD203" s="4">
        <v>4.1000000000000002E-2</v>
      </c>
      <c r="BE203" s="5">
        <v>0.69210000000000005</v>
      </c>
      <c r="BF203" s="5">
        <v>0.8276</v>
      </c>
      <c r="BG203" s="5">
        <v>0.32019999999999998</v>
      </c>
      <c r="BH203" s="5">
        <v>0.92700000000000005</v>
      </c>
      <c r="BI203" s="5">
        <v>3.1600000000000003E-2</v>
      </c>
      <c r="BJ203" s="4">
        <v>0.71579999999999999</v>
      </c>
      <c r="BK203" s="4">
        <v>0.88060000000000005</v>
      </c>
      <c r="BL203" s="4">
        <v>0.27889999999999998</v>
      </c>
      <c r="BM203" s="4">
        <v>0.88560000000000005</v>
      </c>
      <c r="BN203" s="4">
        <v>1.9599999999999999E-2</v>
      </c>
      <c r="BO203" s="5">
        <v>0.79720000000000002</v>
      </c>
      <c r="BP203" s="5">
        <v>1.0814999999999999</v>
      </c>
      <c r="BQ203" s="5">
        <v>0.1716</v>
      </c>
      <c r="BR203" s="5">
        <v>0.68159999999999998</v>
      </c>
      <c r="BS203" s="5">
        <v>1.18E-2</v>
      </c>
      <c r="BT203" s="4">
        <v>0.67300000000000004</v>
      </c>
      <c r="BU203" s="4">
        <v>0.78359999999999996</v>
      </c>
      <c r="BV203" s="4">
        <v>0.34699999999999998</v>
      </c>
      <c r="BW203" s="4">
        <v>0.95520000000000005</v>
      </c>
      <c r="BX203" s="4">
        <v>5.62E-2</v>
      </c>
      <c r="BY203" s="5">
        <v>0.68020000000000003</v>
      </c>
      <c r="BZ203" s="5">
        <v>0.80069999999999997</v>
      </c>
      <c r="CA203" s="5">
        <v>0.34179999999999999</v>
      </c>
      <c r="CB203" s="5">
        <v>0.94579999999999997</v>
      </c>
      <c r="CC203" s="5">
        <v>3.6299999999999999E-2</v>
      </c>
      <c r="CD203" s="4">
        <v>0.69279999999999997</v>
      </c>
      <c r="CE203" s="4">
        <v>0.82830000000000004</v>
      </c>
      <c r="CF203" s="4">
        <v>0.31969999999999998</v>
      </c>
      <c r="CG203" s="4">
        <v>0.92749999999999999</v>
      </c>
      <c r="CH203" s="4">
        <v>2.7400000000000001E-2</v>
      </c>
      <c r="CI203" s="5">
        <v>0.71719999999999995</v>
      </c>
      <c r="CJ203" s="5">
        <v>0.88490000000000002</v>
      </c>
      <c r="CK203" s="5">
        <v>0.27989999999999998</v>
      </c>
      <c r="CL203" s="5">
        <v>0.88500000000000001</v>
      </c>
      <c r="CM203" s="5">
        <v>2.1000000000000001E-2</v>
      </c>
      <c r="CN203" s="4">
        <v>0.79600000000000004</v>
      </c>
      <c r="CO203" s="4">
        <v>1.0792999999999999</v>
      </c>
      <c r="CP203" s="4">
        <v>0.1772</v>
      </c>
      <c r="CQ203" s="4">
        <v>0.68089999999999995</v>
      </c>
      <c r="CR203" s="4">
        <v>7.4999999999999997E-3</v>
      </c>
      <c r="CS203" s="5">
        <v>0.67049999999999998</v>
      </c>
      <c r="CT203" s="5">
        <v>0.77959999999999996</v>
      </c>
      <c r="CU203" s="5">
        <v>0.35699999999999998</v>
      </c>
      <c r="CV203" s="5">
        <v>0.95540000000000003</v>
      </c>
      <c r="CW203" s="5">
        <v>4.2799999999999998E-2</v>
      </c>
      <c r="CX203" s="4">
        <v>0.68020000000000003</v>
      </c>
      <c r="CY203" s="4">
        <v>0.8</v>
      </c>
      <c r="CZ203" s="4">
        <v>0.34410000000000002</v>
      </c>
      <c r="DA203" s="4">
        <v>0.94520000000000004</v>
      </c>
      <c r="DB203" s="4">
        <v>3.27E-2</v>
      </c>
      <c r="DC203" s="5">
        <v>0.6925</v>
      </c>
      <c r="DD203" s="5">
        <v>0.82820000000000005</v>
      </c>
      <c r="DE203" s="5">
        <v>0.32019999999999998</v>
      </c>
      <c r="DF203" s="5">
        <v>0.92769999999999997</v>
      </c>
      <c r="DG203" s="5">
        <v>2.4899999999999999E-2</v>
      </c>
      <c r="DH203" s="4">
        <v>0.71750000000000003</v>
      </c>
      <c r="DI203" s="4">
        <v>0.88519999999999999</v>
      </c>
      <c r="DJ203" s="4">
        <v>0.28000000000000003</v>
      </c>
      <c r="DK203" s="4">
        <v>0.88600000000000001</v>
      </c>
      <c r="DL203" s="4">
        <v>1.47E-2</v>
      </c>
      <c r="DM203" s="5">
        <v>0.79630000000000001</v>
      </c>
      <c r="DN203" s="5">
        <v>1.0794999999999999</v>
      </c>
      <c r="DO203" s="5">
        <v>0.17299999999999999</v>
      </c>
      <c r="DP203" s="5">
        <v>0.68140000000000001</v>
      </c>
      <c r="DQ203" s="5">
        <v>5.4000000000000003E-3</v>
      </c>
      <c r="DR203" s="4">
        <v>0.67330000000000001</v>
      </c>
      <c r="DS203" s="4">
        <v>0.78500000000000003</v>
      </c>
      <c r="DT203" s="4">
        <v>0.35339999999999999</v>
      </c>
      <c r="DU203" s="4">
        <v>0.9546</v>
      </c>
      <c r="DV203" s="4">
        <v>4.5100000000000001E-2</v>
      </c>
      <c r="DW203" s="5">
        <v>0.67930000000000001</v>
      </c>
      <c r="DX203" s="5">
        <v>0.79790000000000005</v>
      </c>
      <c r="DY203" s="5">
        <v>0.3422</v>
      </c>
      <c r="DZ203" s="5">
        <v>0.94510000000000005</v>
      </c>
      <c r="EA203" s="5">
        <v>4.1000000000000002E-2</v>
      </c>
      <c r="EB203" s="4">
        <v>0.69169999999999998</v>
      </c>
      <c r="EC203" s="4">
        <v>0.82620000000000005</v>
      </c>
      <c r="ED203" s="4">
        <v>0.32350000000000001</v>
      </c>
      <c r="EE203" s="4">
        <v>0.92689999999999995</v>
      </c>
      <c r="EF203" s="4">
        <v>2.3400000000000001E-2</v>
      </c>
      <c r="EG203" s="5">
        <v>0.71679999999999999</v>
      </c>
      <c r="EH203" s="5">
        <v>0.88349999999999995</v>
      </c>
      <c r="EI203" s="5">
        <v>0.27929999999999999</v>
      </c>
      <c r="EJ203" s="5">
        <v>0.8861</v>
      </c>
      <c r="EK203" s="5">
        <v>1.4200000000000001E-2</v>
      </c>
      <c r="EL203" s="4">
        <v>0.79659999999999997</v>
      </c>
      <c r="EM203" s="4">
        <v>1.0809</v>
      </c>
      <c r="EN203" s="4">
        <v>0.1729</v>
      </c>
      <c r="EO203" s="4">
        <v>0.68169999999999997</v>
      </c>
      <c r="EP203" s="4">
        <v>5.5999999999999999E-3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0.71155599999999997</v>
      </c>
      <c r="FQ203" s="4">
        <f t="shared" si="37"/>
        <v>0.87436000000000003</v>
      </c>
      <c r="FR203" s="4">
        <f t="shared" si="38"/>
        <v>0.29325200000000001</v>
      </c>
      <c r="FS203" s="4">
        <f t="shared" si="39"/>
        <v>0.87907999999999986</v>
      </c>
      <c r="FT203" s="4">
        <f t="shared" si="40"/>
        <v>2.9380000000000003E-2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176</v>
      </c>
      <c r="B204" s="4">
        <v>0.67249999999999999</v>
      </c>
      <c r="C204" s="4">
        <v>0.77229999999999999</v>
      </c>
      <c r="D204" s="4">
        <v>0.30840000000000001</v>
      </c>
      <c r="E204" s="4">
        <v>0.94130000000000003</v>
      </c>
      <c r="F204" s="4">
        <v>4.8899999999999999E-2</v>
      </c>
      <c r="G204" s="5"/>
      <c r="H204" s="5"/>
      <c r="I204" s="5"/>
      <c r="J204" s="5"/>
      <c r="K204" s="5"/>
      <c r="L204" s="4">
        <v>0.68240000000000001</v>
      </c>
      <c r="M204" s="4">
        <v>0.7964</v>
      </c>
      <c r="N204" s="4">
        <v>0.30819999999999997</v>
      </c>
      <c r="O204" s="4">
        <v>0.92700000000000005</v>
      </c>
      <c r="P204" s="4">
        <v>3.3700000000000001E-2</v>
      </c>
      <c r="Q204" s="5"/>
      <c r="R204" s="5"/>
      <c r="S204" s="5"/>
      <c r="T204" s="5"/>
      <c r="U204" s="5"/>
      <c r="V204" s="4">
        <v>0.69499999999999995</v>
      </c>
      <c r="W204" s="4">
        <v>0.82589999999999997</v>
      </c>
      <c r="X204" s="4">
        <v>0.28610000000000002</v>
      </c>
      <c r="Y204" s="4">
        <v>0.90129999999999999</v>
      </c>
      <c r="Z204" s="4">
        <v>2.6700000000000002E-2</v>
      </c>
      <c r="AA204" s="5"/>
      <c r="AB204" s="5"/>
      <c r="AC204" s="5"/>
      <c r="AD204" s="5"/>
      <c r="AE204" s="5"/>
      <c r="AF204" s="4">
        <v>0.72399999999999998</v>
      </c>
      <c r="AG204" s="4">
        <v>0.89139999999999997</v>
      </c>
      <c r="AH204" s="4">
        <v>0.24030000000000001</v>
      </c>
      <c r="AI204" s="4">
        <v>0.84719999999999995</v>
      </c>
      <c r="AJ204" s="4">
        <v>2.63E-2</v>
      </c>
      <c r="AK204" s="5"/>
      <c r="AL204" s="5"/>
      <c r="AM204" s="5"/>
      <c r="AN204" s="5"/>
      <c r="AO204" s="5"/>
      <c r="AP204" s="4">
        <v>0.80930000000000002</v>
      </c>
      <c r="AQ204" s="4">
        <v>1.1079000000000001</v>
      </c>
      <c r="AR204" s="4">
        <v>0.17499999999999999</v>
      </c>
      <c r="AS204" s="4">
        <v>0.59670000000000001</v>
      </c>
      <c r="AT204" s="4">
        <v>9.4000000000000004E-3</v>
      </c>
      <c r="AU204" s="5">
        <v>0.67179999999999995</v>
      </c>
      <c r="AV204" s="5">
        <v>0.77470000000000006</v>
      </c>
      <c r="AW204" s="5">
        <v>0.33179999999999998</v>
      </c>
      <c r="AX204" s="5">
        <v>0.94099999999999995</v>
      </c>
      <c r="AY204" s="5">
        <v>4.9700000000000001E-2</v>
      </c>
      <c r="AZ204" s="4">
        <v>0.68210000000000004</v>
      </c>
      <c r="BA204" s="4">
        <v>0.79679999999999995</v>
      </c>
      <c r="BB204" s="4">
        <v>0.30959999999999999</v>
      </c>
      <c r="BC204" s="4">
        <v>0.92649999999999999</v>
      </c>
      <c r="BD204" s="4">
        <v>3.3599999999999998E-2</v>
      </c>
      <c r="BE204" s="5">
        <v>0.69489999999999996</v>
      </c>
      <c r="BF204" s="5">
        <v>0.82640000000000002</v>
      </c>
      <c r="BG204" s="5">
        <v>0.28389999999999999</v>
      </c>
      <c r="BH204" s="5">
        <v>0.90169999999999995</v>
      </c>
      <c r="BI204" s="5">
        <v>2.4899999999999999E-2</v>
      </c>
      <c r="BJ204" s="4">
        <v>0.72330000000000005</v>
      </c>
      <c r="BK204" s="4">
        <v>0.8921</v>
      </c>
      <c r="BL204" s="4">
        <v>0.2445</v>
      </c>
      <c r="BM204" s="4">
        <v>0.84609999999999996</v>
      </c>
      <c r="BN204" s="4">
        <v>1.7000000000000001E-2</v>
      </c>
      <c r="BO204" s="5">
        <v>0.80969999999999998</v>
      </c>
      <c r="BP204" s="5">
        <v>1.1093999999999999</v>
      </c>
      <c r="BQ204" s="5">
        <v>0.1739</v>
      </c>
      <c r="BR204" s="5">
        <v>0.59599999999999997</v>
      </c>
      <c r="BS204" s="5">
        <v>9.1999999999999998E-3</v>
      </c>
      <c r="BT204" s="4">
        <v>0.6744</v>
      </c>
      <c r="BU204" s="4">
        <v>0.78039999999999998</v>
      </c>
      <c r="BV204" s="4">
        <v>0.31609999999999999</v>
      </c>
      <c r="BW204" s="4">
        <v>0.94069999999999998</v>
      </c>
      <c r="BX204" s="4">
        <v>4.6699999999999998E-2</v>
      </c>
      <c r="BY204" s="5">
        <v>0.68130000000000002</v>
      </c>
      <c r="BZ204" s="5">
        <v>0.79569999999999996</v>
      </c>
      <c r="CA204" s="5">
        <v>0.30630000000000002</v>
      </c>
      <c r="CB204" s="5">
        <v>0.92749999999999999</v>
      </c>
      <c r="CC204" s="5">
        <v>3.0099999999999998E-2</v>
      </c>
      <c r="CD204" s="4">
        <v>0.69550000000000001</v>
      </c>
      <c r="CE204" s="4">
        <v>0.82809999999999995</v>
      </c>
      <c r="CF204" s="4">
        <v>0.2833</v>
      </c>
      <c r="CG204" s="4">
        <v>0.9022</v>
      </c>
      <c r="CH204" s="4">
        <v>2.2700000000000001E-2</v>
      </c>
      <c r="CI204" s="5">
        <v>0.72409999999999997</v>
      </c>
      <c r="CJ204" s="5">
        <v>0.89480000000000004</v>
      </c>
      <c r="CK204" s="5">
        <v>0.24729999999999999</v>
      </c>
      <c r="CL204" s="5">
        <v>0.84599999999999997</v>
      </c>
      <c r="CM204" s="5">
        <v>1.7100000000000001E-2</v>
      </c>
      <c r="CN204" s="4">
        <v>0.80859999999999999</v>
      </c>
      <c r="CO204" s="4">
        <v>1.1064000000000001</v>
      </c>
      <c r="CP204" s="4">
        <v>0.18110000000000001</v>
      </c>
      <c r="CQ204" s="4">
        <v>0.5948</v>
      </c>
      <c r="CR204" s="4">
        <v>6.3E-3</v>
      </c>
      <c r="CS204" s="5">
        <v>0.67090000000000005</v>
      </c>
      <c r="CT204" s="5">
        <v>0.77310000000000001</v>
      </c>
      <c r="CU204" s="5">
        <v>0.33479999999999999</v>
      </c>
      <c r="CV204" s="5">
        <v>0.94140000000000001</v>
      </c>
      <c r="CW204" s="5">
        <v>3.56E-2</v>
      </c>
      <c r="CX204" s="4">
        <v>0.68189999999999995</v>
      </c>
      <c r="CY204" s="4">
        <v>0.79690000000000005</v>
      </c>
      <c r="CZ204" s="4">
        <v>0.30759999999999998</v>
      </c>
      <c r="DA204" s="4">
        <v>0.92679999999999996</v>
      </c>
      <c r="DB204" s="4">
        <v>2.8000000000000001E-2</v>
      </c>
      <c r="DC204" s="5">
        <v>0.6956</v>
      </c>
      <c r="DD204" s="5">
        <v>0.82830000000000004</v>
      </c>
      <c r="DE204" s="5">
        <v>0.28299999999999997</v>
      </c>
      <c r="DF204" s="5">
        <v>0.90239999999999998</v>
      </c>
      <c r="DG204" s="5">
        <v>2.0799999999999999E-2</v>
      </c>
      <c r="DH204" s="4">
        <v>0.7248</v>
      </c>
      <c r="DI204" s="4">
        <v>0.89600000000000002</v>
      </c>
      <c r="DJ204" s="4">
        <v>0.2465</v>
      </c>
      <c r="DK204" s="4">
        <v>0.84650000000000003</v>
      </c>
      <c r="DL204" s="4">
        <v>1.2E-2</v>
      </c>
      <c r="DM204" s="5">
        <v>0.80830000000000002</v>
      </c>
      <c r="DN204" s="5">
        <v>1.1046</v>
      </c>
      <c r="DO204" s="5">
        <v>0.17549999999999999</v>
      </c>
      <c r="DP204" s="5">
        <v>0.59370000000000001</v>
      </c>
      <c r="DQ204" s="5">
        <v>4.3E-3</v>
      </c>
      <c r="DR204" s="4">
        <v>0.67410000000000003</v>
      </c>
      <c r="DS204" s="4">
        <v>0.7792</v>
      </c>
      <c r="DT204" s="4">
        <v>0.32500000000000001</v>
      </c>
      <c r="DU204" s="4">
        <v>0.94020000000000004</v>
      </c>
      <c r="DV204" s="4">
        <v>3.7199999999999997E-2</v>
      </c>
      <c r="DW204" s="5">
        <v>0.68079999999999996</v>
      </c>
      <c r="DX204" s="5">
        <v>0.79430000000000001</v>
      </c>
      <c r="DY204" s="5">
        <v>0.30830000000000002</v>
      </c>
      <c r="DZ204" s="5">
        <v>0.92659999999999998</v>
      </c>
      <c r="EA204" s="5">
        <v>3.2099999999999997E-2</v>
      </c>
      <c r="EB204" s="4">
        <v>0.69520000000000004</v>
      </c>
      <c r="EC204" s="4">
        <v>0.82709999999999995</v>
      </c>
      <c r="ED204" s="4">
        <v>0.28620000000000001</v>
      </c>
      <c r="EE204" s="4">
        <v>0.90169999999999995</v>
      </c>
      <c r="EF204" s="4">
        <v>1.95E-2</v>
      </c>
      <c r="EG204" s="5">
        <v>0.72419999999999995</v>
      </c>
      <c r="EH204" s="5">
        <v>0.89459999999999995</v>
      </c>
      <c r="EI204" s="5">
        <v>0.2452</v>
      </c>
      <c r="EJ204" s="5">
        <v>0.84699999999999998</v>
      </c>
      <c r="EK204" s="5">
        <v>1.18E-2</v>
      </c>
      <c r="EL204" s="4">
        <v>0.80810000000000004</v>
      </c>
      <c r="EM204" s="4">
        <v>1.1054999999999999</v>
      </c>
      <c r="EN204" s="4">
        <v>0.17680000000000001</v>
      </c>
      <c r="EO204" s="4">
        <v>0.59530000000000005</v>
      </c>
      <c r="EP204" s="4">
        <v>4.4999999999999997E-3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0.71651200000000004</v>
      </c>
      <c r="FQ204" s="4">
        <f t="shared" si="37"/>
        <v>0.87993200000000016</v>
      </c>
      <c r="FR204" s="4">
        <f t="shared" si="38"/>
        <v>0.26738800000000007</v>
      </c>
      <c r="FS204" s="4">
        <f t="shared" si="39"/>
        <v>0.84230400000000005</v>
      </c>
      <c r="FT204" s="4">
        <f t="shared" si="40"/>
        <v>2.4323999999999998E-2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k=20,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177</v>
      </c>
      <c r="B205" s="4">
        <v>0.68110000000000004</v>
      </c>
      <c r="C205" s="4">
        <v>0.79320000000000002</v>
      </c>
      <c r="D205" s="4">
        <v>0.2908</v>
      </c>
      <c r="E205" s="4">
        <v>0.93930000000000002</v>
      </c>
      <c r="F205" s="4">
        <v>9.1399999999999995E-2</v>
      </c>
      <c r="G205" s="5"/>
      <c r="H205" s="5"/>
      <c r="I205" s="5"/>
      <c r="J205" s="5"/>
      <c r="K205" s="5"/>
      <c r="L205" s="4">
        <v>0.69269999999999998</v>
      </c>
      <c r="M205" s="4">
        <v>0.82079999999999997</v>
      </c>
      <c r="N205" s="4">
        <v>0.28710000000000002</v>
      </c>
      <c r="O205" s="4">
        <v>0.92479999999999996</v>
      </c>
      <c r="P205" s="4">
        <v>5.8799999999999998E-2</v>
      </c>
      <c r="Q205" s="5"/>
      <c r="R205" s="5"/>
      <c r="S205" s="5"/>
      <c r="T205" s="5"/>
      <c r="U205" s="5"/>
      <c r="V205" s="4">
        <v>0.70760000000000001</v>
      </c>
      <c r="W205" s="4">
        <v>0.85580000000000001</v>
      </c>
      <c r="X205" s="4">
        <v>0.26429999999999998</v>
      </c>
      <c r="Y205" s="4">
        <v>0.89959999999999996</v>
      </c>
      <c r="Z205" s="4">
        <v>3.85E-2</v>
      </c>
      <c r="AA205" s="5"/>
      <c r="AB205" s="5"/>
      <c r="AC205" s="5"/>
      <c r="AD205" s="5"/>
      <c r="AE205" s="5"/>
      <c r="AF205" s="4">
        <v>0.74099999999999999</v>
      </c>
      <c r="AG205" s="4">
        <v>0.93359999999999999</v>
      </c>
      <c r="AH205" s="4">
        <v>0.21659999999999999</v>
      </c>
      <c r="AI205" s="4">
        <v>0.84819999999999995</v>
      </c>
      <c r="AJ205" s="4">
        <v>3.5999999999999997E-2</v>
      </c>
      <c r="AK205" s="5"/>
      <c r="AL205" s="5"/>
      <c r="AM205" s="5"/>
      <c r="AN205" s="5"/>
      <c r="AO205" s="5"/>
      <c r="AP205" s="4">
        <v>0.82899999999999996</v>
      </c>
      <c r="AQ205" s="4">
        <v>1.1619999999999999</v>
      </c>
      <c r="AR205" s="4">
        <v>0.14729999999999999</v>
      </c>
      <c r="AS205" s="4">
        <v>0.6371</v>
      </c>
      <c r="AT205" s="4">
        <v>8.6E-3</v>
      </c>
      <c r="AU205" s="5">
        <v>0.68030000000000002</v>
      </c>
      <c r="AV205" s="5">
        <v>0.79430000000000001</v>
      </c>
      <c r="AW205" s="5">
        <v>0.31530000000000002</v>
      </c>
      <c r="AX205" s="5">
        <v>0.93920000000000003</v>
      </c>
      <c r="AY205" s="5">
        <v>9.2600000000000002E-2</v>
      </c>
      <c r="AZ205" s="4">
        <v>0.69169999999999998</v>
      </c>
      <c r="BA205" s="4">
        <v>0.82010000000000005</v>
      </c>
      <c r="BB205" s="4">
        <v>0.2918</v>
      </c>
      <c r="BC205" s="4">
        <v>0.9244</v>
      </c>
      <c r="BD205" s="4">
        <v>6.1499999999999999E-2</v>
      </c>
      <c r="BE205" s="5">
        <v>0.70740000000000003</v>
      </c>
      <c r="BF205" s="5">
        <v>0.85609999999999997</v>
      </c>
      <c r="BG205" s="5">
        <v>0.26200000000000001</v>
      </c>
      <c r="BH205" s="5">
        <v>0.89980000000000004</v>
      </c>
      <c r="BI205" s="5">
        <v>4.2099999999999999E-2</v>
      </c>
      <c r="BJ205" s="4">
        <v>0.74019999999999997</v>
      </c>
      <c r="BK205" s="4">
        <v>0.9335</v>
      </c>
      <c r="BL205" s="4">
        <v>0.22170000000000001</v>
      </c>
      <c r="BM205" s="4">
        <v>0.8468</v>
      </c>
      <c r="BN205" s="4">
        <v>2.6800000000000001E-2</v>
      </c>
      <c r="BO205" s="5">
        <v>0.82950000000000002</v>
      </c>
      <c r="BP205" s="5">
        <v>1.1635</v>
      </c>
      <c r="BQ205" s="5">
        <v>0.14779999999999999</v>
      </c>
      <c r="BR205" s="5">
        <v>0.63480000000000003</v>
      </c>
      <c r="BS205" s="5">
        <v>8.0999999999999996E-3</v>
      </c>
      <c r="BT205" s="4">
        <v>0.68269999999999997</v>
      </c>
      <c r="BU205" s="4">
        <v>0.80049999999999999</v>
      </c>
      <c r="BV205" s="4">
        <v>0.2999</v>
      </c>
      <c r="BW205" s="4">
        <v>0.93859999999999999</v>
      </c>
      <c r="BX205" s="4">
        <v>8.1900000000000001E-2</v>
      </c>
      <c r="BY205" s="5">
        <v>0.69089999999999996</v>
      </c>
      <c r="BZ205" s="5">
        <v>0.81879999999999997</v>
      </c>
      <c r="CA205" s="5">
        <v>0.28860000000000002</v>
      </c>
      <c r="CB205" s="5">
        <v>0.92520000000000002</v>
      </c>
      <c r="CC205" s="5">
        <v>5.8400000000000001E-2</v>
      </c>
      <c r="CD205" s="4">
        <v>0.70789999999999997</v>
      </c>
      <c r="CE205" s="4">
        <v>0.85760000000000003</v>
      </c>
      <c r="CF205" s="4">
        <v>0.26200000000000001</v>
      </c>
      <c r="CG205" s="4">
        <v>0.90039999999999998</v>
      </c>
      <c r="CH205" s="4">
        <v>3.95E-2</v>
      </c>
      <c r="CI205" s="5">
        <v>0.74129999999999996</v>
      </c>
      <c r="CJ205" s="5">
        <v>0.93769999999999998</v>
      </c>
      <c r="CK205" s="5">
        <v>0.22320000000000001</v>
      </c>
      <c r="CL205" s="5">
        <v>0.84660000000000002</v>
      </c>
      <c r="CM205" s="5">
        <v>2.29E-2</v>
      </c>
      <c r="CN205" s="4">
        <v>0.82899999999999996</v>
      </c>
      <c r="CO205" s="4">
        <v>1.1629</v>
      </c>
      <c r="CP205" s="4">
        <v>0.15210000000000001</v>
      </c>
      <c r="CQ205" s="4">
        <v>0.6341</v>
      </c>
      <c r="CR205" s="4">
        <v>6.1999999999999998E-3</v>
      </c>
      <c r="CS205" s="5">
        <v>0.67930000000000001</v>
      </c>
      <c r="CT205" s="5">
        <v>0.79210000000000003</v>
      </c>
      <c r="CU205" s="5">
        <v>0.31659999999999999</v>
      </c>
      <c r="CV205" s="5">
        <v>0.93899999999999995</v>
      </c>
      <c r="CW205" s="5">
        <v>6.9000000000000006E-2</v>
      </c>
      <c r="CX205" s="4">
        <v>0.69140000000000001</v>
      </c>
      <c r="CY205" s="4">
        <v>0.8196</v>
      </c>
      <c r="CZ205" s="4">
        <v>0.29120000000000001</v>
      </c>
      <c r="DA205" s="4">
        <v>0.92469999999999997</v>
      </c>
      <c r="DB205" s="4">
        <v>5.3800000000000001E-2</v>
      </c>
      <c r="DC205" s="5">
        <v>0.70830000000000004</v>
      </c>
      <c r="DD205" s="5">
        <v>0.85880000000000001</v>
      </c>
      <c r="DE205" s="5">
        <v>0.25919999999999999</v>
      </c>
      <c r="DF205" s="5">
        <v>0.90059999999999996</v>
      </c>
      <c r="DG205" s="5">
        <v>3.5700000000000003E-2</v>
      </c>
      <c r="DH205" s="4">
        <v>0.74180000000000001</v>
      </c>
      <c r="DI205" s="4">
        <v>0.93830000000000002</v>
      </c>
      <c r="DJ205" s="4">
        <v>0.22309999999999999</v>
      </c>
      <c r="DK205" s="4">
        <v>0.84709999999999996</v>
      </c>
      <c r="DL205" s="4">
        <v>1.8200000000000001E-2</v>
      </c>
      <c r="DM205" s="5">
        <v>0.8286</v>
      </c>
      <c r="DN205" s="5">
        <v>1.1613</v>
      </c>
      <c r="DO205" s="5">
        <v>0.1497</v>
      </c>
      <c r="DP205" s="5">
        <v>0.63329999999999997</v>
      </c>
      <c r="DQ205" s="5">
        <v>4.0000000000000001E-3</v>
      </c>
      <c r="DR205" s="4">
        <v>0.68240000000000001</v>
      </c>
      <c r="DS205" s="4">
        <v>0.7984</v>
      </c>
      <c r="DT205" s="4">
        <v>0.30930000000000002</v>
      </c>
      <c r="DU205" s="4">
        <v>0.93799999999999994</v>
      </c>
      <c r="DV205" s="4">
        <v>6.8900000000000003E-2</v>
      </c>
      <c r="DW205" s="5">
        <v>0.69079999999999997</v>
      </c>
      <c r="DX205" s="5">
        <v>0.81789999999999996</v>
      </c>
      <c r="DY205" s="5">
        <v>0.28989999999999999</v>
      </c>
      <c r="DZ205" s="5">
        <v>0.9244</v>
      </c>
      <c r="EA205" s="5">
        <v>5.8700000000000002E-2</v>
      </c>
      <c r="EB205" s="4">
        <v>0.70760000000000001</v>
      </c>
      <c r="EC205" s="4">
        <v>0.85699999999999998</v>
      </c>
      <c r="ED205" s="4">
        <v>0.26419999999999999</v>
      </c>
      <c r="EE205" s="4">
        <v>0.89970000000000006</v>
      </c>
      <c r="EF205" s="4">
        <v>3.4299999999999997E-2</v>
      </c>
      <c r="EG205" s="5">
        <v>0.74119999999999997</v>
      </c>
      <c r="EH205" s="5">
        <v>0.93669999999999998</v>
      </c>
      <c r="EI205" s="5">
        <v>0.2215</v>
      </c>
      <c r="EJ205" s="5">
        <v>0.84770000000000001</v>
      </c>
      <c r="EK205" s="5">
        <v>1.7600000000000001E-2</v>
      </c>
      <c r="EL205" s="4">
        <v>0.8286</v>
      </c>
      <c r="EM205" s="4">
        <v>1.1628000000000001</v>
      </c>
      <c r="EN205" s="4">
        <v>0.1502</v>
      </c>
      <c r="EO205" s="4">
        <v>0.63500000000000001</v>
      </c>
      <c r="EP205" s="4">
        <v>4.1000000000000003E-3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0.73009199999999996</v>
      </c>
      <c r="FQ205" s="4">
        <f t="shared" si="37"/>
        <v>0.91413200000000006</v>
      </c>
      <c r="FR205" s="4">
        <f t="shared" si="38"/>
        <v>0.24581599999999998</v>
      </c>
      <c r="FS205" s="4">
        <f t="shared" si="39"/>
        <v>0.84913599999999989</v>
      </c>
      <c r="FT205" s="4">
        <f t="shared" si="40"/>
        <v>4.1503999999999992E-2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k=20,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k=5,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178</v>
      </c>
      <c r="B206" s="4">
        <v>0.67949999999999999</v>
      </c>
      <c r="C206" s="4">
        <v>0.78979999999999995</v>
      </c>
      <c r="D206" s="4">
        <v>0.29630000000000001</v>
      </c>
      <c r="E206" s="4">
        <v>0.93930000000000002</v>
      </c>
      <c r="F206" s="4">
        <v>0.1118</v>
      </c>
      <c r="G206" s="5"/>
      <c r="H206" s="5"/>
      <c r="I206" s="5"/>
      <c r="J206" s="5"/>
      <c r="K206" s="5"/>
      <c r="L206" s="4">
        <v>0.69099999999999995</v>
      </c>
      <c r="M206" s="4">
        <v>0.81799999999999995</v>
      </c>
      <c r="N206" s="4">
        <v>0.2883</v>
      </c>
      <c r="O206" s="4">
        <v>0.92520000000000002</v>
      </c>
      <c r="P206" s="4">
        <v>7.6399999999999996E-2</v>
      </c>
      <c r="Q206" s="5"/>
      <c r="R206" s="5"/>
      <c r="S206" s="5"/>
      <c r="T206" s="5"/>
      <c r="U206" s="5"/>
      <c r="V206" s="4">
        <v>0.70599999999999996</v>
      </c>
      <c r="W206" s="4">
        <v>0.85329999999999995</v>
      </c>
      <c r="X206" s="4">
        <v>0.26540000000000002</v>
      </c>
      <c r="Y206" s="4">
        <v>0.9002</v>
      </c>
      <c r="Z206" s="4">
        <v>4.99E-2</v>
      </c>
      <c r="AA206" s="5"/>
      <c r="AB206" s="5"/>
      <c r="AC206" s="5"/>
      <c r="AD206" s="5"/>
      <c r="AE206" s="5"/>
      <c r="AF206" s="4">
        <v>0.73919999999999997</v>
      </c>
      <c r="AG206" s="4">
        <v>0.93059999999999998</v>
      </c>
      <c r="AH206" s="4">
        <v>0.2167</v>
      </c>
      <c r="AI206" s="4">
        <v>0.84899999999999998</v>
      </c>
      <c r="AJ206" s="4">
        <v>4.4499999999999998E-2</v>
      </c>
      <c r="AK206" s="5"/>
      <c r="AL206" s="5"/>
      <c r="AM206" s="5"/>
      <c r="AN206" s="5"/>
      <c r="AO206" s="5"/>
      <c r="AP206" s="4">
        <v>0.8276</v>
      </c>
      <c r="AQ206" s="4">
        <v>1.159</v>
      </c>
      <c r="AR206" s="4">
        <v>0.14680000000000001</v>
      </c>
      <c r="AS206" s="4">
        <v>0.6381</v>
      </c>
      <c r="AT206" s="4">
        <v>1.04E-2</v>
      </c>
      <c r="AU206" s="5">
        <v>0.67889999999999995</v>
      </c>
      <c r="AV206" s="5">
        <v>0.79190000000000005</v>
      </c>
      <c r="AW206" s="5">
        <v>0.31390000000000001</v>
      </c>
      <c r="AX206" s="5">
        <v>0.93930000000000002</v>
      </c>
      <c r="AY206" s="5">
        <v>0.1091</v>
      </c>
      <c r="AZ206" s="4">
        <v>0.69010000000000005</v>
      </c>
      <c r="BA206" s="4">
        <v>0.81769999999999998</v>
      </c>
      <c r="BB206" s="4">
        <v>0.29320000000000002</v>
      </c>
      <c r="BC206" s="4">
        <v>0.92490000000000006</v>
      </c>
      <c r="BD206" s="4">
        <v>8.1000000000000003E-2</v>
      </c>
      <c r="BE206" s="5">
        <v>0.70589999999999997</v>
      </c>
      <c r="BF206" s="5">
        <v>0.85370000000000001</v>
      </c>
      <c r="BG206" s="5">
        <v>0.2626</v>
      </c>
      <c r="BH206" s="5">
        <v>0.90059999999999996</v>
      </c>
      <c r="BI206" s="5">
        <v>5.5399999999999998E-2</v>
      </c>
      <c r="BJ206" s="4">
        <v>0.73819999999999997</v>
      </c>
      <c r="BK206" s="4">
        <v>0.93020000000000003</v>
      </c>
      <c r="BL206" s="4">
        <v>0.2215</v>
      </c>
      <c r="BM206" s="4">
        <v>0.84770000000000001</v>
      </c>
      <c r="BN206" s="4">
        <v>3.0700000000000002E-2</v>
      </c>
      <c r="BO206" s="5">
        <v>0.82820000000000005</v>
      </c>
      <c r="BP206" s="5">
        <v>1.1609</v>
      </c>
      <c r="BQ206" s="5">
        <v>0.14779999999999999</v>
      </c>
      <c r="BR206" s="5">
        <v>0.63539999999999996</v>
      </c>
      <c r="BS206" s="5">
        <v>1.1299999999999999E-2</v>
      </c>
      <c r="BT206" s="4">
        <v>0.68079999999999996</v>
      </c>
      <c r="BU206" s="4">
        <v>0.79730000000000001</v>
      </c>
      <c r="BV206" s="4">
        <v>0.30070000000000002</v>
      </c>
      <c r="BW206" s="4">
        <v>0.93879999999999997</v>
      </c>
      <c r="BX206" s="4">
        <v>0.10299999999999999</v>
      </c>
      <c r="BY206" s="5">
        <v>0.68969999999999998</v>
      </c>
      <c r="BZ206" s="5">
        <v>0.81689999999999996</v>
      </c>
      <c r="CA206" s="5">
        <v>0.28899999999999998</v>
      </c>
      <c r="CB206" s="5">
        <v>0.92579999999999996</v>
      </c>
      <c r="CC206" s="5">
        <v>7.1999999999999995E-2</v>
      </c>
      <c r="CD206" s="4">
        <v>0.70630000000000004</v>
      </c>
      <c r="CE206" s="4">
        <v>0.85470000000000002</v>
      </c>
      <c r="CF206" s="4">
        <v>0.26300000000000001</v>
      </c>
      <c r="CG206" s="4">
        <v>0.90100000000000002</v>
      </c>
      <c r="CH206" s="4">
        <v>4.9500000000000002E-2</v>
      </c>
      <c r="CI206" s="5">
        <v>0.73960000000000004</v>
      </c>
      <c r="CJ206" s="5">
        <v>0.93479999999999996</v>
      </c>
      <c r="CK206" s="5">
        <v>0.2235</v>
      </c>
      <c r="CL206" s="5">
        <v>0.84750000000000003</v>
      </c>
      <c r="CM206" s="5">
        <v>2.7300000000000001E-2</v>
      </c>
      <c r="CN206" s="4">
        <v>0.82740000000000002</v>
      </c>
      <c r="CO206" s="4">
        <v>1.1594</v>
      </c>
      <c r="CP206" s="4">
        <v>0.15229999999999999</v>
      </c>
      <c r="CQ206" s="4">
        <v>0.63480000000000003</v>
      </c>
      <c r="CR206" s="4">
        <v>6.4999999999999997E-3</v>
      </c>
      <c r="CS206" s="5">
        <v>0.67789999999999995</v>
      </c>
      <c r="CT206" s="5">
        <v>0.79</v>
      </c>
      <c r="CU206" s="5">
        <v>0.3165</v>
      </c>
      <c r="CV206" s="5">
        <v>0.93940000000000001</v>
      </c>
      <c r="CW206" s="5">
        <v>8.7099999999999997E-2</v>
      </c>
      <c r="CX206" s="4">
        <v>0.69</v>
      </c>
      <c r="CY206" s="4">
        <v>0.81740000000000002</v>
      </c>
      <c r="CZ206" s="4">
        <v>0.29139999999999999</v>
      </c>
      <c r="DA206" s="4">
        <v>0.92520000000000002</v>
      </c>
      <c r="DB206" s="4">
        <v>6.7799999999999999E-2</v>
      </c>
      <c r="DC206" s="5">
        <v>0.70679999999999998</v>
      </c>
      <c r="DD206" s="5">
        <v>0.85640000000000005</v>
      </c>
      <c r="DE206" s="5">
        <v>0.25979999999999998</v>
      </c>
      <c r="DF206" s="5">
        <v>0.90129999999999999</v>
      </c>
      <c r="DG206" s="5">
        <v>4.4200000000000003E-2</v>
      </c>
      <c r="DH206" s="4">
        <v>0.7399</v>
      </c>
      <c r="DI206" s="4">
        <v>0.93500000000000005</v>
      </c>
      <c r="DJ206" s="4">
        <v>0.22339999999999999</v>
      </c>
      <c r="DK206" s="4">
        <v>0.84809999999999997</v>
      </c>
      <c r="DL206" s="4">
        <v>2.1899999999999999E-2</v>
      </c>
      <c r="DM206" s="5">
        <v>0.82720000000000005</v>
      </c>
      <c r="DN206" s="5">
        <v>1.1580999999999999</v>
      </c>
      <c r="DO206" s="5">
        <v>0.14979999999999999</v>
      </c>
      <c r="DP206" s="5">
        <v>0.63400000000000001</v>
      </c>
      <c r="DQ206" s="5">
        <v>4.4000000000000003E-3</v>
      </c>
      <c r="DR206" s="4">
        <v>0.68100000000000005</v>
      </c>
      <c r="DS206" s="4">
        <v>0.79630000000000001</v>
      </c>
      <c r="DT206" s="4">
        <v>0.30880000000000002</v>
      </c>
      <c r="DU206" s="4">
        <v>0.93840000000000001</v>
      </c>
      <c r="DV206" s="4">
        <v>8.7999999999999995E-2</v>
      </c>
      <c r="DW206" s="5">
        <v>0.68940000000000001</v>
      </c>
      <c r="DX206" s="5">
        <v>0.81579999999999997</v>
      </c>
      <c r="DY206" s="5">
        <v>0.29089999999999999</v>
      </c>
      <c r="DZ206" s="5">
        <v>0.92490000000000006</v>
      </c>
      <c r="EA206" s="5">
        <v>7.3499999999999996E-2</v>
      </c>
      <c r="EB206" s="4">
        <v>0.70599999999999996</v>
      </c>
      <c r="EC206" s="4">
        <v>0.85450000000000004</v>
      </c>
      <c r="ED206" s="4">
        <v>0.26490000000000002</v>
      </c>
      <c r="EE206" s="4">
        <v>0.90039999999999998</v>
      </c>
      <c r="EF206" s="4">
        <v>4.2299999999999997E-2</v>
      </c>
      <c r="EG206" s="5">
        <v>0.73939999999999995</v>
      </c>
      <c r="EH206" s="5">
        <v>0.93359999999999999</v>
      </c>
      <c r="EI206" s="5">
        <v>0.2218</v>
      </c>
      <c r="EJ206" s="5">
        <v>0.84860000000000002</v>
      </c>
      <c r="EK206" s="5">
        <v>2.1700000000000001E-2</v>
      </c>
      <c r="EL206" s="4">
        <v>0.82709999999999995</v>
      </c>
      <c r="EM206" s="4">
        <v>1.1595</v>
      </c>
      <c r="EN206" s="4">
        <v>0.15029999999999999</v>
      </c>
      <c r="EO206" s="4">
        <v>0.63570000000000004</v>
      </c>
      <c r="EP206" s="4">
        <v>4.5999999999999999E-3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0.72852399999999984</v>
      </c>
      <c r="FQ206" s="4">
        <f t="shared" si="37"/>
        <v>0.91139199999999987</v>
      </c>
      <c r="FR206" s="4">
        <f t="shared" si="38"/>
        <v>0.24634399999999995</v>
      </c>
      <c r="FS206" s="4">
        <f t="shared" si="39"/>
        <v>0.84974400000000017</v>
      </c>
      <c r="FT206" s="4">
        <f t="shared" si="40"/>
        <v>5.1771999999999985E-2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k=5,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k=20,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179</v>
      </c>
      <c r="B207" s="4">
        <v>0.6724</v>
      </c>
      <c r="C207" s="4">
        <v>0.77859999999999996</v>
      </c>
      <c r="D207" s="4">
        <v>0.33090000000000003</v>
      </c>
      <c r="E207" s="4">
        <v>0.95569999999999999</v>
      </c>
      <c r="F207" s="4">
        <v>0.1007</v>
      </c>
      <c r="G207" s="5"/>
      <c r="H207" s="5"/>
      <c r="I207" s="5"/>
      <c r="J207" s="5"/>
      <c r="K207" s="5"/>
      <c r="L207" s="4">
        <v>0.68120000000000003</v>
      </c>
      <c r="M207" s="4">
        <v>0.80069999999999997</v>
      </c>
      <c r="N207" s="4">
        <v>0.33460000000000001</v>
      </c>
      <c r="O207" s="4">
        <v>0.94479999999999997</v>
      </c>
      <c r="P207" s="4">
        <v>6.0199999999999997E-2</v>
      </c>
      <c r="Q207" s="5"/>
      <c r="R207" s="5"/>
      <c r="S207" s="5"/>
      <c r="T207" s="5"/>
      <c r="U207" s="5"/>
      <c r="V207" s="4">
        <v>0.69140000000000001</v>
      </c>
      <c r="W207" s="4">
        <v>0.8236</v>
      </c>
      <c r="X207" s="4">
        <v>0.32279999999999998</v>
      </c>
      <c r="Y207" s="4">
        <v>0.92510000000000003</v>
      </c>
      <c r="Z207" s="4">
        <v>3.8199999999999998E-2</v>
      </c>
      <c r="AA207" s="5"/>
      <c r="AB207" s="5"/>
      <c r="AC207" s="5"/>
      <c r="AD207" s="5"/>
      <c r="AE207" s="5"/>
      <c r="AF207" s="4">
        <v>0.71699999999999997</v>
      </c>
      <c r="AG207" s="4">
        <v>0.88080000000000003</v>
      </c>
      <c r="AH207" s="4">
        <v>0.2752</v>
      </c>
      <c r="AI207" s="4">
        <v>0.8841</v>
      </c>
      <c r="AJ207" s="4">
        <v>3.4299999999999997E-2</v>
      </c>
      <c r="AK207" s="5"/>
      <c r="AL207" s="5"/>
      <c r="AM207" s="5"/>
      <c r="AN207" s="5"/>
      <c r="AO207" s="5"/>
      <c r="AP207" s="4">
        <v>0.79779999999999995</v>
      </c>
      <c r="AQ207" s="4">
        <v>1.0818000000000001</v>
      </c>
      <c r="AR207" s="4">
        <v>0.1694</v>
      </c>
      <c r="AS207" s="4">
        <v>0.68240000000000001</v>
      </c>
      <c r="AT207" s="4">
        <v>9.4999999999999998E-3</v>
      </c>
      <c r="AU207" s="5">
        <v>0.67190000000000005</v>
      </c>
      <c r="AV207" s="5">
        <v>0.78249999999999997</v>
      </c>
      <c r="AW207" s="5">
        <v>0.35289999999999999</v>
      </c>
      <c r="AX207" s="5">
        <v>0.95509999999999995</v>
      </c>
      <c r="AY207" s="5">
        <v>7.6600000000000001E-2</v>
      </c>
      <c r="AZ207" s="4">
        <v>0.68059999999999998</v>
      </c>
      <c r="BA207" s="4">
        <v>0.79869999999999997</v>
      </c>
      <c r="BB207" s="4">
        <v>0.34350000000000003</v>
      </c>
      <c r="BC207" s="4">
        <v>0.94389999999999996</v>
      </c>
      <c r="BD207" s="4">
        <v>5.0700000000000002E-2</v>
      </c>
      <c r="BE207" s="5">
        <v>0.69259999999999999</v>
      </c>
      <c r="BF207" s="5">
        <v>0.82720000000000005</v>
      </c>
      <c r="BG207" s="5">
        <v>0.31530000000000002</v>
      </c>
      <c r="BH207" s="5">
        <v>0.92549999999999999</v>
      </c>
      <c r="BI207" s="5">
        <v>3.9100000000000003E-2</v>
      </c>
      <c r="BJ207" s="4">
        <v>0.71640000000000004</v>
      </c>
      <c r="BK207" s="4">
        <v>0.88100000000000001</v>
      </c>
      <c r="BL207" s="4">
        <v>0.27579999999999999</v>
      </c>
      <c r="BM207" s="4">
        <v>0.88349999999999995</v>
      </c>
      <c r="BN207" s="4">
        <v>2.4E-2</v>
      </c>
      <c r="BO207" s="5">
        <v>0.79820000000000002</v>
      </c>
      <c r="BP207" s="5">
        <v>1.0845</v>
      </c>
      <c r="BQ207" s="5">
        <v>0.17180000000000001</v>
      </c>
      <c r="BR207" s="5">
        <v>0.68049999999999999</v>
      </c>
      <c r="BS207" s="5">
        <v>7.0000000000000001E-3</v>
      </c>
      <c r="BT207" s="4">
        <v>0.67320000000000002</v>
      </c>
      <c r="BU207" s="4">
        <v>0.78269999999999995</v>
      </c>
      <c r="BV207" s="4">
        <v>0.34250000000000003</v>
      </c>
      <c r="BW207" s="4">
        <v>0.95420000000000005</v>
      </c>
      <c r="BX207" s="4">
        <v>7.6200000000000004E-2</v>
      </c>
      <c r="BY207" s="5">
        <v>0.68020000000000003</v>
      </c>
      <c r="BZ207" s="5">
        <v>0.79969999999999997</v>
      </c>
      <c r="CA207" s="5">
        <v>0.33689999999999998</v>
      </c>
      <c r="CB207" s="5">
        <v>0.94479999999999997</v>
      </c>
      <c r="CC207" s="5">
        <v>5.2699999999999997E-2</v>
      </c>
      <c r="CD207" s="4">
        <v>0.69310000000000005</v>
      </c>
      <c r="CE207" s="4">
        <v>0.82789999999999997</v>
      </c>
      <c r="CF207" s="4">
        <v>0.31590000000000001</v>
      </c>
      <c r="CG207" s="4">
        <v>0.92600000000000005</v>
      </c>
      <c r="CH207" s="4">
        <v>3.6999999999999998E-2</v>
      </c>
      <c r="CI207" s="5">
        <v>0.71760000000000002</v>
      </c>
      <c r="CJ207" s="5">
        <v>0.88480000000000003</v>
      </c>
      <c r="CK207" s="5">
        <v>0.27779999999999999</v>
      </c>
      <c r="CL207" s="5">
        <v>0.88280000000000003</v>
      </c>
      <c r="CM207" s="5">
        <v>2.1299999999999999E-2</v>
      </c>
      <c r="CN207" s="4">
        <v>0.7974</v>
      </c>
      <c r="CO207" s="4">
        <v>1.0829</v>
      </c>
      <c r="CP207" s="4">
        <v>0.17660000000000001</v>
      </c>
      <c r="CQ207" s="4">
        <v>0.67949999999999999</v>
      </c>
      <c r="CR207" s="4">
        <v>5.8999999999999999E-3</v>
      </c>
      <c r="CS207" s="5">
        <v>0.67049999999999998</v>
      </c>
      <c r="CT207" s="5">
        <v>0.77849999999999997</v>
      </c>
      <c r="CU207" s="5">
        <v>0.35470000000000002</v>
      </c>
      <c r="CV207" s="5">
        <v>0.95489999999999997</v>
      </c>
      <c r="CW207" s="5">
        <v>6.2799999999999995E-2</v>
      </c>
      <c r="CX207" s="4">
        <v>0.68049999999999999</v>
      </c>
      <c r="CY207" s="4">
        <v>0.79949999999999999</v>
      </c>
      <c r="CZ207" s="4">
        <v>0.33879999999999999</v>
      </c>
      <c r="DA207" s="4">
        <v>0.94430000000000003</v>
      </c>
      <c r="DB207" s="4">
        <v>4.87E-2</v>
      </c>
      <c r="DC207" s="5">
        <v>0.69269999999999998</v>
      </c>
      <c r="DD207" s="5">
        <v>0.82769999999999999</v>
      </c>
      <c r="DE207" s="5">
        <v>0.316</v>
      </c>
      <c r="DF207" s="5">
        <v>0.92620000000000002</v>
      </c>
      <c r="DG207" s="5">
        <v>3.3099999999999997E-2</v>
      </c>
      <c r="DH207" s="4">
        <v>0.7177</v>
      </c>
      <c r="DI207" s="4">
        <v>0.88490000000000002</v>
      </c>
      <c r="DJ207" s="4">
        <v>0.27850000000000003</v>
      </c>
      <c r="DK207" s="4">
        <v>0.88380000000000003</v>
      </c>
      <c r="DL207" s="4">
        <v>1.7399999999999999E-2</v>
      </c>
      <c r="DM207" s="5">
        <v>0.79730000000000001</v>
      </c>
      <c r="DN207" s="5">
        <v>1.0819000000000001</v>
      </c>
      <c r="DO207" s="5">
        <v>0.17269999999999999</v>
      </c>
      <c r="DP207" s="5">
        <v>0.68020000000000003</v>
      </c>
      <c r="DQ207" s="5">
        <v>3.8E-3</v>
      </c>
      <c r="DR207" s="4">
        <v>0.67320000000000002</v>
      </c>
      <c r="DS207" s="4">
        <v>0.78380000000000005</v>
      </c>
      <c r="DT207" s="4">
        <v>0.34810000000000002</v>
      </c>
      <c r="DU207" s="4">
        <v>0.95379999999999998</v>
      </c>
      <c r="DV207" s="4">
        <v>6.3399999999999998E-2</v>
      </c>
      <c r="DW207" s="5">
        <v>0.6794</v>
      </c>
      <c r="DX207" s="5">
        <v>0.79700000000000004</v>
      </c>
      <c r="DY207" s="5">
        <v>0.33829999999999999</v>
      </c>
      <c r="DZ207" s="5">
        <v>0.94410000000000005</v>
      </c>
      <c r="EA207" s="5">
        <v>5.33E-2</v>
      </c>
      <c r="EB207" s="4">
        <v>0.69199999999999995</v>
      </c>
      <c r="EC207" s="4">
        <v>0.82599999999999996</v>
      </c>
      <c r="ED207" s="4">
        <v>0.31879999999999997</v>
      </c>
      <c r="EE207" s="4">
        <v>0.92559999999999998</v>
      </c>
      <c r="EF207" s="4">
        <v>3.15E-2</v>
      </c>
      <c r="EG207" s="5">
        <v>0.71719999999999995</v>
      </c>
      <c r="EH207" s="5">
        <v>0.88360000000000005</v>
      </c>
      <c r="EI207" s="5">
        <v>0.27679999999999999</v>
      </c>
      <c r="EJ207" s="5">
        <v>0.88400000000000001</v>
      </c>
      <c r="EK207" s="5">
        <v>1.6400000000000001E-2</v>
      </c>
      <c r="EL207" s="4">
        <v>0.79749999999999999</v>
      </c>
      <c r="EM207" s="4">
        <v>1.0833999999999999</v>
      </c>
      <c r="EN207" s="4">
        <v>0.1726</v>
      </c>
      <c r="EO207" s="4">
        <v>0.6804</v>
      </c>
      <c r="EP207" s="4">
        <v>4.1000000000000003E-3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0.71195999999999982</v>
      </c>
      <c r="FQ207" s="4">
        <f t="shared" si="37"/>
        <v>0.87454800000000021</v>
      </c>
      <c r="FR207" s="4">
        <f t="shared" si="38"/>
        <v>0.29028799999999999</v>
      </c>
      <c r="FS207" s="4">
        <f t="shared" si="39"/>
        <v>0.87780799999999981</v>
      </c>
      <c r="FT207" s="4">
        <f t="shared" si="40"/>
        <v>3.8716E-2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k=20,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k=5,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180</v>
      </c>
      <c r="B208" s="4">
        <v>0.67120000000000002</v>
      </c>
      <c r="C208" s="4">
        <v>0.77690000000000003</v>
      </c>
      <c r="D208" s="4">
        <v>0.3301</v>
      </c>
      <c r="E208" s="4">
        <v>0.95579999999999998</v>
      </c>
      <c r="F208" s="4">
        <v>0.11600000000000001</v>
      </c>
      <c r="G208" s="5"/>
      <c r="H208" s="5"/>
      <c r="I208" s="5"/>
      <c r="J208" s="5"/>
      <c r="K208" s="5"/>
      <c r="L208" s="4">
        <v>0.68030000000000002</v>
      </c>
      <c r="M208" s="4">
        <v>0.8004</v>
      </c>
      <c r="N208" s="4">
        <v>0.33810000000000001</v>
      </c>
      <c r="O208" s="4">
        <v>0.94530000000000003</v>
      </c>
      <c r="P208" s="4">
        <v>7.6200000000000004E-2</v>
      </c>
      <c r="Q208" s="5"/>
      <c r="R208" s="5"/>
      <c r="S208" s="5"/>
      <c r="T208" s="5"/>
      <c r="U208" s="5"/>
      <c r="V208" s="4">
        <v>0.69</v>
      </c>
      <c r="W208" s="4">
        <v>0.82230000000000003</v>
      </c>
      <c r="X208" s="4">
        <v>0.32750000000000001</v>
      </c>
      <c r="Y208" s="4">
        <v>0.92600000000000005</v>
      </c>
      <c r="Z208" s="4">
        <v>4.5400000000000003E-2</v>
      </c>
      <c r="AA208" s="5"/>
      <c r="AB208" s="5"/>
      <c r="AC208" s="5"/>
      <c r="AD208" s="5"/>
      <c r="AE208" s="5"/>
      <c r="AF208" s="4">
        <v>0.71519999999999995</v>
      </c>
      <c r="AG208" s="4">
        <v>0.87860000000000005</v>
      </c>
      <c r="AH208" s="4">
        <v>0.27700000000000002</v>
      </c>
      <c r="AI208" s="4">
        <v>0.88560000000000005</v>
      </c>
      <c r="AJ208" s="4">
        <v>4.9299999999999997E-2</v>
      </c>
      <c r="AK208" s="5"/>
      <c r="AL208" s="5"/>
      <c r="AM208" s="5"/>
      <c r="AN208" s="5"/>
      <c r="AO208" s="5"/>
      <c r="AP208" s="4">
        <v>0.79590000000000005</v>
      </c>
      <c r="AQ208" s="4">
        <v>1.0786</v>
      </c>
      <c r="AR208" s="4">
        <v>0.16950000000000001</v>
      </c>
      <c r="AS208" s="4">
        <v>0.68369999999999997</v>
      </c>
      <c r="AT208" s="4">
        <v>8.9999999999999993E-3</v>
      </c>
      <c r="AU208" s="5">
        <v>0.67110000000000003</v>
      </c>
      <c r="AV208" s="5">
        <v>0.78210000000000002</v>
      </c>
      <c r="AW208" s="5">
        <v>0.35809999999999997</v>
      </c>
      <c r="AX208" s="5">
        <v>0.95540000000000003</v>
      </c>
      <c r="AY208" s="5">
        <v>0.10050000000000001</v>
      </c>
      <c r="AZ208" s="4">
        <v>0.67949999999999999</v>
      </c>
      <c r="BA208" s="4">
        <v>0.79759999999999998</v>
      </c>
      <c r="BB208" s="4">
        <v>0.34589999999999999</v>
      </c>
      <c r="BC208" s="4">
        <v>0.94440000000000002</v>
      </c>
      <c r="BD208" s="4">
        <v>6.3899999999999998E-2</v>
      </c>
      <c r="BE208" s="5">
        <v>0.69110000000000005</v>
      </c>
      <c r="BF208" s="5">
        <v>0.82579999999999998</v>
      </c>
      <c r="BG208" s="5">
        <v>0.31979999999999997</v>
      </c>
      <c r="BH208" s="5">
        <v>0.92630000000000001</v>
      </c>
      <c r="BI208" s="5">
        <v>4.87E-2</v>
      </c>
      <c r="BJ208" s="4">
        <v>0.7147</v>
      </c>
      <c r="BK208" s="4">
        <v>0.879</v>
      </c>
      <c r="BL208" s="4">
        <v>0.2787</v>
      </c>
      <c r="BM208" s="4">
        <v>0.8851</v>
      </c>
      <c r="BN208" s="4">
        <v>2.93E-2</v>
      </c>
      <c r="BO208" s="5">
        <v>0.79620000000000002</v>
      </c>
      <c r="BP208" s="5">
        <v>1.0806</v>
      </c>
      <c r="BQ208" s="5">
        <v>0.17199999999999999</v>
      </c>
      <c r="BR208" s="5">
        <v>0.68210000000000004</v>
      </c>
      <c r="BS208" s="5">
        <v>8.0000000000000002E-3</v>
      </c>
      <c r="BT208" s="4">
        <v>0.67230000000000001</v>
      </c>
      <c r="BU208" s="4">
        <v>0.78239999999999998</v>
      </c>
      <c r="BV208" s="4">
        <v>0.34300000000000003</v>
      </c>
      <c r="BW208" s="4">
        <v>0.9546</v>
      </c>
      <c r="BX208" s="4">
        <v>9.0499999999999997E-2</v>
      </c>
      <c r="BY208" s="5">
        <v>0.67920000000000003</v>
      </c>
      <c r="BZ208" s="5">
        <v>0.79910000000000003</v>
      </c>
      <c r="CA208" s="5">
        <v>0.33979999999999999</v>
      </c>
      <c r="CB208" s="5">
        <v>0.94550000000000001</v>
      </c>
      <c r="CC208" s="5">
        <v>6.9000000000000006E-2</v>
      </c>
      <c r="CD208" s="4">
        <v>0.69169999999999998</v>
      </c>
      <c r="CE208" s="4">
        <v>0.82650000000000001</v>
      </c>
      <c r="CF208" s="4">
        <v>0.31919999999999998</v>
      </c>
      <c r="CG208" s="4">
        <v>0.92679999999999996</v>
      </c>
      <c r="CH208" s="4">
        <v>4.6600000000000003E-2</v>
      </c>
      <c r="CI208" s="5">
        <v>0.71599999999999997</v>
      </c>
      <c r="CJ208" s="5">
        <v>0.88319999999999999</v>
      </c>
      <c r="CK208" s="5">
        <v>0.27939999999999998</v>
      </c>
      <c r="CL208" s="5">
        <v>0.88439999999999996</v>
      </c>
      <c r="CM208" s="5">
        <v>2.6100000000000002E-2</v>
      </c>
      <c r="CN208" s="4">
        <v>0.79520000000000002</v>
      </c>
      <c r="CO208" s="4">
        <v>1.0787</v>
      </c>
      <c r="CP208" s="4">
        <v>0.17710000000000001</v>
      </c>
      <c r="CQ208" s="4">
        <v>0.68120000000000003</v>
      </c>
      <c r="CR208" s="4">
        <v>6.3E-3</v>
      </c>
      <c r="CS208" s="5">
        <v>0.66979999999999995</v>
      </c>
      <c r="CT208" s="5">
        <v>0.77849999999999997</v>
      </c>
      <c r="CU208" s="5">
        <v>0.35470000000000002</v>
      </c>
      <c r="CV208" s="5">
        <v>0.95499999999999996</v>
      </c>
      <c r="CW208" s="5">
        <v>8.0699999999999994E-2</v>
      </c>
      <c r="CX208" s="4">
        <v>0.67930000000000001</v>
      </c>
      <c r="CY208" s="4">
        <v>0.79830000000000001</v>
      </c>
      <c r="CZ208" s="4">
        <v>0.3427</v>
      </c>
      <c r="DA208" s="4">
        <v>0.94479999999999997</v>
      </c>
      <c r="DB208" s="4">
        <v>6.2899999999999998E-2</v>
      </c>
      <c r="DC208" s="5">
        <v>0.6915</v>
      </c>
      <c r="DD208" s="5">
        <v>0.82640000000000002</v>
      </c>
      <c r="DE208" s="5">
        <v>0.31850000000000001</v>
      </c>
      <c r="DF208" s="5">
        <v>0.92710000000000004</v>
      </c>
      <c r="DG208" s="5">
        <v>4.1500000000000002E-2</v>
      </c>
      <c r="DH208" s="4">
        <v>0.71630000000000005</v>
      </c>
      <c r="DI208" s="4">
        <v>0.88339999999999996</v>
      </c>
      <c r="DJ208" s="4">
        <v>0.28060000000000002</v>
      </c>
      <c r="DK208" s="4">
        <v>0.88539999999999996</v>
      </c>
      <c r="DL208" s="4">
        <v>2.1000000000000001E-2</v>
      </c>
      <c r="DM208" s="5">
        <v>0.79510000000000003</v>
      </c>
      <c r="DN208" s="5">
        <v>1.0780000000000001</v>
      </c>
      <c r="DO208" s="5">
        <v>0.1734</v>
      </c>
      <c r="DP208" s="5">
        <v>0.68200000000000005</v>
      </c>
      <c r="DQ208" s="5">
        <v>4.4000000000000003E-3</v>
      </c>
      <c r="DR208" s="4">
        <v>0.67249999999999999</v>
      </c>
      <c r="DS208" s="4">
        <v>0.78380000000000005</v>
      </c>
      <c r="DT208" s="4">
        <v>0.35220000000000001</v>
      </c>
      <c r="DU208" s="4">
        <v>0.95420000000000005</v>
      </c>
      <c r="DV208" s="4">
        <v>8.2299999999999998E-2</v>
      </c>
      <c r="DW208" s="5">
        <v>0.6784</v>
      </c>
      <c r="DX208" s="5">
        <v>0.79649999999999999</v>
      </c>
      <c r="DY208" s="5">
        <v>0.34050000000000002</v>
      </c>
      <c r="DZ208" s="5">
        <v>0.9446</v>
      </c>
      <c r="EA208" s="5">
        <v>6.9199999999999998E-2</v>
      </c>
      <c r="EB208" s="4">
        <v>0.69069999999999998</v>
      </c>
      <c r="EC208" s="4">
        <v>0.82479999999999998</v>
      </c>
      <c r="ED208" s="4">
        <v>0.32179999999999997</v>
      </c>
      <c r="EE208" s="4">
        <v>0.92630000000000001</v>
      </c>
      <c r="EF208" s="4">
        <v>3.9600000000000003E-2</v>
      </c>
      <c r="EG208" s="5">
        <v>0.71550000000000002</v>
      </c>
      <c r="EH208" s="5">
        <v>0.88149999999999995</v>
      </c>
      <c r="EI208" s="5">
        <v>0.27910000000000001</v>
      </c>
      <c r="EJ208" s="5">
        <v>0.88549999999999995</v>
      </c>
      <c r="EK208" s="5">
        <v>2.0500000000000001E-2</v>
      </c>
      <c r="EL208" s="4">
        <v>0.79549999999999998</v>
      </c>
      <c r="EM208" s="4">
        <v>1.0798000000000001</v>
      </c>
      <c r="EN208" s="4">
        <v>0.17299999999999999</v>
      </c>
      <c r="EO208" s="4">
        <v>0.68210000000000004</v>
      </c>
      <c r="EP208" s="4">
        <v>4.4999999999999997E-3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0.71056799999999987</v>
      </c>
      <c r="FQ208" s="4">
        <f t="shared" si="37"/>
        <v>0.8729119999999998</v>
      </c>
      <c r="FR208" s="4">
        <f t="shared" si="38"/>
        <v>0.29246800000000001</v>
      </c>
      <c r="FS208" s="4">
        <f t="shared" si="39"/>
        <v>0.87876799999999999</v>
      </c>
      <c r="FT208" s="4">
        <f t="shared" si="40"/>
        <v>4.8455999999999992E-2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k=5,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k=10,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181</v>
      </c>
      <c r="B209" s="4">
        <v>0.67159999999999997</v>
      </c>
      <c r="C209" s="4">
        <v>0.77690000000000003</v>
      </c>
      <c r="D209" s="4">
        <v>0.33279999999999998</v>
      </c>
      <c r="E209" s="4">
        <v>0.95479999999999998</v>
      </c>
      <c r="F209" s="4">
        <v>9.5500000000000002E-2</v>
      </c>
      <c r="G209" s="5"/>
      <c r="H209" s="5"/>
      <c r="I209" s="5"/>
      <c r="J209" s="5"/>
      <c r="K209" s="5"/>
      <c r="L209" s="4">
        <v>0.68179999999999996</v>
      </c>
      <c r="M209" s="4">
        <v>0.80189999999999995</v>
      </c>
      <c r="N209" s="4">
        <v>0.33129999999999998</v>
      </c>
      <c r="O209" s="4">
        <v>0.94379999999999997</v>
      </c>
      <c r="P209" s="4">
        <v>5.2900000000000003E-2</v>
      </c>
      <c r="Q209" s="5"/>
      <c r="R209" s="5"/>
      <c r="S209" s="5"/>
      <c r="T209" s="5"/>
      <c r="U209" s="5"/>
      <c r="V209" s="4">
        <v>0.69389999999999996</v>
      </c>
      <c r="W209" s="4">
        <v>0.82909999999999995</v>
      </c>
      <c r="X209" s="4">
        <v>0.31580000000000003</v>
      </c>
      <c r="Y209" s="4">
        <v>0.92320000000000002</v>
      </c>
      <c r="Z209" s="4">
        <v>3.9399999999999998E-2</v>
      </c>
      <c r="AA209" s="5"/>
      <c r="AB209" s="5"/>
      <c r="AC209" s="5"/>
      <c r="AD209" s="5"/>
      <c r="AE209" s="5"/>
      <c r="AF209" s="4">
        <v>0.72330000000000005</v>
      </c>
      <c r="AG209" s="4">
        <v>0.89439999999999997</v>
      </c>
      <c r="AH209" s="4">
        <v>0.2596</v>
      </c>
      <c r="AI209" s="4">
        <v>0.87860000000000005</v>
      </c>
      <c r="AJ209" s="4">
        <v>3.7699999999999997E-2</v>
      </c>
      <c r="AK209" s="5"/>
      <c r="AL209" s="5"/>
      <c r="AM209" s="5"/>
      <c r="AN209" s="5"/>
      <c r="AO209" s="5"/>
      <c r="AP209" s="4">
        <v>0.81220000000000003</v>
      </c>
      <c r="AQ209" s="4">
        <v>1.1180000000000001</v>
      </c>
      <c r="AR209" s="4">
        <v>0.16070000000000001</v>
      </c>
      <c r="AS209" s="4">
        <v>0.65710000000000002</v>
      </c>
      <c r="AT209" s="4">
        <v>8.3999999999999995E-3</v>
      </c>
      <c r="AU209" s="5">
        <v>0.67159999999999997</v>
      </c>
      <c r="AV209" s="5">
        <v>0.78210000000000002</v>
      </c>
      <c r="AW209" s="5">
        <v>0.3538</v>
      </c>
      <c r="AX209" s="5">
        <v>0.95430000000000004</v>
      </c>
      <c r="AY209" s="5">
        <v>7.8200000000000006E-2</v>
      </c>
      <c r="AZ209" s="4">
        <v>0.68100000000000005</v>
      </c>
      <c r="BA209" s="4">
        <v>0.79949999999999999</v>
      </c>
      <c r="BB209" s="4">
        <v>0.34110000000000001</v>
      </c>
      <c r="BC209" s="4">
        <v>0.94289999999999996</v>
      </c>
      <c r="BD209" s="4">
        <v>5.0500000000000003E-2</v>
      </c>
      <c r="BE209" s="5">
        <v>0.69479999999999997</v>
      </c>
      <c r="BF209" s="5">
        <v>0.83209999999999995</v>
      </c>
      <c r="BG209" s="5">
        <v>0.30649999999999999</v>
      </c>
      <c r="BH209" s="5">
        <v>0.92330000000000001</v>
      </c>
      <c r="BI209" s="5">
        <v>3.9899999999999998E-2</v>
      </c>
      <c r="BJ209" s="4">
        <v>0.72240000000000004</v>
      </c>
      <c r="BK209" s="4">
        <v>0.89449999999999996</v>
      </c>
      <c r="BL209" s="4">
        <v>0.26300000000000001</v>
      </c>
      <c r="BM209" s="4">
        <v>0.87760000000000005</v>
      </c>
      <c r="BN209" s="4">
        <v>2.3400000000000001E-2</v>
      </c>
      <c r="BO209" s="5">
        <v>0.81189999999999996</v>
      </c>
      <c r="BP209" s="5">
        <v>1.1187</v>
      </c>
      <c r="BQ209" s="5">
        <v>0.16250000000000001</v>
      </c>
      <c r="BR209" s="5">
        <v>0.65459999999999996</v>
      </c>
      <c r="BS209" s="5">
        <v>7.7000000000000002E-3</v>
      </c>
      <c r="BT209" s="4">
        <v>0.67300000000000004</v>
      </c>
      <c r="BU209" s="4">
        <v>0.78300000000000003</v>
      </c>
      <c r="BV209" s="4">
        <v>0.33850000000000002</v>
      </c>
      <c r="BW209" s="4">
        <v>0.95350000000000001</v>
      </c>
      <c r="BX209" s="4">
        <v>7.4099999999999999E-2</v>
      </c>
      <c r="BY209" s="5">
        <v>0.68079999999999996</v>
      </c>
      <c r="BZ209" s="5">
        <v>0.80069999999999997</v>
      </c>
      <c r="CA209" s="5">
        <v>0.3327</v>
      </c>
      <c r="CB209" s="5">
        <v>0.94359999999999999</v>
      </c>
      <c r="CC209" s="5">
        <v>5.3800000000000001E-2</v>
      </c>
      <c r="CD209" s="4">
        <v>0.69510000000000005</v>
      </c>
      <c r="CE209" s="4">
        <v>0.83240000000000003</v>
      </c>
      <c r="CF209" s="4">
        <v>0.3085</v>
      </c>
      <c r="CG209" s="4">
        <v>0.92390000000000005</v>
      </c>
      <c r="CH209" s="4">
        <v>3.5900000000000001E-2</v>
      </c>
      <c r="CI209" s="5">
        <v>0.7238</v>
      </c>
      <c r="CJ209" s="5">
        <v>0.8992</v>
      </c>
      <c r="CK209" s="5">
        <v>0.26340000000000002</v>
      </c>
      <c r="CL209" s="5">
        <v>0.87719999999999998</v>
      </c>
      <c r="CM209" s="5">
        <v>2.2100000000000002E-2</v>
      </c>
      <c r="CN209" s="4">
        <v>0.81169999999999998</v>
      </c>
      <c r="CO209" s="4">
        <v>1.1183000000000001</v>
      </c>
      <c r="CP209" s="4">
        <v>0.1673</v>
      </c>
      <c r="CQ209" s="4">
        <v>0.65390000000000004</v>
      </c>
      <c r="CR209" s="4">
        <v>5.7000000000000002E-3</v>
      </c>
      <c r="CS209" s="5">
        <v>0.6704</v>
      </c>
      <c r="CT209" s="5">
        <v>0.77839999999999998</v>
      </c>
      <c r="CU209" s="5">
        <v>0.35370000000000001</v>
      </c>
      <c r="CV209" s="5">
        <v>0.95420000000000005</v>
      </c>
      <c r="CW209" s="5">
        <v>6.3799999999999996E-2</v>
      </c>
      <c r="CX209" s="4">
        <v>0.68089999999999995</v>
      </c>
      <c r="CY209" s="4">
        <v>0.8004</v>
      </c>
      <c r="CZ209" s="4">
        <v>0.33689999999999998</v>
      </c>
      <c r="DA209" s="4">
        <v>0.94310000000000005</v>
      </c>
      <c r="DB209" s="4">
        <v>5.1400000000000001E-2</v>
      </c>
      <c r="DC209" s="5">
        <v>0.69510000000000005</v>
      </c>
      <c r="DD209" s="5">
        <v>0.83299999999999996</v>
      </c>
      <c r="DE209" s="5">
        <v>0.307</v>
      </c>
      <c r="DF209" s="5">
        <v>0.92410000000000003</v>
      </c>
      <c r="DG209" s="5">
        <v>3.3300000000000003E-2</v>
      </c>
      <c r="DH209" s="4">
        <v>0.72399999999999998</v>
      </c>
      <c r="DI209" s="4">
        <v>0.89900000000000002</v>
      </c>
      <c r="DJ209" s="4">
        <v>0.26500000000000001</v>
      </c>
      <c r="DK209" s="4">
        <v>0.87809999999999999</v>
      </c>
      <c r="DL209" s="4">
        <v>1.7299999999999999E-2</v>
      </c>
      <c r="DM209" s="5">
        <v>0.81120000000000003</v>
      </c>
      <c r="DN209" s="5">
        <v>1.1165</v>
      </c>
      <c r="DO209" s="5">
        <v>0.1638</v>
      </c>
      <c r="DP209" s="5">
        <v>0.65349999999999997</v>
      </c>
      <c r="DQ209" s="5">
        <v>3.8E-3</v>
      </c>
      <c r="DR209" s="4">
        <v>0.67310000000000003</v>
      </c>
      <c r="DS209" s="4">
        <v>0.7833</v>
      </c>
      <c r="DT209" s="4">
        <v>0.3488</v>
      </c>
      <c r="DU209" s="4">
        <v>0.95309999999999995</v>
      </c>
      <c r="DV209" s="4">
        <v>6.4199999999999993E-2</v>
      </c>
      <c r="DW209" s="5">
        <v>0.68010000000000004</v>
      </c>
      <c r="DX209" s="5">
        <v>0.79869999999999997</v>
      </c>
      <c r="DY209" s="5">
        <v>0.33439999999999998</v>
      </c>
      <c r="DZ209" s="5">
        <v>0.94289999999999996</v>
      </c>
      <c r="EA209" s="5">
        <v>5.4399999999999997E-2</v>
      </c>
      <c r="EB209" s="4">
        <v>0.69450000000000001</v>
      </c>
      <c r="EC209" s="4">
        <v>0.83109999999999995</v>
      </c>
      <c r="ED209" s="4">
        <v>0.31030000000000002</v>
      </c>
      <c r="EE209" s="4">
        <v>0.9234</v>
      </c>
      <c r="EF209" s="4">
        <v>3.1800000000000002E-2</v>
      </c>
      <c r="EG209" s="5">
        <v>0.72340000000000004</v>
      </c>
      <c r="EH209" s="5">
        <v>0.89770000000000005</v>
      </c>
      <c r="EI209" s="5">
        <v>0.26290000000000002</v>
      </c>
      <c r="EJ209" s="5">
        <v>0.87819999999999998</v>
      </c>
      <c r="EK209" s="5">
        <v>1.67E-2</v>
      </c>
      <c r="EL209" s="4">
        <v>0.81169999999999998</v>
      </c>
      <c r="EM209" s="4">
        <v>1.1189</v>
      </c>
      <c r="EN209" s="4">
        <v>0.16370000000000001</v>
      </c>
      <c r="EO209" s="4">
        <v>0.65449999999999997</v>
      </c>
      <c r="EP209" s="4">
        <v>4.1000000000000003E-3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0.71653199999999995</v>
      </c>
      <c r="FQ209" s="4">
        <f t="shared" si="37"/>
        <v>0.88551199999999985</v>
      </c>
      <c r="FR209" s="4">
        <f t="shared" si="38"/>
        <v>0.28336</v>
      </c>
      <c r="FS209" s="4">
        <f t="shared" si="39"/>
        <v>0.87069600000000014</v>
      </c>
      <c r="FT209" s="4">
        <f t="shared" si="40"/>
        <v>3.8640000000000001E-2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182</v>
      </c>
      <c r="B210" s="4">
        <v>0.67049999999999998</v>
      </c>
      <c r="C210" s="4">
        <v>0.77559999999999996</v>
      </c>
      <c r="D210" s="4">
        <v>0.32829999999999998</v>
      </c>
      <c r="E210" s="4">
        <v>0.95489999999999997</v>
      </c>
      <c r="F210" s="4">
        <v>0.1183</v>
      </c>
      <c r="G210" s="5"/>
      <c r="H210" s="5"/>
      <c r="I210" s="5"/>
      <c r="J210" s="5"/>
      <c r="K210" s="5"/>
      <c r="L210" s="4">
        <v>0.68079999999999996</v>
      </c>
      <c r="M210" s="4">
        <v>0.80120000000000002</v>
      </c>
      <c r="N210" s="4">
        <v>0.33129999999999998</v>
      </c>
      <c r="O210" s="4">
        <v>0.94399999999999995</v>
      </c>
      <c r="P210" s="4">
        <v>7.1900000000000006E-2</v>
      </c>
      <c r="Q210" s="5"/>
      <c r="R210" s="5"/>
      <c r="S210" s="5"/>
      <c r="T210" s="5"/>
      <c r="U210" s="5"/>
      <c r="V210" s="4">
        <v>0.69269999999999998</v>
      </c>
      <c r="W210" s="4">
        <v>0.82779999999999998</v>
      </c>
      <c r="X210" s="4">
        <v>0.31929999999999997</v>
      </c>
      <c r="Y210" s="4">
        <v>0.92379999999999995</v>
      </c>
      <c r="Z210" s="4">
        <v>5.28E-2</v>
      </c>
      <c r="AA210" s="5"/>
      <c r="AB210" s="5"/>
      <c r="AC210" s="5"/>
      <c r="AD210" s="5"/>
      <c r="AE210" s="5"/>
      <c r="AF210" s="4">
        <v>0.72170000000000001</v>
      </c>
      <c r="AG210" s="4">
        <v>0.8921</v>
      </c>
      <c r="AH210" s="4">
        <v>0.26090000000000002</v>
      </c>
      <c r="AI210" s="4">
        <v>0.87960000000000005</v>
      </c>
      <c r="AJ210" s="4">
        <v>5.6500000000000002E-2</v>
      </c>
      <c r="AK210" s="5"/>
      <c r="AL210" s="5"/>
      <c r="AM210" s="5"/>
      <c r="AN210" s="5"/>
      <c r="AO210" s="5"/>
      <c r="AP210" s="4">
        <v>0.8105</v>
      </c>
      <c r="AQ210" s="4">
        <v>1.1146</v>
      </c>
      <c r="AR210" s="4">
        <v>0.16059999999999999</v>
      </c>
      <c r="AS210" s="4">
        <v>0.65800000000000003</v>
      </c>
      <c r="AT210" s="4">
        <v>9.1000000000000004E-3</v>
      </c>
      <c r="AU210" s="5">
        <v>0.67100000000000004</v>
      </c>
      <c r="AV210" s="5">
        <v>0.78180000000000005</v>
      </c>
      <c r="AW210" s="5">
        <v>0.3533</v>
      </c>
      <c r="AX210" s="5">
        <v>0.95450000000000002</v>
      </c>
      <c r="AY210" s="5">
        <v>9.7100000000000006E-2</v>
      </c>
      <c r="AZ210" s="4">
        <v>0.67989999999999995</v>
      </c>
      <c r="BA210" s="4">
        <v>0.79830000000000001</v>
      </c>
      <c r="BB210" s="4">
        <v>0.34350000000000003</v>
      </c>
      <c r="BC210" s="4">
        <v>0.94320000000000004</v>
      </c>
      <c r="BD210" s="4">
        <v>6.4199999999999993E-2</v>
      </c>
      <c r="BE210" s="5">
        <v>0.69359999999999999</v>
      </c>
      <c r="BF210" s="5">
        <v>0.83109999999999995</v>
      </c>
      <c r="BG210" s="5">
        <v>0.30769999999999997</v>
      </c>
      <c r="BH210" s="5">
        <v>0.92400000000000004</v>
      </c>
      <c r="BI210" s="5">
        <v>4.7899999999999998E-2</v>
      </c>
      <c r="BJ210" s="4">
        <v>0.72070000000000001</v>
      </c>
      <c r="BK210" s="4">
        <v>0.89229999999999998</v>
      </c>
      <c r="BL210" s="4">
        <v>0.26440000000000002</v>
      </c>
      <c r="BM210" s="4">
        <v>0.87909999999999999</v>
      </c>
      <c r="BN210" s="4">
        <v>3.2000000000000001E-2</v>
      </c>
      <c r="BO210" s="5">
        <v>0.81020000000000003</v>
      </c>
      <c r="BP210" s="5">
        <v>1.1153</v>
      </c>
      <c r="BQ210" s="5">
        <v>0.1628</v>
      </c>
      <c r="BR210" s="5">
        <v>0.6552</v>
      </c>
      <c r="BS210" s="5">
        <v>8.6999999999999994E-3</v>
      </c>
      <c r="BT210" s="4">
        <v>0.67220000000000002</v>
      </c>
      <c r="BU210" s="4">
        <v>0.78249999999999997</v>
      </c>
      <c r="BV210" s="4">
        <v>0.34079999999999999</v>
      </c>
      <c r="BW210" s="4">
        <v>0.95379999999999998</v>
      </c>
      <c r="BX210" s="4">
        <v>9.6000000000000002E-2</v>
      </c>
      <c r="BY210" s="5">
        <v>0.67979999999999996</v>
      </c>
      <c r="BZ210" s="5">
        <v>0.79979999999999996</v>
      </c>
      <c r="CA210" s="5">
        <v>0.3352</v>
      </c>
      <c r="CB210" s="5">
        <v>0.94410000000000005</v>
      </c>
      <c r="CC210" s="5">
        <v>6.8000000000000005E-2</v>
      </c>
      <c r="CD210" s="4">
        <v>0.69389999999999996</v>
      </c>
      <c r="CE210" s="4">
        <v>0.83089999999999997</v>
      </c>
      <c r="CF210" s="4">
        <v>0.30990000000000001</v>
      </c>
      <c r="CG210" s="4">
        <v>0.92459999999999998</v>
      </c>
      <c r="CH210" s="4">
        <v>4.7699999999999999E-2</v>
      </c>
      <c r="CI210" s="5">
        <v>0.72240000000000004</v>
      </c>
      <c r="CJ210" s="5">
        <v>0.89729999999999999</v>
      </c>
      <c r="CK210" s="5">
        <v>0.26390000000000002</v>
      </c>
      <c r="CL210" s="5">
        <v>0.87829999999999997</v>
      </c>
      <c r="CM210" s="5">
        <v>2.64E-2</v>
      </c>
      <c r="CN210" s="4">
        <v>0.80989999999999995</v>
      </c>
      <c r="CO210" s="4">
        <v>1.1149</v>
      </c>
      <c r="CP210" s="4">
        <v>0.1676</v>
      </c>
      <c r="CQ210" s="4">
        <v>0.65500000000000003</v>
      </c>
      <c r="CR210" s="4">
        <v>6.1999999999999998E-3</v>
      </c>
      <c r="CS210" s="5">
        <v>0.66959999999999997</v>
      </c>
      <c r="CT210" s="5">
        <v>0.77790000000000004</v>
      </c>
      <c r="CU210" s="5">
        <v>0.35339999999999999</v>
      </c>
      <c r="CV210" s="5">
        <v>0.95420000000000005</v>
      </c>
      <c r="CW210" s="5">
        <v>8.1699999999999995E-2</v>
      </c>
      <c r="CX210" s="4">
        <v>0.67989999999999995</v>
      </c>
      <c r="CY210" s="4">
        <v>0.79930000000000001</v>
      </c>
      <c r="CZ210" s="4">
        <v>0.33860000000000001</v>
      </c>
      <c r="DA210" s="4">
        <v>0.94340000000000002</v>
      </c>
      <c r="DB210" s="4">
        <v>6.6400000000000001E-2</v>
      </c>
      <c r="DC210" s="5">
        <v>0.69389999999999996</v>
      </c>
      <c r="DD210" s="5">
        <v>0.83169999999999999</v>
      </c>
      <c r="DE210" s="5">
        <v>0.30809999999999998</v>
      </c>
      <c r="DF210" s="5">
        <v>0.92479999999999996</v>
      </c>
      <c r="DG210" s="5">
        <v>4.1799999999999997E-2</v>
      </c>
      <c r="DH210" s="4">
        <v>0.72250000000000003</v>
      </c>
      <c r="DI210" s="4">
        <v>0.89710000000000001</v>
      </c>
      <c r="DJ210" s="4">
        <v>0.2661</v>
      </c>
      <c r="DK210" s="4">
        <v>0.87939999999999996</v>
      </c>
      <c r="DL210" s="4">
        <v>2.1399999999999999E-2</v>
      </c>
      <c r="DM210" s="5">
        <v>0.80959999999999999</v>
      </c>
      <c r="DN210" s="5">
        <v>1.1131</v>
      </c>
      <c r="DO210" s="5">
        <v>0.16400000000000001</v>
      </c>
      <c r="DP210" s="5">
        <v>0.65449999999999997</v>
      </c>
      <c r="DQ210" s="5">
        <v>4.4000000000000003E-3</v>
      </c>
      <c r="DR210" s="4">
        <v>0.6724</v>
      </c>
      <c r="DS210" s="4">
        <v>0.7833</v>
      </c>
      <c r="DT210" s="4">
        <v>0.35089999999999999</v>
      </c>
      <c r="DU210" s="4">
        <v>0.95340000000000003</v>
      </c>
      <c r="DV210" s="4">
        <v>8.3599999999999994E-2</v>
      </c>
      <c r="DW210" s="5">
        <v>0.67910000000000004</v>
      </c>
      <c r="DX210" s="5">
        <v>0.79790000000000005</v>
      </c>
      <c r="DY210" s="5">
        <v>0.33610000000000001</v>
      </c>
      <c r="DZ210" s="5">
        <v>0.94330000000000003</v>
      </c>
      <c r="EA210" s="5">
        <v>6.8599999999999994E-2</v>
      </c>
      <c r="EB210" s="4">
        <v>0.69320000000000004</v>
      </c>
      <c r="EC210" s="4">
        <v>0.82969999999999999</v>
      </c>
      <c r="ED210" s="4">
        <v>0.312</v>
      </c>
      <c r="EE210" s="4">
        <v>0.92410000000000003</v>
      </c>
      <c r="EF210" s="4">
        <v>3.9899999999999998E-2</v>
      </c>
      <c r="EG210" s="5">
        <v>0.7218</v>
      </c>
      <c r="EH210" s="5">
        <v>0.89559999999999995</v>
      </c>
      <c r="EI210" s="5">
        <v>0.26400000000000001</v>
      </c>
      <c r="EJ210" s="5">
        <v>0.87949999999999995</v>
      </c>
      <c r="EK210" s="5">
        <v>2.0799999999999999E-2</v>
      </c>
      <c r="EL210" s="4">
        <v>0.81</v>
      </c>
      <c r="EM210" s="4">
        <v>1.1154999999999999</v>
      </c>
      <c r="EN210" s="4">
        <v>0.16400000000000001</v>
      </c>
      <c r="EO210" s="4">
        <v>0.65549999999999997</v>
      </c>
      <c r="EP210" s="4">
        <v>4.4999999999999997E-3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0.7152719999999998</v>
      </c>
      <c r="FQ210" s="4">
        <f t="shared" si="37"/>
        <v>0.88386399999999998</v>
      </c>
      <c r="FR210" s="4">
        <f t="shared" si="38"/>
        <v>0.28426799999999997</v>
      </c>
      <c r="FS210" s="4">
        <f t="shared" si="39"/>
        <v>0.87136799999999981</v>
      </c>
      <c r="FT210" s="4">
        <f t="shared" si="40"/>
        <v>4.9435999999999994E-2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k=20,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247</v>
      </c>
      <c r="B211" s="4">
        <v>0.68030000000000002</v>
      </c>
      <c r="C211" s="4">
        <v>0.79100000000000004</v>
      </c>
      <c r="D211" s="4">
        <v>0.29680000000000001</v>
      </c>
      <c r="E211" s="4">
        <v>0.93930000000000002</v>
      </c>
      <c r="F211" s="4">
        <v>4.58E-2</v>
      </c>
      <c r="G211" s="5"/>
      <c r="H211" s="5"/>
      <c r="I211" s="5"/>
      <c r="J211" s="5"/>
      <c r="K211" s="5"/>
      <c r="L211" s="4">
        <v>0.69179999999999997</v>
      </c>
      <c r="M211" s="4">
        <v>0.81859999999999999</v>
      </c>
      <c r="N211" s="4">
        <v>0.28820000000000001</v>
      </c>
      <c r="O211" s="4">
        <v>0.92469999999999997</v>
      </c>
      <c r="P211" s="4">
        <v>3.85E-2</v>
      </c>
      <c r="Q211" s="5"/>
      <c r="R211" s="5"/>
      <c r="S211" s="5"/>
      <c r="T211" s="5"/>
      <c r="U211" s="5"/>
      <c r="V211" s="4">
        <v>0.70730000000000004</v>
      </c>
      <c r="W211" s="4">
        <v>0.85540000000000005</v>
      </c>
      <c r="X211" s="4">
        <v>0.2626</v>
      </c>
      <c r="Y211" s="4">
        <v>0.89949999999999997</v>
      </c>
      <c r="Z211" s="4">
        <v>2.8199999999999999E-2</v>
      </c>
      <c r="AA211" s="5"/>
      <c r="AB211" s="5"/>
      <c r="AC211" s="5"/>
      <c r="AD211" s="5"/>
      <c r="AE211" s="5"/>
      <c r="AF211" s="4">
        <v>0.74050000000000005</v>
      </c>
      <c r="AG211" s="4">
        <v>0.93240000000000001</v>
      </c>
      <c r="AH211" s="4">
        <v>0.21529999999999999</v>
      </c>
      <c r="AI211" s="4">
        <v>0.84750000000000003</v>
      </c>
      <c r="AJ211" s="4">
        <v>1.4800000000000001E-2</v>
      </c>
      <c r="AK211" s="5"/>
      <c r="AL211" s="5"/>
      <c r="AM211" s="5"/>
      <c r="AN211" s="5"/>
      <c r="AO211" s="5"/>
      <c r="AP211" s="4">
        <v>0.82789999999999997</v>
      </c>
      <c r="AQ211" s="4">
        <v>1.1573</v>
      </c>
      <c r="AR211" s="4">
        <v>0.1628</v>
      </c>
      <c r="AS211" s="4">
        <v>0.6048</v>
      </c>
      <c r="AT211" s="4">
        <v>5.8999999999999999E-3</v>
      </c>
      <c r="AU211" s="5">
        <v>0.67969999999999997</v>
      </c>
      <c r="AV211" s="5">
        <v>0.79320000000000002</v>
      </c>
      <c r="AW211" s="5">
        <v>0.31459999999999999</v>
      </c>
      <c r="AX211" s="5">
        <v>0.93920000000000003</v>
      </c>
      <c r="AY211" s="5">
        <v>5.0500000000000003E-2</v>
      </c>
      <c r="AZ211" s="4">
        <v>0.69110000000000005</v>
      </c>
      <c r="BA211" s="4">
        <v>0.81899999999999995</v>
      </c>
      <c r="BB211" s="4">
        <v>0.28970000000000001</v>
      </c>
      <c r="BC211" s="4">
        <v>0.9244</v>
      </c>
      <c r="BD211" s="4">
        <v>3.5499999999999997E-2</v>
      </c>
      <c r="BE211" s="5">
        <v>0.70660000000000001</v>
      </c>
      <c r="BF211" s="5">
        <v>0.85419999999999996</v>
      </c>
      <c r="BG211" s="5">
        <v>0.26290000000000002</v>
      </c>
      <c r="BH211" s="5">
        <v>0.9</v>
      </c>
      <c r="BI211" s="5">
        <v>2.6100000000000002E-2</v>
      </c>
      <c r="BJ211" s="4">
        <v>0.73960000000000004</v>
      </c>
      <c r="BK211" s="4">
        <v>0.93210000000000004</v>
      </c>
      <c r="BL211" s="4">
        <v>0.22109999999999999</v>
      </c>
      <c r="BM211" s="4">
        <v>0.84630000000000005</v>
      </c>
      <c r="BN211" s="4">
        <v>1.47E-2</v>
      </c>
      <c r="BO211" s="5">
        <v>0.82850000000000001</v>
      </c>
      <c r="BP211" s="5">
        <v>1.1585000000000001</v>
      </c>
      <c r="BQ211" s="5">
        <v>0.16059999999999999</v>
      </c>
      <c r="BR211" s="5">
        <v>0.60250000000000004</v>
      </c>
      <c r="BS211" s="5">
        <v>4.7000000000000002E-3</v>
      </c>
      <c r="BT211" s="4">
        <v>0.68159999999999998</v>
      </c>
      <c r="BU211" s="4">
        <v>0.79830000000000001</v>
      </c>
      <c r="BV211" s="4">
        <v>0.30359999999999998</v>
      </c>
      <c r="BW211" s="4">
        <v>0.93859999999999999</v>
      </c>
      <c r="BX211" s="4">
        <v>5.7200000000000001E-2</v>
      </c>
      <c r="BY211" s="5">
        <v>0.69030000000000002</v>
      </c>
      <c r="BZ211" s="5">
        <v>0.8175</v>
      </c>
      <c r="CA211" s="5">
        <v>0.28889999999999999</v>
      </c>
      <c r="CB211" s="5">
        <v>0.92530000000000001</v>
      </c>
      <c r="CC211" s="5">
        <v>3.9699999999999999E-2</v>
      </c>
      <c r="CD211" s="4">
        <v>0.70730000000000004</v>
      </c>
      <c r="CE211" s="4">
        <v>0.85570000000000002</v>
      </c>
      <c r="CF211" s="4">
        <v>0.2626</v>
      </c>
      <c r="CG211" s="4">
        <v>0.90049999999999997</v>
      </c>
      <c r="CH211" s="4">
        <v>3.04E-2</v>
      </c>
      <c r="CI211" s="5">
        <v>0.74080000000000001</v>
      </c>
      <c r="CJ211" s="5">
        <v>0.93600000000000005</v>
      </c>
      <c r="CK211" s="5">
        <v>0.2233</v>
      </c>
      <c r="CL211" s="5">
        <v>0.84609999999999996</v>
      </c>
      <c r="CM211" s="5">
        <v>1.9300000000000001E-2</v>
      </c>
      <c r="CN211" s="4">
        <v>0.82730000000000004</v>
      </c>
      <c r="CO211" s="4">
        <v>1.1555</v>
      </c>
      <c r="CP211" s="4">
        <v>0.16739999999999999</v>
      </c>
      <c r="CQ211" s="4">
        <v>0.60199999999999998</v>
      </c>
      <c r="CR211" s="4">
        <v>7.3000000000000001E-3</v>
      </c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>
        <v>0.69010000000000005</v>
      </c>
      <c r="DX211" s="5">
        <v>0.81640000000000001</v>
      </c>
      <c r="DY211" s="5">
        <v>0.28989999999999999</v>
      </c>
      <c r="DZ211" s="5">
        <v>0.92449999999999999</v>
      </c>
      <c r="EA211" s="5">
        <v>4.19E-2</v>
      </c>
      <c r="EB211" s="4"/>
      <c r="EC211" s="4"/>
      <c r="ED211" s="4"/>
      <c r="EE211" s="4"/>
      <c r="EF211" s="4"/>
      <c r="EG211" s="5">
        <v>0.74070000000000003</v>
      </c>
      <c r="EH211" s="5">
        <v>0.93510000000000004</v>
      </c>
      <c r="EI211" s="5">
        <v>0.22109999999999999</v>
      </c>
      <c r="EJ211" s="5">
        <v>0.84709999999999996</v>
      </c>
      <c r="EK211" s="5">
        <v>1.47E-2</v>
      </c>
      <c r="EL211" s="4">
        <v>0.82679999999999998</v>
      </c>
      <c r="EM211" s="4">
        <v>1.155</v>
      </c>
      <c r="EN211" s="4">
        <v>0.16389999999999999</v>
      </c>
      <c r="EO211" s="4">
        <v>0.60189999999999999</v>
      </c>
      <c r="EP211" s="4">
        <v>4.7999999999999996E-3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0.7332333333333334</v>
      </c>
      <c r="FQ211" s="4">
        <f t="shared" si="37"/>
        <v>0.92117777777777776</v>
      </c>
      <c r="FR211" s="4">
        <f t="shared" si="38"/>
        <v>0.24418333333333331</v>
      </c>
      <c r="FS211" s="4">
        <f t="shared" si="39"/>
        <v>0.83412222222222221</v>
      </c>
      <c r="FT211" s="4">
        <f t="shared" si="40"/>
        <v>2.6666666666666661E-2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k=10,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k=10, r=0.9</v>
      </c>
    </row>
    <row r="212" spans="1:181" x14ac:dyDescent="0.2">
      <c r="A212" s="1" t="s">
        <v>248</v>
      </c>
      <c r="B212" s="4">
        <v>0.67010000000000003</v>
      </c>
      <c r="C212" s="4">
        <v>0.77429999999999999</v>
      </c>
      <c r="D212" s="4">
        <v>0.33229999999999998</v>
      </c>
      <c r="E212" s="4">
        <v>0.95489999999999997</v>
      </c>
      <c r="F212" s="4">
        <v>3.3700000000000001E-2</v>
      </c>
      <c r="G212" s="5"/>
      <c r="H212" s="5"/>
      <c r="I212" s="5"/>
      <c r="J212" s="5"/>
      <c r="K212" s="5"/>
      <c r="L212" s="4">
        <v>0.68030000000000002</v>
      </c>
      <c r="M212" s="4">
        <v>0.79910000000000003</v>
      </c>
      <c r="N212" s="4">
        <v>0.3362</v>
      </c>
      <c r="O212" s="4">
        <v>0.94379999999999997</v>
      </c>
      <c r="P212" s="4">
        <v>2.87E-2</v>
      </c>
      <c r="Q212" s="5"/>
      <c r="R212" s="5"/>
      <c r="S212" s="5"/>
      <c r="T212" s="5"/>
      <c r="U212" s="5"/>
      <c r="V212" s="4">
        <v>0.69230000000000003</v>
      </c>
      <c r="W212" s="4">
        <v>0.82640000000000002</v>
      </c>
      <c r="X212" s="4">
        <v>0.32040000000000002</v>
      </c>
      <c r="Y212" s="4">
        <v>0.9234</v>
      </c>
      <c r="Z212" s="4">
        <v>2.29E-2</v>
      </c>
      <c r="AA212" s="5"/>
      <c r="AB212" s="5"/>
      <c r="AC212" s="5"/>
      <c r="AD212" s="5"/>
      <c r="AE212" s="5"/>
      <c r="AF212" s="4">
        <v>0.72150000000000003</v>
      </c>
      <c r="AG212" s="4">
        <v>0.89080000000000004</v>
      </c>
      <c r="AH212" s="4">
        <v>0.26279999999999998</v>
      </c>
      <c r="AI212" s="4">
        <v>0.87839999999999996</v>
      </c>
      <c r="AJ212" s="4">
        <v>1.18E-2</v>
      </c>
      <c r="AK212" s="5"/>
      <c r="AL212" s="5"/>
      <c r="AM212" s="5"/>
      <c r="AN212" s="5"/>
      <c r="AO212" s="5"/>
      <c r="AP212" s="4">
        <v>0.81</v>
      </c>
      <c r="AQ212" s="4">
        <v>1.1117999999999999</v>
      </c>
      <c r="AR212" s="4">
        <v>0.17680000000000001</v>
      </c>
      <c r="AS212" s="4">
        <v>0.62729999999999997</v>
      </c>
      <c r="AT212" s="4">
        <v>6.1000000000000004E-3</v>
      </c>
      <c r="AU212" s="5">
        <v>0.67059999999999997</v>
      </c>
      <c r="AV212" s="5">
        <v>0.78049999999999997</v>
      </c>
      <c r="AW212" s="5">
        <v>0.35820000000000002</v>
      </c>
      <c r="AX212" s="5">
        <v>0.95450000000000002</v>
      </c>
      <c r="AY212" s="5">
        <v>3.5799999999999998E-2</v>
      </c>
      <c r="AZ212" s="4">
        <v>0.67949999999999999</v>
      </c>
      <c r="BA212" s="4">
        <v>0.79700000000000004</v>
      </c>
      <c r="BB212" s="4">
        <v>0.34749999999999998</v>
      </c>
      <c r="BC212" s="4">
        <v>0.94299999999999995</v>
      </c>
      <c r="BD212" s="4">
        <v>2.53E-2</v>
      </c>
      <c r="BE212" s="5">
        <v>0.69320000000000004</v>
      </c>
      <c r="BF212" s="5">
        <v>0.82930000000000004</v>
      </c>
      <c r="BG212" s="5">
        <v>0.31080000000000002</v>
      </c>
      <c r="BH212" s="5">
        <v>0.92369999999999997</v>
      </c>
      <c r="BI212" s="5">
        <v>1.8599999999999998E-2</v>
      </c>
      <c r="BJ212" s="4">
        <v>0.72089999999999999</v>
      </c>
      <c r="BK212" s="4">
        <v>0.89170000000000005</v>
      </c>
      <c r="BL212" s="4">
        <v>0.26600000000000001</v>
      </c>
      <c r="BM212" s="4">
        <v>0.87780000000000002</v>
      </c>
      <c r="BN212" s="4">
        <v>1.18E-2</v>
      </c>
      <c r="BO212" s="5">
        <v>0.81040000000000001</v>
      </c>
      <c r="BP212" s="5">
        <v>1.1131</v>
      </c>
      <c r="BQ212" s="5">
        <v>0.17649999999999999</v>
      </c>
      <c r="BR212" s="5">
        <v>0.62590000000000001</v>
      </c>
      <c r="BS212" s="5">
        <v>4.4000000000000003E-3</v>
      </c>
      <c r="BT212" s="4">
        <v>0.67190000000000005</v>
      </c>
      <c r="BU212" s="4">
        <v>0.78100000000000003</v>
      </c>
      <c r="BV212" s="4">
        <v>0.34649999999999997</v>
      </c>
      <c r="BW212" s="4">
        <v>0.95369999999999999</v>
      </c>
      <c r="BX212" s="4">
        <v>4.36E-2</v>
      </c>
      <c r="BY212" s="5">
        <v>0.67930000000000001</v>
      </c>
      <c r="BZ212" s="5">
        <v>0.79800000000000004</v>
      </c>
      <c r="CA212" s="5">
        <v>0.3387</v>
      </c>
      <c r="CB212" s="5">
        <v>0.94399999999999995</v>
      </c>
      <c r="CC212" s="5">
        <v>3.2800000000000003E-2</v>
      </c>
      <c r="CD212" s="4">
        <v>0.69359999999999999</v>
      </c>
      <c r="CE212" s="4">
        <v>0.82950000000000002</v>
      </c>
      <c r="CF212" s="4">
        <v>0.3125</v>
      </c>
      <c r="CG212" s="4">
        <v>0.92420000000000002</v>
      </c>
      <c r="CH212" s="4">
        <v>2.2599999999999999E-2</v>
      </c>
      <c r="CI212" s="5">
        <v>0.72219999999999995</v>
      </c>
      <c r="CJ212" s="5">
        <v>0.89580000000000004</v>
      </c>
      <c r="CK212" s="5">
        <v>0.26650000000000001</v>
      </c>
      <c r="CL212" s="5">
        <v>0.87709999999999999</v>
      </c>
      <c r="CM212" s="5">
        <v>1.5800000000000002E-2</v>
      </c>
      <c r="CN212" s="4">
        <v>0.80930000000000002</v>
      </c>
      <c r="CO212" s="4">
        <v>1.1103000000000001</v>
      </c>
      <c r="CP212" s="4">
        <v>0.18459999999999999</v>
      </c>
      <c r="CQ212" s="4">
        <v>0.62509999999999999</v>
      </c>
      <c r="CR212" s="4">
        <v>6.3E-3</v>
      </c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>
        <v>0.67869999999999997</v>
      </c>
      <c r="DX212" s="5">
        <v>0.79620000000000002</v>
      </c>
      <c r="DY212" s="5">
        <v>0.33939999999999998</v>
      </c>
      <c r="DZ212" s="5">
        <v>0.94330000000000003</v>
      </c>
      <c r="EA212" s="5">
        <v>3.2099999999999997E-2</v>
      </c>
      <c r="EB212" s="4"/>
      <c r="EC212" s="4"/>
      <c r="ED212" s="4"/>
      <c r="EE212" s="4"/>
      <c r="EF212" s="4"/>
      <c r="EG212" s="5">
        <v>0.72199999999999998</v>
      </c>
      <c r="EH212" s="5">
        <v>0.89510000000000001</v>
      </c>
      <c r="EI212" s="5">
        <v>0.26550000000000001</v>
      </c>
      <c r="EJ212" s="5">
        <v>0.87819999999999998</v>
      </c>
      <c r="EK212" s="5">
        <v>1.2E-2</v>
      </c>
      <c r="EL212" s="4">
        <v>0.80889999999999995</v>
      </c>
      <c r="EM212" s="4">
        <v>1.1096999999999999</v>
      </c>
      <c r="EN212" s="4">
        <v>0.1789</v>
      </c>
      <c r="EO212" s="4">
        <v>0.62490000000000001</v>
      </c>
      <c r="EP212" s="4">
        <v>4.4999999999999997E-3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0.71859444444444442</v>
      </c>
      <c r="FQ212" s="4">
        <f t="shared" si="37"/>
        <v>0.89053333333333329</v>
      </c>
      <c r="FR212" s="4">
        <f t="shared" si="38"/>
        <v>0.28444999999999998</v>
      </c>
      <c r="FS212" s="4">
        <f t="shared" si="39"/>
        <v>0.85684444444444452</v>
      </c>
      <c r="FT212" s="4">
        <f t="shared" si="40"/>
        <v>2.0488888888888893E-2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k=5,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k=5,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k=10,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k=10, r=0.9</v>
      </c>
    </row>
    <row r="213" spans="1:181" x14ac:dyDescent="0.2">
      <c r="A213" s="1" t="s">
        <v>183</v>
      </c>
      <c r="B213" s="4">
        <v>0.66339999999999999</v>
      </c>
      <c r="C213" s="4">
        <v>0.75660000000000005</v>
      </c>
      <c r="D213" s="4">
        <v>0.33329999999999999</v>
      </c>
      <c r="E213" s="4">
        <v>0.92669999999999997</v>
      </c>
      <c r="F213" s="4">
        <v>7.6100000000000001E-2</v>
      </c>
      <c r="G213" s="5"/>
      <c r="H213" s="5"/>
      <c r="I213" s="5"/>
      <c r="J213" s="5"/>
      <c r="K213" s="5"/>
      <c r="L213" s="4">
        <v>0.67849999999999999</v>
      </c>
      <c r="M213" s="4">
        <v>0.79269999999999996</v>
      </c>
      <c r="N213" s="4">
        <v>0.31340000000000001</v>
      </c>
      <c r="O213" s="4">
        <v>0.90710000000000002</v>
      </c>
      <c r="P213" s="4">
        <v>3.8399999999999997E-2</v>
      </c>
      <c r="Q213" s="5"/>
      <c r="R213" s="5"/>
      <c r="S213" s="5"/>
      <c r="T213" s="5"/>
      <c r="U213" s="5"/>
      <c r="V213" s="4">
        <v>0.69820000000000004</v>
      </c>
      <c r="W213" s="4">
        <v>0.83630000000000004</v>
      </c>
      <c r="X213" s="4">
        <v>0.28489999999999999</v>
      </c>
      <c r="Y213" s="4">
        <v>0.87250000000000005</v>
      </c>
      <c r="Z213" s="4">
        <v>3.2800000000000003E-2</v>
      </c>
      <c r="AA213" s="5"/>
      <c r="AB213" s="5"/>
      <c r="AC213" s="5"/>
      <c r="AD213" s="5"/>
      <c r="AE213" s="5"/>
      <c r="AF213" s="4">
        <v>0.73519999999999996</v>
      </c>
      <c r="AG213" s="4">
        <v>0.92010000000000003</v>
      </c>
      <c r="AH213" s="4">
        <v>0.22070000000000001</v>
      </c>
      <c r="AI213" s="4">
        <v>0.80869999999999997</v>
      </c>
      <c r="AJ213" s="4">
        <v>4.1799999999999997E-2</v>
      </c>
      <c r="AK213" s="5"/>
      <c r="AL213" s="5"/>
      <c r="AM213" s="5"/>
      <c r="AN213" s="5"/>
      <c r="AO213" s="5"/>
      <c r="AP213" s="4">
        <v>0.8387</v>
      </c>
      <c r="AQ213" s="4">
        <v>1.1771</v>
      </c>
      <c r="AR213" s="4">
        <v>7.7200000000000005E-2</v>
      </c>
      <c r="AS213" s="4">
        <v>0.59430000000000005</v>
      </c>
      <c r="AT213" s="4">
        <v>1.1599999999999999E-2</v>
      </c>
      <c r="AU213" s="5">
        <v>0.66339999999999999</v>
      </c>
      <c r="AV213" s="5">
        <v>0.76080000000000003</v>
      </c>
      <c r="AW213" s="5">
        <v>0.34860000000000002</v>
      </c>
      <c r="AX213" s="5">
        <v>0.92649999999999999</v>
      </c>
      <c r="AY213" s="5">
        <v>5.6500000000000002E-2</v>
      </c>
      <c r="AZ213" s="4">
        <v>0.67779999999999996</v>
      </c>
      <c r="BA213" s="4">
        <v>0.79069999999999996</v>
      </c>
      <c r="BB213" s="4">
        <v>0.31809999999999999</v>
      </c>
      <c r="BC213" s="4">
        <v>0.90590000000000004</v>
      </c>
      <c r="BD213" s="4">
        <v>3.7100000000000001E-2</v>
      </c>
      <c r="BE213" s="5">
        <v>0.6966</v>
      </c>
      <c r="BF213" s="5">
        <v>0.83260000000000001</v>
      </c>
      <c r="BG213" s="5">
        <v>0.28289999999999998</v>
      </c>
      <c r="BH213" s="5">
        <v>0.87280000000000002</v>
      </c>
      <c r="BI213" s="5">
        <v>2.92E-2</v>
      </c>
      <c r="BJ213" s="4">
        <v>0.73380000000000001</v>
      </c>
      <c r="BK213" s="4">
        <v>0.91930000000000001</v>
      </c>
      <c r="BL213" s="4">
        <v>0.2248</v>
      </c>
      <c r="BM213" s="4">
        <v>0.80700000000000005</v>
      </c>
      <c r="BN213" s="4">
        <v>2.18E-2</v>
      </c>
      <c r="BO213" s="5">
        <v>0.83909999999999996</v>
      </c>
      <c r="BP213" s="5">
        <v>1.1789000000000001</v>
      </c>
      <c r="BQ213" s="5">
        <v>8.4099999999999994E-2</v>
      </c>
      <c r="BR213" s="5">
        <v>0.59150000000000003</v>
      </c>
      <c r="BS213" s="5">
        <v>1.15E-2</v>
      </c>
      <c r="BT213" s="4">
        <v>0.66479999999999995</v>
      </c>
      <c r="BU213" s="4">
        <v>0.76149999999999995</v>
      </c>
      <c r="BV213" s="4">
        <v>0.34229999999999999</v>
      </c>
      <c r="BW213" s="4">
        <v>0.92530000000000001</v>
      </c>
      <c r="BX213" s="4">
        <v>5.45E-2</v>
      </c>
      <c r="BY213" s="5">
        <v>0.67669999999999997</v>
      </c>
      <c r="BZ213" s="5">
        <v>0.78849999999999998</v>
      </c>
      <c r="CA213" s="5">
        <v>0.32190000000000002</v>
      </c>
      <c r="CB213" s="5">
        <v>0.90680000000000005</v>
      </c>
      <c r="CC213" s="5">
        <v>3.9100000000000003E-2</v>
      </c>
      <c r="CD213" s="4">
        <v>0.69769999999999999</v>
      </c>
      <c r="CE213" s="4">
        <v>0.83630000000000004</v>
      </c>
      <c r="CF213" s="4">
        <v>0.27889999999999998</v>
      </c>
      <c r="CG213" s="4">
        <v>0.87370000000000003</v>
      </c>
      <c r="CH213" s="4">
        <v>2.63E-2</v>
      </c>
      <c r="CI213" s="5">
        <v>0.73540000000000005</v>
      </c>
      <c r="CJ213" s="5">
        <v>0.92359999999999998</v>
      </c>
      <c r="CK213" s="5">
        <v>0.22789999999999999</v>
      </c>
      <c r="CL213" s="5">
        <v>0.80640000000000001</v>
      </c>
      <c r="CM213" s="5">
        <v>1.9599999999999999E-2</v>
      </c>
      <c r="CN213" s="4">
        <v>0.83940000000000003</v>
      </c>
      <c r="CO213" s="4">
        <v>1.1791</v>
      </c>
      <c r="CP213" s="4">
        <v>8.5000000000000006E-2</v>
      </c>
      <c r="CQ213" s="4">
        <v>0.5927</v>
      </c>
      <c r="CR213" s="4">
        <v>7.4999999999999997E-3</v>
      </c>
      <c r="CS213" s="5">
        <v>0.66279999999999994</v>
      </c>
      <c r="CT213" s="5">
        <v>0.75829999999999997</v>
      </c>
      <c r="CU213" s="5">
        <v>0.3463</v>
      </c>
      <c r="CV213" s="5">
        <v>0.92630000000000001</v>
      </c>
      <c r="CW213" s="5">
        <v>4.58E-2</v>
      </c>
      <c r="CX213" s="4">
        <v>0.67789999999999995</v>
      </c>
      <c r="CY213" s="4">
        <v>0.79139999999999999</v>
      </c>
      <c r="CZ213" s="4">
        <v>0.31850000000000001</v>
      </c>
      <c r="DA213" s="4">
        <v>0.90690000000000004</v>
      </c>
      <c r="DB213" s="4">
        <v>3.5400000000000001E-2</v>
      </c>
      <c r="DC213" s="5">
        <v>0.69810000000000005</v>
      </c>
      <c r="DD213" s="5">
        <v>0.83730000000000004</v>
      </c>
      <c r="DE213" s="5">
        <v>0.28039999999999998</v>
      </c>
      <c r="DF213" s="5">
        <v>0.87390000000000001</v>
      </c>
      <c r="DG213" s="5">
        <v>2.5899999999999999E-2</v>
      </c>
      <c r="DH213" s="4">
        <v>0.73660000000000003</v>
      </c>
      <c r="DI213" s="4">
        <v>0.92600000000000005</v>
      </c>
      <c r="DJ213" s="4">
        <v>0.223</v>
      </c>
      <c r="DK213" s="4">
        <v>0.80649999999999999</v>
      </c>
      <c r="DL213" s="4">
        <v>1.5299999999999999E-2</v>
      </c>
      <c r="DM213" s="5">
        <v>0.8377</v>
      </c>
      <c r="DN213" s="5">
        <v>1.1731</v>
      </c>
      <c r="DO213" s="5">
        <v>8.4500000000000006E-2</v>
      </c>
      <c r="DP213" s="5">
        <v>0.59160000000000001</v>
      </c>
      <c r="DQ213" s="5">
        <v>5.3E-3</v>
      </c>
      <c r="DR213" s="4">
        <v>0.66500000000000004</v>
      </c>
      <c r="DS213" s="4">
        <v>0.76290000000000002</v>
      </c>
      <c r="DT213" s="4">
        <v>0.3463</v>
      </c>
      <c r="DU213" s="4">
        <v>0.92569999999999997</v>
      </c>
      <c r="DV213" s="4">
        <v>4.6800000000000001E-2</v>
      </c>
      <c r="DW213" s="5">
        <v>0.67600000000000005</v>
      </c>
      <c r="DX213" s="5">
        <v>0.78649999999999998</v>
      </c>
      <c r="DY213" s="5">
        <v>0.32269999999999999</v>
      </c>
      <c r="DZ213" s="5">
        <v>0.90649999999999997</v>
      </c>
      <c r="EA213" s="5">
        <v>3.95E-2</v>
      </c>
      <c r="EB213" s="4">
        <v>0.69710000000000005</v>
      </c>
      <c r="EC213" s="4">
        <v>0.83420000000000005</v>
      </c>
      <c r="ED213" s="4">
        <v>0.28370000000000001</v>
      </c>
      <c r="EE213" s="4">
        <v>0.87309999999999999</v>
      </c>
      <c r="EF213" s="4">
        <v>2.4299999999999999E-2</v>
      </c>
      <c r="EG213" s="5">
        <v>0.73580000000000001</v>
      </c>
      <c r="EH213" s="5">
        <v>0.92410000000000003</v>
      </c>
      <c r="EI213" s="5">
        <v>0.22409999999999999</v>
      </c>
      <c r="EJ213" s="5">
        <v>0.80679999999999996</v>
      </c>
      <c r="EK213" s="5">
        <v>1.4800000000000001E-2</v>
      </c>
      <c r="EL213" s="4">
        <v>0.83760000000000001</v>
      </c>
      <c r="EM213" s="4">
        <v>1.1741999999999999</v>
      </c>
      <c r="EN213" s="4">
        <v>8.6199999999999999E-2</v>
      </c>
      <c r="EO213" s="4">
        <v>0.59299999999999997</v>
      </c>
      <c r="EP213" s="4">
        <v>5.3E-3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0.72253199999999995</v>
      </c>
      <c r="FQ213" s="4">
        <f t="shared" si="37"/>
        <v>0.8968839999999999</v>
      </c>
      <c r="FR213" s="4">
        <f t="shared" si="38"/>
        <v>0.250388</v>
      </c>
      <c r="FS213" s="4">
        <f t="shared" si="39"/>
        <v>0.82112800000000008</v>
      </c>
      <c r="FT213" s="4">
        <f t="shared" si="40"/>
        <v>3.0487999999999994E-2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249</v>
      </c>
      <c r="B214" s="4">
        <v>0.67469999999999997</v>
      </c>
      <c r="C214" s="4">
        <v>0.78239999999999998</v>
      </c>
      <c r="D214" s="4">
        <v>0.31209999999999999</v>
      </c>
      <c r="E214" s="4">
        <v>0.95009999999999994</v>
      </c>
      <c r="F214" s="4">
        <v>4.0599999999999997E-2</v>
      </c>
      <c r="G214" s="5"/>
      <c r="H214" s="5"/>
      <c r="I214" s="5"/>
      <c r="J214" s="5"/>
      <c r="K214" s="5"/>
      <c r="L214" s="4">
        <v>0.68730000000000002</v>
      </c>
      <c r="M214" s="4">
        <v>0.81279999999999997</v>
      </c>
      <c r="N214" s="4">
        <v>0.31119999999999998</v>
      </c>
      <c r="O214" s="4">
        <v>0.93759999999999999</v>
      </c>
      <c r="P214" s="4">
        <v>3.2099999999999997E-2</v>
      </c>
      <c r="Q214" s="5"/>
      <c r="R214" s="5"/>
      <c r="S214" s="5"/>
      <c r="T214" s="5"/>
      <c r="U214" s="5"/>
      <c r="V214" s="4">
        <v>0.70450000000000002</v>
      </c>
      <c r="W214" s="4">
        <v>0.85160000000000002</v>
      </c>
      <c r="X214" s="4">
        <v>0.28899999999999998</v>
      </c>
      <c r="Y214" s="4">
        <v>0.9133</v>
      </c>
      <c r="Z214" s="4">
        <v>2.3699999999999999E-2</v>
      </c>
      <c r="AA214" s="5"/>
      <c r="AB214" s="5"/>
      <c r="AC214" s="5"/>
      <c r="AD214" s="5"/>
      <c r="AE214" s="5"/>
      <c r="AF214" s="4">
        <v>0.74509999999999998</v>
      </c>
      <c r="AG214" s="4">
        <v>0.94410000000000005</v>
      </c>
      <c r="AH214" s="4">
        <v>0.223</v>
      </c>
      <c r="AI214" s="4">
        <v>0.85340000000000005</v>
      </c>
      <c r="AJ214" s="4">
        <v>1.49E-2</v>
      </c>
      <c r="AK214" s="5"/>
      <c r="AL214" s="5"/>
      <c r="AM214" s="5"/>
      <c r="AN214" s="5"/>
      <c r="AO214" s="5"/>
      <c r="AP214" s="4">
        <v>0.84130000000000005</v>
      </c>
      <c r="AQ214" s="4">
        <v>1.1966000000000001</v>
      </c>
      <c r="AR214" s="4">
        <v>0.14560000000000001</v>
      </c>
      <c r="AS214" s="4">
        <v>0.59260000000000002</v>
      </c>
      <c r="AT214" s="4">
        <v>6.7000000000000002E-3</v>
      </c>
      <c r="AU214" s="5">
        <v>0.67430000000000001</v>
      </c>
      <c r="AV214" s="5">
        <v>0.78520000000000001</v>
      </c>
      <c r="AW214" s="5">
        <v>0.34460000000000002</v>
      </c>
      <c r="AX214" s="5">
        <v>0.94989999999999997</v>
      </c>
      <c r="AY214" s="5">
        <v>4.36E-2</v>
      </c>
      <c r="AZ214" s="4">
        <v>0.68589999999999995</v>
      </c>
      <c r="BA214" s="4">
        <v>0.80979999999999996</v>
      </c>
      <c r="BB214" s="4">
        <v>0.32290000000000002</v>
      </c>
      <c r="BC214" s="4">
        <v>0.93700000000000006</v>
      </c>
      <c r="BD214" s="4">
        <v>3.1099999999999999E-2</v>
      </c>
      <c r="BE214" s="5">
        <v>0.70450000000000002</v>
      </c>
      <c r="BF214" s="5">
        <v>0.85219999999999996</v>
      </c>
      <c r="BG214" s="5">
        <v>0.28160000000000002</v>
      </c>
      <c r="BH214" s="5">
        <v>0.91310000000000002</v>
      </c>
      <c r="BI214" s="5">
        <v>2.2499999999999999E-2</v>
      </c>
      <c r="BJ214" s="4">
        <v>0.74250000000000005</v>
      </c>
      <c r="BK214" s="4">
        <v>0.94040000000000001</v>
      </c>
      <c r="BL214" s="4">
        <v>0.23019999999999999</v>
      </c>
      <c r="BM214" s="4">
        <v>0.85260000000000002</v>
      </c>
      <c r="BN214" s="4">
        <v>1.4200000000000001E-2</v>
      </c>
      <c r="BO214" s="5">
        <v>0.84140000000000004</v>
      </c>
      <c r="BP214" s="5">
        <v>1.1961999999999999</v>
      </c>
      <c r="BQ214" s="5">
        <v>0.14599999999999999</v>
      </c>
      <c r="BR214" s="5">
        <v>0.59279999999999999</v>
      </c>
      <c r="BS214" s="5">
        <v>5.4000000000000003E-3</v>
      </c>
      <c r="BT214" s="4">
        <v>0.67589999999999995</v>
      </c>
      <c r="BU214" s="4">
        <v>0.78820000000000001</v>
      </c>
      <c r="BV214" s="4">
        <v>0.3286</v>
      </c>
      <c r="BW214" s="4">
        <v>0.94910000000000005</v>
      </c>
      <c r="BX214" s="4">
        <v>4.4699999999999997E-2</v>
      </c>
      <c r="BY214" s="5">
        <v>0.68600000000000005</v>
      </c>
      <c r="BZ214" s="5">
        <v>0.81059999999999999</v>
      </c>
      <c r="CA214" s="5">
        <v>0.31330000000000002</v>
      </c>
      <c r="CB214" s="5">
        <v>0.93779999999999997</v>
      </c>
      <c r="CC214" s="5">
        <v>3.4500000000000003E-2</v>
      </c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>
        <v>0.6855</v>
      </c>
      <c r="DX214" s="5">
        <v>0.80900000000000005</v>
      </c>
      <c r="DY214" s="5">
        <v>0.31590000000000001</v>
      </c>
      <c r="DZ214" s="5">
        <v>0.93710000000000004</v>
      </c>
      <c r="EA214" s="5">
        <v>3.9699999999999999E-2</v>
      </c>
      <c r="EB214" s="4"/>
      <c r="EC214" s="4"/>
      <c r="ED214" s="4"/>
      <c r="EE214" s="4"/>
      <c r="EF214" s="4"/>
      <c r="EG214" s="5">
        <v>0.74409999999999998</v>
      </c>
      <c r="EH214" s="5">
        <v>0.94479999999999997</v>
      </c>
      <c r="EI214" s="5">
        <v>0.2296</v>
      </c>
      <c r="EJ214" s="5">
        <v>0.85329999999999995</v>
      </c>
      <c r="EK214" s="5">
        <v>1.47E-2</v>
      </c>
      <c r="EL214" s="4">
        <v>0.84050000000000002</v>
      </c>
      <c r="EM214" s="4">
        <v>1.196</v>
      </c>
      <c r="EN214" s="4">
        <v>0.14849999999999999</v>
      </c>
      <c r="EO214" s="4">
        <v>0.59189999999999998</v>
      </c>
      <c r="EP214" s="4">
        <v>5.4999999999999997E-3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0.72889999999999988</v>
      </c>
      <c r="FQ214" s="4">
        <f t="shared" si="37"/>
        <v>0.91465999999999992</v>
      </c>
      <c r="FR214" s="4">
        <f t="shared" si="38"/>
        <v>0.26280666666666669</v>
      </c>
      <c r="FS214" s="4">
        <f t="shared" si="39"/>
        <v>0.85077333333333327</v>
      </c>
      <c r="FT214" s="4">
        <f t="shared" si="40"/>
        <v>2.4926666666666663E-2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k=10, r=0.9</v>
      </c>
    </row>
    <row r="215" spans="1:181" x14ac:dyDescent="0.2">
      <c r="A215" s="1" t="s">
        <v>259</v>
      </c>
      <c r="B215" s="4">
        <v>0.67230000000000001</v>
      </c>
      <c r="C215" s="4">
        <v>0.77239999999999998</v>
      </c>
      <c r="D215" s="4">
        <v>0.31009999999999999</v>
      </c>
      <c r="E215" s="4">
        <v>0.94140000000000001</v>
      </c>
      <c r="F215" s="4">
        <v>3.32E-2</v>
      </c>
      <c r="G215" s="5"/>
      <c r="H215" s="5"/>
      <c r="I215" s="5"/>
      <c r="J215" s="5"/>
      <c r="K215" s="5"/>
      <c r="L215" s="4">
        <v>0.68179999999999996</v>
      </c>
      <c r="M215" s="4">
        <v>0.79510000000000003</v>
      </c>
      <c r="N215" s="4">
        <v>0.31509999999999999</v>
      </c>
      <c r="O215" s="4">
        <v>0.92689999999999995</v>
      </c>
      <c r="P215" s="4">
        <v>2.6200000000000001E-2</v>
      </c>
      <c r="Q215" s="5"/>
      <c r="R215" s="5"/>
      <c r="S215" s="5"/>
      <c r="T215" s="5"/>
      <c r="U215" s="5"/>
      <c r="V215" s="4">
        <v>0.6946</v>
      </c>
      <c r="W215" s="4">
        <v>0.82589999999999997</v>
      </c>
      <c r="X215" s="4">
        <v>0.28839999999999999</v>
      </c>
      <c r="Y215" s="4">
        <v>0.90169999999999995</v>
      </c>
      <c r="Z215" s="4">
        <v>1.9099999999999999E-2</v>
      </c>
      <c r="AA215" s="5"/>
      <c r="AB215" s="5"/>
      <c r="AC215" s="5"/>
      <c r="AD215" s="5"/>
      <c r="AE215" s="5"/>
      <c r="AF215" s="4">
        <v>0.72350000000000003</v>
      </c>
      <c r="AG215" s="4">
        <v>0.89</v>
      </c>
      <c r="AH215" s="4">
        <v>0.2429</v>
      </c>
      <c r="AI215" s="4">
        <v>0.8478</v>
      </c>
      <c r="AJ215" s="4">
        <v>1.35E-2</v>
      </c>
      <c r="AK215" s="5"/>
      <c r="AL215" s="5"/>
      <c r="AM215" s="5"/>
      <c r="AN215" s="5"/>
      <c r="AO215" s="5"/>
      <c r="AP215" s="4">
        <v>0.80830000000000002</v>
      </c>
      <c r="AQ215" s="4">
        <v>1.1057999999999999</v>
      </c>
      <c r="AR215" s="4">
        <v>0.17560000000000001</v>
      </c>
      <c r="AS215" s="4">
        <v>0.60189999999999999</v>
      </c>
      <c r="AT215" s="4">
        <v>5.1999999999999998E-3</v>
      </c>
      <c r="AU215" s="5">
        <v>0.6714</v>
      </c>
      <c r="AV215" s="5">
        <v>0.77380000000000004</v>
      </c>
      <c r="AW215" s="5">
        <v>0.33810000000000001</v>
      </c>
      <c r="AX215" s="5">
        <v>0.94079999999999997</v>
      </c>
      <c r="AY215" s="5">
        <v>3.5299999999999998E-2</v>
      </c>
      <c r="AZ215" s="4">
        <v>0.68130000000000002</v>
      </c>
      <c r="BA215" s="4">
        <v>0.79490000000000005</v>
      </c>
      <c r="BB215" s="4">
        <v>0.31469999999999998</v>
      </c>
      <c r="BC215" s="4">
        <v>0.9264</v>
      </c>
      <c r="BD215" s="4">
        <v>2.9399999999999999E-2</v>
      </c>
      <c r="BE215" s="5">
        <v>0.69420000000000004</v>
      </c>
      <c r="BF215" s="5">
        <v>0.82520000000000004</v>
      </c>
      <c r="BG215" s="5">
        <v>0.28760000000000002</v>
      </c>
      <c r="BH215" s="5">
        <v>0.90159999999999996</v>
      </c>
      <c r="BI215" s="5">
        <v>1.8499999999999999E-2</v>
      </c>
      <c r="BJ215" s="4">
        <v>0.72219999999999995</v>
      </c>
      <c r="BK215" s="4">
        <v>0.88959999999999995</v>
      </c>
      <c r="BL215" s="4">
        <v>0.24879999999999999</v>
      </c>
      <c r="BM215" s="4">
        <v>0.84630000000000005</v>
      </c>
      <c r="BN215" s="4">
        <v>1.18E-2</v>
      </c>
      <c r="BO215" s="5">
        <v>0.80889999999999995</v>
      </c>
      <c r="BP215" s="5">
        <v>1.1079000000000001</v>
      </c>
      <c r="BQ215" s="5">
        <v>0.17510000000000001</v>
      </c>
      <c r="BR215" s="5">
        <v>0.60070000000000001</v>
      </c>
      <c r="BS215" s="5">
        <v>4.3E-3</v>
      </c>
      <c r="BT215" s="4">
        <v>0.67410000000000003</v>
      </c>
      <c r="BU215" s="4">
        <v>0.77949999999999997</v>
      </c>
      <c r="BV215" s="4">
        <v>0.31919999999999998</v>
      </c>
      <c r="BW215" s="4">
        <v>0.9405</v>
      </c>
      <c r="BX215" s="4">
        <v>3.6200000000000003E-2</v>
      </c>
      <c r="BY215" s="5">
        <v>0.6804</v>
      </c>
      <c r="BZ215" s="5">
        <v>0.79390000000000005</v>
      </c>
      <c r="CA215" s="5">
        <v>0.31369999999999998</v>
      </c>
      <c r="CB215" s="5">
        <v>0.92730000000000001</v>
      </c>
      <c r="CC215" s="5">
        <v>2.7799999999999998E-2</v>
      </c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>
        <v>0.68010000000000004</v>
      </c>
      <c r="DX215" s="5">
        <v>0.79279999999999995</v>
      </c>
      <c r="DY215" s="5">
        <v>0.31359999999999999</v>
      </c>
      <c r="DZ215" s="5">
        <v>0.92659999999999998</v>
      </c>
      <c r="EA215" s="5">
        <v>3.0700000000000002E-2</v>
      </c>
      <c r="EB215" s="4"/>
      <c r="EC215" s="4"/>
      <c r="ED215" s="4"/>
      <c r="EE215" s="4"/>
      <c r="EF215" s="4"/>
      <c r="EG215" s="5">
        <v>0.72350000000000003</v>
      </c>
      <c r="EH215" s="5">
        <v>0.89319999999999999</v>
      </c>
      <c r="EI215" s="5">
        <v>0.24759999999999999</v>
      </c>
      <c r="EJ215" s="5">
        <v>0.84719999999999995</v>
      </c>
      <c r="EK215" s="5">
        <v>1.1900000000000001E-2</v>
      </c>
      <c r="EL215" s="4">
        <v>0.80700000000000005</v>
      </c>
      <c r="EM215" s="4">
        <v>1.1032999999999999</v>
      </c>
      <c r="EN215" s="4">
        <v>0.1779</v>
      </c>
      <c r="EO215" s="4">
        <v>0.60019999999999996</v>
      </c>
      <c r="EP215" s="4">
        <v>4.4999999999999997E-3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ref="FP215:FP216" si="72">AVERAGEIFS(B215:FO215,metrics.est,"MAE")</f>
        <v>0.71490666666666658</v>
      </c>
      <c r="FQ215" s="4">
        <f t="shared" ref="FQ215:FQ216" si="73">AVERAGEIFS(B215:FO215,metrics.est,"MSE")</f>
        <v>0.87622</v>
      </c>
      <c r="FR215" s="4">
        <f t="shared" ref="FR215:FR216" si="74">AVERAGEIFS(B215:FO215,metrics.est,"R")</f>
        <v>0.27122666666666662</v>
      </c>
      <c r="FS215" s="4">
        <f t="shared" ref="FS215:FS216" si="75">AVERAGEIFS(B215:FO215,metrics.est,"Coverage")</f>
        <v>0.84515333333333342</v>
      </c>
      <c r="FT215" s="4">
        <f t="shared" ref="FT215:FT216" si="76">AVERAGEIFS(B215:FO215,metrics.est,"Time")</f>
        <v>2.050666666666667E-2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k=5,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k=10, r=0.9</v>
      </c>
    </row>
    <row r="216" spans="1:181" x14ac:dyDescent="0.2">
      <c r="A216" s="1" t="s">
        <v>261</v>
      </c>
      <c r="B216" s="4"/>
      <c r="C216" s="4"/>
      <c r="D216" s="4"/>
      <c r="E216" s="4"/>
      <c r="F216" s="4"/>
      <c r="G216" s="5"/>
      <c r="H216" s="5"/>
      <c r="I216" s="5"/>
      <c r="J216" s="5"/>
      <c r="K216" s="5"/>
      <c r="L216" s="4"/>
      <c r="M216" s="4"/>
      <c r="N216" s="4"/>
      <c r="O216" s="4"/>
      <c r="P216" s="4"/>
      <c r="Q216" s="5"/>
      <c r="R216" s="5"/>
      <c r="S216" s="5"/>
      <c r="T216" s="5"/>
      <c r="U216" s="5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4"/>
      <c r="AG216" s="4"/>
      <c r="AH216" s="4"/>
      <c r="AI216" s="4"/>
      <c r="AJ216" s="4"/>
      <c r="AK216" s="5"/>
      <c r="AL216" s="5"/>
      <c r="AM216" s="5"/>
      <c r="AN216" s="5"/>
      <c r="AO216" s="5"/>
      <c r="AP216" s="4"/>
      <c r="AQ216" s="4"/>
      <c r="AR216" s="4"/>
      <c r="AS216" s="4"/>
      <c r="AT216" s="4"/>
      <c r="AU216" s="5"/>
      <c r="AV216" s="5"/>
      <c r="AW216" s="5"/>
      <c r="AX216" s="5"/>
      <c r="AY216" s="5"/>
      <c r="AZ216" s="4"/>
      <c r="BA216" s="4"/>
      <c r="BB216" s="4"/>
      <c r="BC216" s="4"/>
      <c r="BD216" s="4"/>
      <c r="BE216" s="5"/>
      <c r="BF216" s="5"/>
      <c r="BG216" s="5"/>
      <c r="BH216" s="5"/>
      <c r="BI216" s="5"/>
      <c r="BJ216" s="4"/>
      <c r="BK216" s="4"/>
      <c r="BL216" s="4"/>
      <c r="BM216" s="4"/>
      <c r="BN216" s="4"/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 t="e">
        <f t="shared" si="72"/>
        <v>#DIV/0!</v>
      </c>
      <c r="FQ216" s="4" t="e">
        <f t="shared" si="73"/>
        <v>#DIV/0!</v>
      </c>
      <c r="FR216" s="4" t="e">
        <f t="shared" si="74"/>
        <v>#DIV/0!</v>
      </c>
      <c r="FS216" s="4" t="e">
        <f t="shared" si="75"/>
        <v>#DIV/0!</v>
      </c>
      <c r="FT216" s="4" t="e">
        <f t="shared" si="76"/>
        <v>#DIV/0!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#N/A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#N/A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#N/A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#N/A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#N/A</v>
      </c>
    </row>
    <row r="217" spans="1:181" x14ac:dyDescent="0.2">
      <c r="A217" s="1" t="s">
        <v>262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ref="FP217" si="77">AVERAGEIFS(B217:FO217,metrics.est,"MAE")</f>
        <v>#DIV/0!</v>
      </c>
      <c r="FQ217" s="4" t="e">
        <f t="shared" ref="FQ217" si="78">AVERAGEIFS(B217:FO217,metrics.est,"MSE")</f>
        <v>#DIV/0!</v>
      </c>
      <c r="FR217" s="4" t="e">
        <f t="shared" ref="FR217" si="79">AVERAGEIFS(B217:FO217,metrics.est,"R")</f>
        <v>#DIV/0!</v>
      </c>
      <c r="FS217" s="4" t="e">
        <f t="shared" ref="FS217" si="80">AVERAGEIFS(B217:FO217,metrics.est,"Coverage")</f>
        <v>#DIV/0!</v>
      </c>
      <c r="FT217" s="4" t="e">
        <f t="shared" ref="FT217" si="81">AVERAGEIFS(B217:FO217,metrics.est,"Time")</f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184</v>
      </c>
      <c r="B218" s="4">
        <v>0.6472</v>
      </c>
      <c r="C218" s="4">
        <v>0.71760000000000002</v>
      </c>
      <c r="D218" s="4">
        <v>0.36670000000000003</v>
      </c>
      <c r="E218" s="4">
        <v>0.95699999999999996</v>
      </c>
      <c r="F218" s="4">
        <v>0.21940000000000001</v>
      </c>
      <c r="G218" s="5"/>
      <c r="H218" s="5"/>
      <c r="I218" s="5"/>
      <c r="J218" s="5"/>
      <c r="K218" s="5"/>
      <c r="L218" s="4">
        <v>0.66369999999999996</v>
      </c>
      <c r="M218" s="4">
        <v>0.75629999999999997</v>
      </c>
      <c r="N218" s="4">
        <v>0.36899999999999999</v>
      </c>
      <c r="O218" s="4">
        <v>0.94610000000000005</v>
      </c>
      <c r="P218" s="4">
        <v>0.31759999999999999</v>
      </c>
      <c r="Q218" s="5"/>
      <c r="R218" s="5"/>
      <c r="S218" s="5"/>
      <c r="T218" s="5"/>
      <c r="U218" s="5"/>
      <c r="V218" s="4">
        <v>0.6865</v>
      </c>
      <c r="W218" s="4">
        <v>0.80489999999999995</v>
      </c>
      <c r="X218" s="4">
        <v>0.35020000000000001</v>
      </c>
      <c r="Y218" s="4">
        <v>0.92869999999999997</v>
      </c>
      <c r="Z218" s="4">
        <v>0.26450000000000001</v>
      </c>
      <c r="AA218" s="5"/>
      <c r="AB218" s="5"/>
      <c r="AC218" s="5"/>
      <c r="AD218" s="5"/>
      <c r="AE218" s="5"/>
      <c r="AF218" s="4">
        <v>0.7278</v>
      </c>
      <c r="AG218" s="4">
        <v>0.90359999999999996</v>
      </c>
      <c r="AH218" s="4">
        <v>0.28939999999999999</v>
      </c>
      <c r="AI218" s="4">
        <v>0.88919999999999999</v>
      </c>
      <c r="AJ218" s="4">
        <v>0.19650000000000001</v>
      </c>
      <c r="AK218" s="5"/>
      <c r="AL218" s="5"/>
      <c r="AM218" s="5"/>
      <c r="AN218" s="5"/>
      <c r="AO218" s="5"/>
      <c r="AP218" s="4">
        <v>0.82840000000000003</v>
      </c>
      <c r="AQ218" s="4">
        <v>1.1658999999999999</v>
      </c>
      <c r="AR218" s="4">
        <v>0.20119999999999999</v>
      </c>
      <c r="AS218" s="4">
        <v>0.60619999999999996</v>
      </c>
      <c r="AT218" s="4">
        <v>6.7299999999999999E-2</v>
      </c>
      <c r="AU218" s="5">
        <v>0.64790000000000003</v>
      </c>
      <c r="AV218" s="5">
        <v>0.7208</v>
      </c>
      <c r="AW218" s="5">
        <v>0.39179999999999998</v>
      </c>
      <c r="AX218" s="5">
        <v>0.95620000000000005</v>
      </c>
      <c r="AY218" s="5">
        <v>0.21010000000000001</v>
      </c>
      <c r="AZ218" s="4">
        <v>0.66349999999999998</v>
      </c>
      <c r="BA218" s="4">
        <v>0.75460000000000005</v>
      </c>
      <c r="BB218" s="4">
        <v>0.37319999999999998</v>
      </c>
      <c r="BC218" s="4">
        <v>0.9456</v>
      </c>
      <c r="BD218" s="4">
        <v>0.2702</v>
      </c>
      <c r="BE218" s="5">
        <v>0.68740000000000001</v>
      </c>
      <c r="BF218" s="5">
        <v>0.80820000000000003</v>
      </c>
      <c r="BG218" s="5">
        <v>0.34160000000000001</v>
      </c>
      <c r="BH218" s="5">
        <v>0.92879999999999996</v>
      </c>
      <c r="BI218" s="5">
        <v>0.26329999999999998</v>
      </c>
      <c r="BJ218" s="4">
        <v>0.72760000000000002</v>
      </c>
      <c r="BK218" s="4">
        <v>0.90329999999999999</v>
      </c>
      <c r="BL218" s="4">
        <v>0.29430000000000001</v>
      </c>
      <c r="BM218" s="4">
        <v>0.88880000000000003</v>
      </c>
      <c r="BN218" s="4">
        <v>0.18959999999999999</v>
      </c>
      <c r="BO218" s="5">
        <v>0.8296</v>
      </c>
      <c r="BP218" s="5">
        <v>1.1692</v>
      </c>
      <c r="BQ218" s="5">
        <v>0.19550000000000001</v>
      </c>
      <c r="BR218" s="5">
        <v>0.60170000000000001</v>
      </c>
      <c r="BS218" s="5">
        <v>6.3100000000000003E-2</v>
      </c>
      <c r="BT218" s="4">
        <v>0.64829999999999999</v>
      </c>
      <c r="BU218" s="4">
        <v>0.72140000000000004</v>
      </c>
      <c r="BV218" s="4">
        <v>0.37659999999999999</v>
      </c>
      <c r="BW218" s="4">
        <v>0.95530000000000004</v>
      </c>
      <c r="BX218" s="4">
        <v>0.1842</v>
      </c>
      <c r="BY218" s="5">
        <v>0.66320000000000001</v>
      </c>
      <c r="BZ218" s="5">
        <v>0.75600000000000001</v>
      </c>
      <c r="CA218" s="5">
        <v>0.37040000000000001</v>
      </c>
      <c r="CB218" s="5">
        <v>0.94640000000000002</v>
      </c>
      <c r="CC218" s="5">
        <v>0.25440000000000002</v>
      </c>
      <c r="CD218" s="4">
        <v>0.68879999999999997</v>
      </c>
      <c r="CE218" s="4">
        <v>0.81120000000000003</v>
      </c>
      <c r="CF218" s="4">
        <v>0.3417</v>
      </c>
      <c r="CG218" s="4">
        <v>0.92889999999999995</v>
      </c>
      <c r="CH218" s="4">
        <v>0.24110000000000001</v>
      </c>
      <c r="CI218" s="5">
        <v>0.72899999999999998</v>
      </c>
      <c r="CJ218" s="5">
        <v>0.90720000000000001</v>
      </c>
      <c r="CK218" s="5">
        <v>0.29620000000000002</v>
      </c>
      <c r="CL218" s="5">
        <v>0.88929999999999998</v>
      </c>
      <c r="CM218" s="5">
        <v>0.16869999999999999</v>
      </c>
      <c r="CN218" s="4">
        <v>0.83009999999999995</v>
      </c>
      <c r="CO218" s="4">
        <v>1.1724000000000001</v>
      </c>
      <c r="CP218" s="4">
        <v>0.1971</v>
      </c>
      <c r="CQ218" s="4">
        <v>0.60329999999999995</v>
      </c>
      <c r="CR218" s="4">
        <v>5.4100000000000002E-2</v>
      </c>
      <c r="CS218" s="5">
        <v>0.6452</v>
      </c>
      <c r="CT218" s="5">
        <v>0.71619999999999995</v>
      </c>
      <c r="CU218" s="5">
        <v>0.39689999999999998</v>
      </c>
      <c r="CV218" s="5">
        <v>0.95550000000000002</v>
      </c>
      <c r="CW218" s="5">
        <v>0.1583</v>
      </c>
      <c r="CX218" s="4">
        <v>0.66310000000000002</v>
      </c>
      <c r="CY218" s="4">
        <v>0.75639999999999996</v>
      </c>
      <c r="CZ218" s="4">
        <v>0.37019999999999997</v>
      </c>
      <c r="DA218" s="4">
        <v>0.94599999999999995</v>
      </c>
      <c r="DB218" s="4">
        <v>0.26240000000000002</v>
      </c>
      <c r="DC218" s="5">
        <v>0.68789999999999996</v>
      </c>
      <c r="DD218" s="5">
        <v>0.8095</v>
      </c>
      <c r="DE218" s="5">
        <v>0.34339999999999998</v>
      </c>
      <c r="DF218" s="5">
        <v>0.92920000000000003</v>
      </c>
      <c r="DG218" s="5">
        <v>0.19839999999999999</v>
      </c>
      <c r="DH218" s="4">
        <v>0.72860000000000003</v>
      </c>
      <c r="DI218" s="4">
        <v>0.90580000000000005</v>
      </c>
      <c r="DJ218" s="4">
        <v>0.29370000000000002</v>
      </c>
      <c r="DK218" s="4">
        <v>0.88939999999999997</v>
      </c>
      <c r="DL218" s="4">
        <v>0.1235</v>
      </c>
      <c r="DM218" s="5">
        <v>0.82930000000000004</v>
      </c>
      <c r="DN218" s="5">
        <v>1.1680999999999999</v>
      </c>
      <c r="DO218" s="5">
        <v>0.19989999999999999</v>
      </c>
      <c r="DP218" s="5">
        <v>0.60429999999999995</v>
      </c>
      <c r="DQ218" s="5">
        <v>4.4999999999999998E-2</v>
      </c>
      <c r="DR218" s="4">
        <v>0.64810000000000001</v>
      </c>
      <c r="DS218" s="4">
        <v>0.72209999999999996</v>
      </c>
      <c r="DT218" s="4">
        <v>0.38879999999999998</v>
      </c>
      <c r="DU218" s="4">
        <v>0.95520000000000005</v>
      </c>
      <c r="DV218" s="4">
        <v>0.17860000000000001</v>
      </c>
      <c r="DW218" s="5">
        <v>0.66220000000000001</v>
      </c>
      <c r="DX218" s="5">
        <v>0.75270000000000004</v>
      </c>
      <c r="DY218" s="5">
        <v>0.3725</v>
      </c>
      <c r="DZ218" s="5">
        <v>0.94579999999999997</v>
      </c>
      <c r="EA218" s="5">
        <v>0.27679999999999999</v>
      </c>
      <c r="EB218" s="4">
        <v>0.6875</v>
      </c>
      <c r="EC218" s="4">
        <v>0.8085</v>
      </c>
      <c r="ED218" s="4">
        <v>0.34489999999999998</v>
      </c>
      <c r="EE218" s="4">
        <v>0.92849999999999999</v>
      </c>
      <c r="EF218" s="4">
        <v>0.20319999999999999</v>
      </c>
      <c r="EG218" s="5">
        <v>0.7288</v>
      </c>
      <c r="EH218" s="5">
        <v>0.90629999999999999</v>
      </c>
      <c r="EI218" s="5">
        <v>0.29420000000000002</v>
      </c>
      <c r="EJ218" s="5">
        <v>0.88959999999999995</v>
      </c>
      <c r="EK218" s="5">
        <v>0.12470000000000001</v>
      </c>
      <c r="EL218" s="4">
        <v>0.82909999999999995</v>
      </c>
      <c r="EM218" s="4">
        <v>1.1694</v>
      </c>
      <c r="EN218" s="4">
        <v>0.1953</v>
      </c>
      <c r="EO218" s="4">
        <v>0.60370000000000001</v>
      </c>
      <c r="EP218" s="4">
        <v>4.4499999999999998E-2</v>
      </c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si="41"/>
        <v>0.71115200000000001</v>
      </c>
      <c r="FQ218" s="4">
        <f t="shared" si="37"/>
        <v>0.87150399999999995</v>
      </c>
      <c r="FR218" s="4">
        <f t="shared" si="38"/>
        <v>0.31818799999999997</v>
      </c>
      <c r="FS218" s="4">
        <f t="shared" si="39"/>
        <v>0.86474799999999985</v>
      </c>
      <c r="FT218" s="4">
        <f t="shared" si="40"/>
        <v>0.18317999999999998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k=20, r=0.1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k=20, r=0.1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k=20, r=0.1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k=50, r=0.9</v>
      </c>
    </row>
    <row r="219" spans="1:181" x14ac:dyDescent="0.2">
      <c r="A219" s="1" t="s">
        <v>185</v>
      </c>
      <c r="B219" s="4">
        <v>0.67349999999999999</v>
      </c>
      <c r="C219" s="4">
        <v>0.78169999999999995</v>
      </c>
      <c r="D219" s="4">
        <v>0.33</v>
      </c>
      <c r="E219" s="4">
        <v>0.95630000000000004</v>
      </c>
      <c r="F219" s="4">
        <v>7.9000000000000001E-2</v>
      </c>
      <c r="G219" s="5"/>
      <c r="H219" s="5"/>
      <c r="I219" s="5"/>
      <c r="J219" s="5"/>
      <c r="K219" s="5"/>
      <c r="L219" s="4">
        <v>0.68230000000000002</v>
      </c>
      <c r="M219" s="4">
        <v>0.80420000000000003</v>
      </c>
      <c r="N219" s="4">
        <v>0.33800000000000002</v>
      </c>
      <c r="O219" s="4">
        <v>0.94610000000000005</v>
      </c>
      <c r="P219" s="4">
        <v>4.3999999999999997E-2</v>
      </c>
      <c r="Q219" s="5"/>
      <c r="R219" s="5"/>
      <c r="S219" s="5"/>
      <c r="T219" s="5"/>
      <c r="U219" s="5"/>
      <c r="V219" s="4">
        <v>0.69210000000000005</v>
      </c>
      <c r="W219" s="4">
        <v>0.82669999999999999</v>
      </c>
      <c r="X219" s="4">
        <v>0.32690000000000002</v>
      </c>
      <c r="Y219" s="4">
        <v>0.92700000000000005</v>
      </c>
      <c r="Z219" s="4">
        <v>3.0599999999999999E-2</v>
      </c>
      <c r="AA219" s="5"/>
      <c r="AB219" s="5"/>
      <c r="AC219" s="5"/>
      <c r="AD219" s="5"/>
      <c r="AE219" s="5"/>
      <c r="AF219" s="4">
        <v>0.71760000000000002</v>
      </c>
      <c r="AG219" s="4">
        <v>0.88300000000000001</v>
      </c>
      <c r="AH219" s="4">
        <v>0.27329999999999999</v>
      </c>
      <c r="AI219" s="4">
        <v>0.88680000000000003</v>
      </c>
      <c r="AJ219" s="4">
        <v>4.1099999999999998E-2</v>
      </c>
      <c r="AK219" s="5"/>
      <c r="AL219" s="5"/>
      <c r="AM219" s="5"/>
      <c r="AN219" s="5"/>
      <c r="AO219" s="5"/>
      <c r="AP219" s="4">
        <v>0.79630000000000001</v>
      </c>
      <c r="AQ219" s="4">
        <v>1.0787</v>
      </c>
      <c r="AR219" s="4">
        <v>0.16900000000000001</v>
      </c>
      <c r="AS219" s="4">
        <v>0.68620000000000003</v>
      </c>
      <c r="AT219" s="4">
        <v>1.35E-2</v>
      </c>
      <c r="AU219" s="5">
        <v>0.6734</v>
      </c>
      <c r="AV219" s="5">
        <v>0.78649999999999998</v>
      </c>
      <c r="AW219" s="5">
        <v>0.35310000000000002</v>
      </c>
      <c r="AX219" s="5">
        <v>0.95609999999999995</v>
      </c>
      <c r="AY219" s="5">
        <v>5.2200000000000003E-2</v>
      </c>
      <c r="AZ219" s="4">
        <v>0.68149999999999999</v>
      </c>
      <c r="BA219" s="4">
        <v>0.80169999999999997</v>
      </c>
      <c r="BB219" s="4">
        <v>0.34489999999999998</v>
      </c>
      <c r="BC219" s="4">
        <v>0.94510000000000005</v>
      </c>
      <c r="BD219" s="4">
        <v>3.49E-2</v>
      </c>
      <c r="BE219" s="5">
        <v>0.69340000000000002</v>
      </c>
      <c r="BF219" s="5">
        <v>0.83069999999999999</v>
      </c>
      <c r="BG219" s="5">
        <v>0.31619999999999998</v>
      </c>
      <c r="BH219" s="5">
        <v>0.92730000000000001</v>
      </c>
      <c r="BI219" s="5">
        <v>2.9000000000000001E-2</v>
      </c>
      <c r="BJ219" s="4">
        <v>0.71689999999999998</v>
      </c>
      <c r="BK219" s="4">
        <v>0.8831</v>
      </c>
      <c r="BL219" s="4">
        <v>0.2757</v>
      </c>
      <c r="BM219" s="4">
        <v>0.8861</v>
      </c>
      <c r="BN219" s="4">
        <v>2.0500000000000001E-2</v>
      </c>
      <c r="BO219" s="5">
        <v>0.79649999999999999</v>
      </c>
      <c r="BP219" s="5">
        <v>1.0795999999999999</v>
      </c>
      <c r="BQ219" s="5">
        <v>0.17119999999999999</v>
      </c>
      <c r="BR219" s="5">
        <v>0.68500000000000005</v>
      </c>
      <c r="BS219" s="5">
        <v>0.01</v>
      </c>
      <c r="BT219" s="4">
        <v>0.67449999999999999</v>
      </c>
      <c r="BU219" s="4">
        <v>0.78680000000000005</v>
      </c>
      <c r="BV219" s="4">
        <v>0.34260000000000002</v>
      </c>
      <c r="BW219" s="4">
        <v>0.95540000000000003</v>
      </c>
      <c r="BX219" s="4">
        <v>5.21E-2</v>
      </c>
      <c r="BY219" s="5">
        <v>0.68159999999999998</v>
      </c>
      <c r="BZ219" s="5">
        <v>0.80359999999999998</v>
      </c>
      <c r="CA219" s="5">
        <v>0.33779999999999999</v>
      </c>
      <c r="CB219" s="5">
        <v>0.94620000000000004</v>
      </c>
      <c r="CC219" s="5">
        <v>3.3599999999999998E-2</v>
      </c>
      <c r="CD219" s="4">
        <v>0.69389999999999996</v>
      </c>
      <c r="CE219" s="4">
        <v>0.83120000000000005</v>
      </c>
      <c r="CF219" s="4">
        <v>0.31809999999999999</v>
      </c>
      <c r="CG219" s="4">
        <v>0.92800000000000005</v>
      </c>
      <c r="CH219" s="4">
        <v>2.4199999999999999E-2</v>
      </c>
      <c r="CI219" s="5">
        <v>0.71819999999999995</v>
      </c>
      <c r="CJ219" s="5">
        <v>0.88739999999999997</v>
      </c>
      <c r="CK219" s="5">
        <v>0.27750000000000002</v>
      </c>
      <c r="CL219" s="5">
        <v>0.88560000000000005</v>
      </c>
      <c r="CM219" s="5">
        <v>1.7100000000000001E-2</v>
      </c>
      <c r="CN219" s="4">
        <v>0.79579999999999995</v>
      </c>
      <c r="CO219" s="4">
        <v>1.0783</v>
      </c>
      <c r="CP219" s="4">
        <v>0.17660000000000001</v>
      </c>
      <c r="CQ219" s="4">
        <v>0.68369999999999997</v>
      </c>
      <c r="CR219" s="4">
        <v>8.0000000000000002E-3</v>
      </c>
      <c r="CS219" s="5">
        <v>0.67190000000000005</v>
      </c>
      <c r="CT219" s="5">
        <v>0.78269999999999995</v>
      </c>
      <c r="CU219" s="5">
        <v>0.35349999999999998</v>
      </c>
      <c r="CV219" s="5">
        <v>0.9556</v>
      </c>
      <c r="CW219" s="5">
        <v>4.2700000000000002E-2</v>
      </c>
      <c r="CX219" s="4">
        <v>0.68140000000000001</v>
      </c>
      <c r="CY219" s="4">
        <v>0.80269999999999997</v>
      </c>
      <c r="CZ219" s="4">
        <v>0.34179999999999999</v>
      </c>
      <c r="DA219" s="4">
        <v>0.94550000000000001</v>
      </c>
      <c r="DB219" s="4">
        <v>3.32E-2</v>
      </c>
      <c r="DC219" s="5">
        <v>0.69359999999999999</v>
      </c>
      <c r="DD219" s="5">
        <v>0.83099999999999996</v>
      </c>
      <c r="DE219" s="5">
        <v>0.31619999999999998</v>
      </c>
      <c r="DF219" s="5">
        <v>0.92800000000000005</v>
      </c>
      <c r="DG219" s="5">
        <v>2.4400000000000002E-2</v>
      </c>
      <c r="DH219" s="4">
        <v>0.71840000000000004</v>
      </c>
      <c r="DI219" s="4">
        <v>0.88739999999999997</v>
      </c>
      <c r="DJ219" s="4">
        <v>0.27829999999999999</v>
      </c>
      <c r="DK219" s="4">
        <v>0.88660000000000005</v>
      </c>
      <c r="DL219" s="4">
        <v>1.4200000000000001E-2</v>
      </c>
      <c r="DM219" s="5">
        <v>0.79579999999999995</v>
      </c>
      <c r="DN219" s="5">
        <v>1.0778000000000001</v>
      </c>
      <c r="DO219" s="5">
        <v>0.17219999999999999</v>
      </c>
      <c r="DP219" s="5">
        <v>0.6845</v>
      </c>
      <c r="DQ219" s="5">
        <v>5.3E-3</v>
      </c>
      <c r="DR219" s="4">
        <v>0.67459999999999998</v>
      </c>
      <c r="DS219" s="4">
        <v>0.78769999999999996</v>
      </c>
      <c r="DT219" s="4">
        <v>0.35</v>
      </c>
      <c r="DU219" s="4">
        <v>0.95479999999999998</v>
      </c>
      <c r="DV219" s="4">
        <v>4.4299999999999999E-2</v>
      </c>
      <c r="DW219" s="5">
        <v>0.68059999999999998</v>
      </c>
      <c r="DX219" s="5">
        <v>0.80089999999999995</v>
      </c>
      <c r="DY219" s="5">
        <v>0.33929999999999999</v>
      </c>
      <c r="DZ219" s="5">
        <v>0.94530000000000003</v>
      </c>
      <c r="EA219" s="5">
        <v>3.7499999999999999E-2</v>
      </c>
      <c r="EB219" s="4">
        <v>0.69289999999999996</v>
      </c>
      <c r="EC219" s="4">
        <v>0.82909999999999995</v>
      </c>
      <c r="ED219" s="4">
        <v>0.32029999999999997</v>
      </c>
      <c r="EE219" s="4">
        <v>0.92730000000000001</v>
      </c>
      <c r="EF219" s="4">
        <v>2.29E-2</v>
      </c>
      <c r="EG219" s="5">
        <v>0.71779999999999999</v>
      </c>
      <c r="EH219" s="5">
        <v>0.8861</v>
      </c>
      <c r="EI219" s="5">
        <v>0.27750000000000002</v>
      </c>
      <c r="EJ219" s="5">
        <v>0.88670000000000004</v>
      </c>
      <c r="EK219" s="5">
        <v>1.4E-2</v>
      </c>
      <c r="EL219" s="4">
        <v>0.79620000000000002</v>
      </c>
      <c r="EM219" s="4">
        <v>1.0792999999999999</v>
      </c>
      <c r="EN219" s="4">
        <v>0.17249999999999999</v>
      </c>
      <c r="EO219" s="4">
        <v>0.68510000000000004</v>
      </c>
      <c r="EP219" s="4">
        <v>5.4000000000000003E-3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0.71242800000000006</v>
      </c>
      <c r="FQ219" s="4">
        <f t="shared" si="37"/>
        <v>0.87631599999999987</v>
      </c>
      <c r="FR219" s="4">
        <f t="shared" si="38"/>
        <v>0.29089999999999994</v>
      </c>
      <c r="FS219" s="4">
        <f t="shared" si="39"/>
        <v>0.88001200000000002</v>
      </c>
      <c r="FT219" s="4">
        <f t="shared" si="40"/>
        <v>2.9347999999999999E-2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186</v>
      </c>
      <c r="B220" s="4">
        <v>0.64959999999999996</v>
      </c>
      <c r="C220" s="4">
        <v>0.72330000000000005</v>
      </c>
      <c r="D220" s="4">
        <v>0.36070000000000002</v>
      </c>
      <c r="E220" s="4">
        <v>0.96419999999999995</v>
      </c>
      <c r="F220" s="4">
        <v>0.2235</v>
      </c>
      <c r="G220" s="5"/>
      <c r="H220" s="5"/>
      <c r="I220" s="5"/>
      <c r="J220" s="5"/>
      <c r="K220" s="5"/>
      <c r="L220" s="4">
        <v>0.66159999999999997</v>
      </c>
      <c r="M220" s="4">
        <v>0.75260000000000005</v>
      </c>
      <c r="N220" s="4">
        <v>0.3679</v>
      </c>
      <c r="O220" s="4">
        <v>0.95540000000000003</v>
      </c>
      <c r="P220" s="4">
        <v>0.31940000000000002</v>
      </c>
      <c r="Q220" s="5"/>
      <c r="R220" s="5"/>
      <c r="S220" s="5"/>
      <c r="T220" s="5"/>
      <c r="U220" s="5"/>
      <c r="V220" s="4">
        <v>0.67520000000000002</v>
      </c>
      <c r="W220" s="4">
        <v>0.78029999999999999</v>
      </c>
      <c r="X220" s="4">
        <v>0.35489999999999999</v>
      </c>
      <c r="Y220" s="4">
        <v>0.94110000000000005</v>
      </c>
      <c r="Z220" s="4">
        <v>0.26279999999999998</v>
      </c>
      <c r="AA220" s="5"/>
      <c r="AB220" s="5"/>
      <c r="AC220" s="5"/>
      <c r="AD220" s="5"/>
      <c r="AE220" s="5"/>
      <c r="AF220" s="4">
        <v>0.70289999999999997</v>
      </c>
      <c r="AG220" s="4">
        <v>0.84560000000000002</v>
      </c>
      <c r="AH220" s="4">
        <v>0.31159999999999999</v>
      </c>
      <c r="AI220" s="4">
        <v>0.91</v>
      </c>
      <c r="AJ220" s="4">
        <v>0.20019999999999999</v>
      </c>
      <c r="AK220" s="5"/>
      <c r="AL220" s="5"/>
      <c r="AM220" s="5"/>
      <c r="AN220" s="5"/>
      <c r="AO220" s="5"/>
      <c r="AP220" s="4">
        <v>0.7954</v>
      </c>
      <c r="AQ220" s="4">
        <v>1.0807</v>
      </c>
      <c r="AR220" s="4">
        <v>0.23130000000000001</v>
      </c>
      <c r="AS220" s="4">
        <v>0.68110000000000004</v>
      </c>
      <c r="AT220" s="4">
        <v>7.0199999999999999E-2</v>
      </c>
      <c r="AU220" s="5">
        <v>0.64990000000000003</v>
      </c>
      <c r="AV220" s="5">
        <v>0.72529999999999994</v>
      </c>
      <c r="AW220" s="5">
        <v>0.38240000000000002</v>
      </c>
      <c r="AX220" s="5">
        <v>0.96299999999999997</v>
      </c>
      <c r="AY220" s="5">
        <v>0.20499999999999999</v>
      </c>
      <c r="AZ220" s="4">
        <v>0.66100000000000003</v>
      </c>
      <c r="BA220" s="4">
        <v>0.74809999999999999</v>
      </c>
      <c r="BB220" s="4">
        <v>0.3725</v>
      </c>
      <c r="BC220" s="4">
        <v>0.95469999999999999</v>
      </c>
      <c r="BD220" s="4">
        <v>0.27200000000000002</v>
      </c>
      <c r="BE220" s="5">
        <v>0.67589999999999995</v>
      </c>
      <c r="BF220" s="5">
        <v>0.7833</v>
      </c>
      <c r="BG220" s="5">
        <v>0.3488</v>
      </c>
      <c r="BH220" s="5">
        <v>0.9415</v>
      </c>
      <c r="BI220" s="5">
        <v>0.25669999999999998</v>
      </c>
      <c r="BJ220" s="4">
        <v>0.7036</v>
      </c>
      <c r="BK220" s="4">
        <v>0.84640000000000004</v>
      </c>
      <c r="BL220" s="4">
        <v>0.31440000000000001</v>
      </c>
      <c r="BM220" s="4">
        <v>0.91020000000000001</v>
      </c>
      <c r="BN220" s="4">
        <v>0.2009</v>
      </c>
      <c r="BO220" s="5">
        <v>0.79630000000000001</v>
      </c>
      <c r="BP220" s="5">
        <v>1.0806</v>
      </c>
      <c r="BQ220" s="5">
        <v>0.22459999999999999</v>
      </c>
      <c r="BR220" s="5">
        <v>0.68010000000000004</v>
      </c>
      <c r="BS220" s="5">
        <v>6.6000000000000003E-2</v>
      </c>
      <c r="BT220" s="4">
        <v>0.65090000000000003</v>
      </c>
      <c r="BU220" s="4">
        <v>0.7268</v>
      </c>
      <c r="BV220" s="4">
        <v>0.36820000000000003</v>
      </c>
      <c r="BW220" s="4">
        <v>0.96279999999999999</v>
      </c>
      <c r="BX220" s="4">
        <v>0.1832</v>
      </c>
      <c r="BY220" s="5">
        <v>0.66149999999999998</v>
      </c>
      <c r="BZ220" s="5">
        <v>0.75109999999999999</v>
      </c>
      <c r="CA220" s="5">
        <v>0.36909999999999998</v>
      </c>
      <c r="CB220" s="5">
        <v>0.95550000000000002</v>
      </c>
      <c r="CC220" s="5">
        <v>0.25469999999999998</v>
      </c>
      <c r="CD220" s="4">
        <v>0.67730000000000001</v>
      </c>
      <c r="CE220" s="4">
        <v>0.78580000000000005</v>
      </c>
      <c r="CF220" s="4">
        <v>0.34920000000000001</v>
      </c>
      <c r="CG220" s="4">
        <v>0.94169999999999998</v>
      </c>
      <c r="CH220" s="4">
        <v>0.23619999999999999</v>
      </c>
      <c r="CI220" s="5">
        <v>0.70420000000000005</v>
      </c>
      <c r="CJ220" s="5">
        <v>0.85019999999999996</v>
      </c>
      <c r="CK220" s="5">
        <v>0.31359999999999999</v>
      </c>
      <c r="CL220" s="5">
        <v>0.91</v>
      </c>
      <c r="CM220" s="5">
        <v>0.16320000000000001</v>
      </c>
      <c r="CN220" s="4">
        <v>0.79520000000000002</v>
      </c>
      <c r="CO220" s="4">
        <v>1.0810999999999999</v>
      </c>
      <c r="CP220" s="4">
        <v>0.2293</v>
      </c>
      <c r="CQ220" s="4">
        <v>0.68020000000000003</v>
      </c>
      <c r="CR220" s="4">
        <v>5.3800000000000001E-2</v>
      </c>
      <c r="CS220" s="5">
        <v>0.6482</v>
      </c>
      <c r="CT220" s="5">
        <v>0.72209999999999996</v>
      </c>
      <c r="CU220" s="5">
        <v>0.38619999999999999</v>
      </c>
      <c r="CV220" s="5">
        <v>0.96289999999999998</v>
      </c>
      <c r="CW220" s="5">
        <v>0.15920000000000001</v>
      </c>
      <c r="CX220" s="4">
        <v>0.66110000000000002</v>
      </c>
      <c r="CY220" s="4">
        <v>0.75090000000000001</v>
      </c>
      <c r="CZ220" s="4">
        <v>0.36940000000000001</v>
      </c>
      <c r="DA220" s="4">
        <v>0.95520000000000005</v>
      </c>
      <c r="DB220" s="4">
        <v>0.24049999999999999</v>
      </c>
      <c r="DC220" s="5">
        <v>0.67659999999999998</v>
      </c>
      <c r="DD220" s="5">
        <v>0.78459999999999996</v>
      </c>
      <c r="DE220" s="5">
        <v>0.3488</v>
      </c>
      <c r="DF220" s="5">
        <v>0.94199999999999995</v>
      </c>
      <c r="DG220" s="5">
        <v>0.2041</v>
      </c>
      <c r="DH220" s="4">
        <v>0.70369999999999999</v>
      </c>
      <c r="DI220" s="4">
        <v>0.84830000000000005</v>
      </c>
      <c r="DJ220" s="4">
        <v>0.31559999999999999</v>
      </c>
      <c r="DK220" s="4">
        <v>0.9103</v>
      </c>
      <c r="DL220" s="4">
        <v>0.124</v>
      </c>
      <c r="DM220" s="5">
        <v>0.79569999999999996</v>
      </c>
      <c r="DN220" s="5">
        <v>1.0808</v>
      </c>
      <c r="DO220" s="5">
        <v>0.2286</v>
      </c>
      <c r="DP220" s="5">
        <v>0.67959999999999998</v>
      </c>
      <c r="DQ220" s="5">
        <v>4.5199999999999997E-2</v>
      </c>
      <c r="DR220" s="4">
        <v>0.65059999999999996</v>
      </c>
      <c r="DS220" s="4">
        <v>0.72689999999999999</v>
      </c>
      <c r="DT220" s="4">
        <v>0.37890000000000001</v>
      </c>
      <c r="DU220" s="4">
        <v>0.96240000000000003</v>
      </c>
      <c r="DV220" s="4">
        <v>0.18540000000000001</v>
      </c>
      <c r="DW220" s="5">
        <v>0.66</v>
      </c>
      <c r="DX220" s="5">
        <v>0.74729999999999996</v>
      </c>
      <c r="DY220" s="5">
        <v>0.37040000000000001</v>
      </c>
      <c r="DZ220" s="5">
        <v>0.95489999999999997</v>
      </c>
      <c r="EA220" s="5">
        <v>0.27760000000000001</v>
      </c>
      <c r="EB220" s="4">
        <v>0.67610000000000003</v>
      </c>
      <c r="EC220" s="4">
        <v>0.7833</v>
      </c>
      <c r="ED220" s="4">
        <v>0.35270000000000001</v>
      </c>
      <c r="EE220" s="4">
        <v>0.94120000000000004</v>
      </c>
      <c r="EF220" s="4">
        <v>0.19670000000000001</v>
      </c>
      <c r="EG220" s="5">
        <v>0.70409999999999995</v>
      </c>
      <c r="EH220" s="5">
        <v>0.84909999999999997</v>
      </c>
      <c r="EI220" s="5">
        <v>0.3145</v>
      </c>
      <c r="EJ220" s="5">
        <v>0.91049999999999998</v>
      </c>
      <c r="EK220" s="5">
        <v>0.12590000000000001</v>
      </c>
      <c r="EL220" s="4">
        <v>0.79490000000000005</v>
      </c>
      <c r="EM220" s="4">
        <v>1.08</v>
      </c>
      <c r="EN220" s="4">
        <v>0.2296</v>
      </c>
      <c r="EO220" s="4">
        <v>0.6794</v>
      </c>
      <c r="EP220" s="4">
        <v>4.4900000000000002E-2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ref="FP220:FP231" si="82">AVERAGEIFS(B220:FO220,metrics.est,"MAE")</f>
        <v>0.69725999999999999</v>
      </c>
      <c r="FQ220" s="4">
        <f t="shared" ref="FQ220:FQ232" si="83">AVERAGEIFS(B220:FO220,metrics.est,"MSE")</f>
        <v>0.83737999999999968</v>
      </c>
      <c r="FR220" s="4">
        <f t="shared" ref="FR220:FR232" si="84">AVERAGEIFS(B220:FO220,metrics.est,"R")</f>
        <v>0.32772799999999996</v>
      </c>
      <c r="FS220" s="4">
        <f t="shared" ref="FS220:FS232" si="85">AVERAGEIFS(B220:FO220,metrics.est,"Coverage")</f>
        <v>0.88999599999999968</v>
      </c>
      <c r="FT220" s="4">
        <f t="shared" ref="FT220:FT232" si="86">AVERAGEIFS(B220:FO220,metrics.est,"Time")</f>
        <v>0.18285199999999996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k=20,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k=50, r=0.9</v>
      </c>
    </row>
    <row r="221" spans="1:181" x14ac:dyDescent="0.2">
      <c r="A221" s="1" t="s">
        <v>187</v>
      </c>
      <c r="B221" s="4">
        <v>0.63700000000000001</v>
      </c>
      <c r="C221" s="4">
        <v>0.69920000000000004</v>
      </c>
      <c r="D221" s="4">
        <v>0.38440000000000002</v>
      </c>
      <c r="E221" s="4">
        <v>0.96430000000000005</v>
      </c>
      <c r="F221" s="4">
        <v>0.318</v>
      </c>
      <c r="G221" s="5"/>
      <c r="H221" s="5"/>
      <c r="I221" s="5"/>
      <c r="J221" s="5"/>
      <c r="K221" s="5"/>
      <c r="L221" s="4">
        <v>0.6522</v>
      </c>
      <c r="M221" s="4">
        <v>0.73540000000000005</v>
      </c>
      <c r="N221" s="4">
        <v>0.3846</v>
      </c>
      <c r="O221" s="4">
        <v>0.95550000000000002</v>
      </c>
      <c r="P221" s="4">
        <v>0.41149999999999998</v>
      </c>
      <c r="Q221" s="5"/>
      <c r="R221" s="5"/>
      <c r="S221" s="5"/>
      <c r="T221" s="5"/>
      <c r="U221" s="5"/>
      <c r="V221" s="4">
        <v>0.67059999999999997</v>
      </c>
      <c r="W221" s="4">
        <v>0.77580000000000005</v>
      </c>
      <c r="X221" s="4">
        <v>0.35830000000000001</v>
      </c>
      <c r="Y221" s="4">
        <v>0.94169999999999998</v>
      </c>
      <c r="Z221" s="4">
        <v>0.3</v>
      </c>
      <c r="AA221" s="5"/>
      <c r="AB221" s="5"/>
      <c r="AC221" s="5"/>
      <c r="AD221" s="5"/>
      <c r="AE221" s="5"/>
      <c r="AF221" s="4">
        <v>0.71189999999999998</v>
      </c>
      <c r="AG221" s="4">
        <v>0.87549999999999994</v>
      </c>
      <c r="AH221" s="4">
        <v>0.2984</v>
      </c>
      <c r="AI221" s="4">
        <v>0.91469999999999996</v>
      </c>
      <c r="AJ221" s="4">
        <v>0.16830000000000001</v>
      </c>
      <c r="AK221" s="5"/>
      <c r="AL221" s="5"/>
      <c r="AM221" s="5"/>
      <c r="AN221" s="5"/>
      <c r="AO221" s="5"/>
      <c r="AP221" s="4">
        <v>0.83360000000000001</v>
      </c>
      <c r="AQ221" s="4">
        <v>1.1884999999999999</v>
      </c>
      <c r="AR221" s="4">
        <v>0.21809999999999999</v>
      </c>
      <c r="AS221" s="4">
        <v>0.80930000000000002</v>
      </c>
      <c r="AT221" s="4">
        <v>6.3299999999999995E-2</v>
      </c>
      <c r="AU221" s="5">
        <v>0.63800000000000001</v>
      </c>
      <c r="AV221" s="5">
        <v>0.70220000000000005</v>
      </c>
      <c r="AW221" s="5">
        <v>0.40849999999999997</v>
      </c>
      <c r="AX221" s="5">
        <v>0.96309999999999996</v>
      </c>
      <c r="AY221" s="5">
        <v>0.29389999999999999</v>
      </c>
      <c r="AZ221" s="4">
        <v>0.65139999999999998</v>
      </c>
      <c r="BA221" s="4">
        <v>0.73150000000000004</v>
      </c>
      <c r="BB221" s="4">
        <v>0.38990000000000002</v>
      </c>
      <c r="BC221" s="4">
        <v>0.95489999999999997</v>
      </c>
      <c r="BD221" s="4">
        <v>0.35539999999999999</v>
      </c>
      <c r="BE221" s="5">
        <v>0.67120000000000002</v>
      </c>
      <c r="BF221" s="5">
        <v>0.77859999999999996</v>
      </c>
      <c r="BG221" s="5">
        <v>0.35310000000000002</v>
      </c>
      <c r="BH221" s="5">
        <v>0.94199999999999995</v>
      </c>
      <c r="BI221" s="5">
        <v>0.307</v>
      </c>
      <c r="BJ221" s="4">
        <v>0.71240000000000003</v>
      </c>
      <c r="BK221" s="4">
        <v>0.87660000000000005</v>
      </c>
      <c r="BL221" s="4">
        <v>0.30049999999999999</v>
      </c>
      <c r="BM221" s="4">
        <v>0.91459999999999997</v>
      </c>
      <c r="BN221" s="4">
        <v>0.18149999999999999</v>
      </c>
      <c r="BO221" s="5">
        <v>0.83450000000000002</v>
      </c>
      <c r="BP221" s="5">
        <v>1.1891</v>
      </c>
      <c r="BQ221" s="5">
        <v>0.21310000000000001</v>
      </c>
      <c r="BR221" s="5">
        <v>0.80810000000000004</v>
      </c>
      <c r="BS221" s="5">
        <v>5.6099999999999997E-2</v>
      </c>
      <c r="BT221" s="4">
        <v>0.63939999999999997</v>
      </c>
      <c r="BU221" s="4">
        <v>0.70550000000000002</v>
      </c>
      <c r="BV221" s="4">
        <v>0.39119999999999999</v>
      </c>
      <c r="BW221" s="4">
        <v>0.96289999999999998</v>
      </c>
      <c r="BX221" s="4">
        <v>0.2717</v>
      </c>
      <c r="BY221" s="5">
        <v>0.6522</v>
      </c>
      <c r="BZ221" s="5">
        <v>0.73499999999999999</v>
      </c>
      <c r="CA221" s="5">
        <v>0.38579999999999998</v>
      </c>
      <c r="CB221" s="5">
        <v>0.95569999999999999</v>
      </c>
      <c r="CC221" s="5">
        <v>0.32329999999999998</v>
      </c>
      <c r="CD221" s="4">
        <v>0.67290000000000005</v>
      </c>
      <c r="CE221" s="4">
        <v>0.78180000000000005</v>
      </c>
      <c r="CF221" s="4">
        <v>0.35249999999999998</v>
      </c>
      <c r="CG221" s="4">
        <v>0.94230000000000003</v>
      </c>
      <c r="CH221" s="4">
        <v>0.27129999999999999</v>
      </c>
      <c r="CI221" s="5">
        <v>0.71309999999999996</v>
      </c>
      <c r="CJ221" s="5">
        <v>0.88039999999999996</v>
      </c>
      <c r="CK221" s="5">
        <v>0.30059999999999998</v>
      </c>
      <c r="CL221" s="5">
        <v>0.91439999999999999</v>
      </c>
      <c r="CM221" s="5">
        <v>0.1608</v>
      </c>
      <c r="CN221" s="4">
        <v>0.83409999999999995</v>
      </c>
      <c r="CO221" s="4">
        <v>1.1908000000000001</v>
      </c>
      <c r="CP221" s="4">
        <v>0.21890000000000001</v>
      </c>
      <c r="CQ221" s="4">
        <v>0.80820000000000003</v>
      </c>
      <c r="CR221" s="4">
        <v>4.9799999999999997E-2</v>
      </c>
      <c r="CS221" s="5">
        <v>0.63600000000000001</v>
      </c>
      <c r="CT221" s="5">
        <v>0.69950000000000001</v>
      </c>
      <c r="CU221" s="5">
        <v>0.40839999999999999</v>
      </c>
      <c r="CV221" s="5">
        <v>0.96299999999999997</v>
      </c>
      <c r="CW221" s="5">
        <v>0.24610000000000001</v>
      </c>
      <c r="CX221" s="4">
        <v>0.65139999999999998</v>
      </c>
      <c r="CY221" s="4">
        <v>0.73340000000000005</v>
      </c>
      <c r="CZ221" s="4">
        <v>0.38579999999999998</v>
      </c>
      <c r="DA221" s="4">
        <v>0.95530000000000004</v>
      </c>
      <c r="DB221" s="4">
        <v>0.31209999999999999</v>
      </c>
      <c r="DC221" s="5">
        <v>0.67210000000000003</v>
      </c>
      <c r="DD221" s="5">
        <v>0.7802</v>
      </c>
      <c r="DE221" s="5">
        <v>0.35289999999999999</v>
      </c>
      <c r="DF221" s="5">
        <v>0.94259999999999999</v>
      </c>
      <c r="DG221" s="5">
        <v>0.23599999999999999</v>
      </c>
      <c r="DH221" s="4">
        <v>0.71230000000000004</v>
      </c>
      <c r="DI221" s="4">
        <v>0.87760000000000005</v>
      </c>
      <c r="DJ221" s="4">
        <v>0.30149999999999999</v>
      </c>
      <c r="DK221" s="4">
        <v>0.91459999999999997</v>
      </c>
      <c r="DL221" s="4">
        <v>0.1222</v>
      </c>
      <c r="DM221" s="5">
        <v>0.8337</v>
      </c>
      <c r="DN221" s="5">
        <v>1.1896</v>
      </c>
      <c r="DO221" s="5">
        <v>0.2175</v>
      </c>
      <c r="DP221" s="5">
        <v>0.80830000000000002</v>
      </c>
      <c r="DQ221" s="5">
        <v>4.0399999999999998E-2</v>
      </c>
      <c r="DR221" s="4">
        <v>0.63880000000000003</v>
      </c>
      <c r="DS221" s="4">
        <v>0.70440000000000003</v>
      </c>
      <c r="DT221" s="4">
        <v>0.40400000000000003</v>
      </c>
      <c r="DU221" s="4">
        <v>0.96240000000000003</v>
      </c>
      <c r="DV221" s="4">
        <v>0.26879999999999998</v>
      </c>
      <c r="DW221" s="5">
        <v>0.65039999999999998</v>
      </c>
      <c r="DX221" s="5">
        <v>0.73029999999999995</v>
      </c>
      <c r="DY221" s="5">
        <v>0.3861</v>
      </c>
      <c r="DZ221" s="5">
        <v>0.95499999999999996</v>
      </c>
      <c r="EA221" s="5">
        <v>0.36359999999999998</v>
      </c>
      <c r="EB221" s="4">
        <v>0.67159999999999997</v>
      </c>
      <c r="EC221" s="4">
        <v>0.77929999999999999</v>
      </c>
      <c r="ED221" s="4">
        <v>0.35549999999999998</v>
      </c>
      <c r="EE221" s="4">
        <v>0.94179999999999997</v>
      </c>
      <c r="EF221" s="4">
        <v>0.2273</v>
      </c>
      <c r="EG221" s="5">
        <v>0.71279999999999999</v>
      </c>
      <c r="EH221" s="5">
        <v>0.87890000000000001</v>
      </c>
      <c r="EI221" s="5">
        <v>0.2994</v>
      </c>
      <c r="EJ221" s="5">
        <v>0.91490000000000005</v>
      </c>
      <c r="EK221" s="5">
        <v>0.158</v>
      </c>
      <c r="EL221" s="4">
        <v>0.83330000000000004</v>
      </c>
      <c r="EM221" s="4">
        <v>1.1887000000000001</v>
      </c>
      <c r="EN221" s="4">
        <v>0.2172</v>
      </c>
      <c r="EO221" s="4">
        <v>0.80879999999999996</v>
      </c>
      <c r="EP221" s="4">
        <v>4.0599999999999997E-2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si="82"/>
        <v>0.7014760000000001</v>
      </c>
      <c r="FQ221" s="4">
        <f t="shared" si="83"/>
        <v>0.85631200000000007</v>
      </c>
      <c r="FR221" s="4">
        <f t="shared" si="84"/>
        <v>0.33144799999999996</v>
      </c>
      <c r="FS221" s="4">
        <f t="shared" si="85"/>
        <v>0.91673599999999977</v>
      </c>
      <c r="FT221" s="4">
        <f t="shared" si="86"/>
        <v>0.22188000000000002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k=10,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188</v>
      </c>
      <c r="B222" s="4">
        <v>0.63949999999999996</v>
      </c>
      <c r="C222" s="4">
        <v>0.70450000000000002</v>
      </c>
      <c r="D222" s="4">
        <v>0.38090000000000002</v>
      </c>
      <c r="E222" s="4">
        <v>0.96430000000000005</v>
      </c>
      <c r="F222" s="4">
        <v>0.39550000000000002</v>
      </c>
      <c r="G222" s="5"/>
      <c r="H222" s="5"/>
      <c r="I222" s="5"/>
      <c r="J222" s="5"/>
      <c r="K222" s="5"/>
      <c r="L222" s="4">
        <v>0.65449999999999997</v>
      </c>
      <c r="M222" s="4">
        <v>0.74019999999999997</v>
      </c>
      <c r="N222" s="4">
        <v>0.38279999999999997</v>
      </c>
      <c r="O222" s="4">
        <v>0.95550000000000002</v>
      </c>
      <c r="P222" s="4">
        <v>0.4677</v>
      </c>
      <c r="Q222" s="5"/>
      <c r="R222" s="5"/>
      <c r="S222" s="5"/>
      <c r="T222" s="5"/>
      <c r="U222" s="5"/>
      <c r="V222" s="4">
        <v>0.67269999999999996</v>
      </c>
      <c r="W222" s="4">
        <v>0.78</v>
      </c>
      <c r="X222" s="4">
        <v>0.35720000000000002</v>
      </c>
      <c r="Y222" s="4">
        <v>0.94169999999999998</v>
      </c>
      <c r="Z222" s="4">
        <v>0.33279999999999998</v>
      </c>
      <c r="AA222" s="5"/>
      <c r="AB222" s="5"/>
      <c r="AC222" s="5"/>
      <c r="AD222" s="5"/>
      <c r="AE222" s="5"/>
      <c r="AF222" s="4">
        <v>0.71330000000000005</v>
      </c>
      <c r="AG222" s="4">
        <v>0.87809999999999999</v>
      </c>
      <c r="AH222" s="4">
        <v>0.29830000000000001</v>
      </c>
      <c r="AI222" s="4">
        <v>0.91469999999999996</v>
      </c>
      <c r="AJ222" s="4">
        <v>0.2036</v>
      </c>
      <c r="AK222" s="5"/>
      <c r="AL222" s="5"/>
      <c r="AM222" s="5"/>
      <c r="AN222" s="5"/>
      <c r="AO222" s="5"/>
      <c r="AP222" s="4">
        <v>0.83340000000000003</v>
      </c>
      <c r="AQ222" s="4">
        <v>1.1871</v>
      </c>
      <c r="AR222" s="4">
        <v>0.21840000000000001</v>
      </c>
      <c r="AS222" s="4">
        <v>0.80930000000000002</v>
      </c>
      <c r="AT222" s="4">
        <v>6.9099999999999995E-2</v>
      </c>
      <c r="AU222" s="5">
        <v>0.64039999999999997</v>
      </c>
      <c r="AV222" s="5">
        <v>0.70709999999999995</v>
      </c>
      <c r="AW222" s="5">
        <v>0.40510000000000002</v>
      </c>
      <c r="AX222" s="5">
        <v>0.96309999999999996</v>
      </c>
      <c r="AY222" s="5">
        <v>0.33779999999999999</v>
      </c>
      <c r="AZ222" s="4">
        <v>0.65369999999999995</v>
      </c>
      <c r="BA222" s="4">
        <v>0.73640000000000005</v>
      </c>
      <c r="BB222" s="4">
        <v>0.38840000000000002</v>
      </c>
      <c r="BC222" s="4">
        <v>0.95489999999999997</v>
      </c>
      <c r="BD222" s="4">
        <v>0.41239999999999999</v>
      </c>
      <c r="BE222" s="5">
        <v>0.67320000000000002</v>
      </c>
      <c r="BF222" s="5">
        <v>0.78269999999999995</v>
      </c>
      <c r="BG222" s="5">
        <v>0.35210000000000002</v>
      </c>
      <c r="BH222" s="5">
        <v>0.94199999999999995</v>
      </c>
      <c r="BI222" s="5">
        <v>0.32019999999999998</v>
      </c>
      <c r="BJ222" s="4">
        <v>0.71389999999999998</v>
      </c>
      <c r="BK222" s="4">
        <v>0.87939999999999996</v>
      </c>
      <c r="BL222" s="4">
        <v>0.30020000000000002</v>
      </c>
      <c r="BM222" s="4">
        <v>0.91459999999999997</v>
      </c>
      <c r="BN222" s="4">
        <v>0.21060000000000001</v>
      </c>
      <c r="BO222" s="5">
        <v>0.83440000000000003</v>
      </c>
      <c r="BP222" s="5">
        <v>1.1882999999999999</v>
      </c>
      <c r="BQ222" s="5">
        <v>0.2135</v>
      </c>
      <c r="BR222" s="5">
        <v>0.80810000000000004</v>
      </c>
      <c r="BS222" s="5">
        <v>6.1100000000000002E-2</v>
      </c>
      <c r="BT222" s="4">
        <v>0.64180000000000004</v>
      </c>
      <c r="BU222" s="4">
        <v>0.71020000000000005</v>
      </c>
      <c r="BV222" s="4">
        <v>0.38919999999999999</v>
      </c>
      <c r="BW222" s="4">
        <v>0.96289999999999998</v>
      </c>
      <c r="BX222" s="4">
        <v>0.31730000000000003</v>
      </c>
      <c r="BY222" s="5">
        <v>0.65439999999999998</v>
      </c>
      <c r="BZ222" s="5">
        <v>0.73950000000000005</v>
      </c>
      <c r="CA222" s="5">
        <v>0.38450000000000001</v>
      </c>
      <c r="CB222" s="5">
        <v>0.95569999999999999</v>
      </c>
      <c r="CC222" s="5">
        <v>0.37430000000000002</v>
      </c>
      <c r="CD222" s="4">
        <v>0.67490000000000006</v>
      </c>
      <c r="CE222" s="4">
        <v>0.78580000000000005</v>
      </c>
      <c r="CF222" s="4">
        <v>0.35160000000000002</v>
      </c>
      <c r="CG222" s="4">
        <v>0.94230000000000003</v>
      </c>
      <c r="CH222" s="4">
        <v>0.3</v>
      </c>
      <c r="CI222" s="5">
        <v>0.71460000000000001</v>
      </c>
      <c r="CJ222" s="5">
        <v>0.88319999999999999</v>
      </c>
      <c r="CK222" s="5">
        <v>0.30030000000000001</v>
      </c>
      <c r="CL222" s="5">
        <v>0.91439999999999999</v>
      </c>
      <c r="CM222" s="5">
        <v>0.17610000000000001</v>
      </c>
      <c r="CN222" s="4">
        <v>0.83389999999999997</v>
      </c>
      <c r="CO222" s="4">
        <v>1.1897</v>
      </c>
      <c r="CP222" s="4">
        <v>0.21920000000000001</v>
      </c>
      <c r="CQ222" s="4">
        <v>0.80820000000000003</v>
      </c>
      <c r="CR222" s="4">
        <v>4.82E-2</v>
      </c>
      <c r="CS222" s="5">
        <v>0.63839999999999997</v>
      </c>
      <c r="CT222" s="5">
        <v>0.70409999999999995</v>
      </c>
      <c r="CU222" s="5">
        <v>0.40660000000000002</v>
      </c>
      <c r="CV222" s="5">
        <v>0.96299999999999997</v>
      </c>
      <c r="CW222" s="5">
        <v>0.29659999999999997</v>
      </c>
      <c r="CX222" s="4">
        <v>0.65359999999999996</v>
      </c>
      <c r="CY222" s="4">
        <v>0.7379</v>
      </c>
      <c r="CZ222" s="4">
        <v>0.38440000000000002</v>
      </c>
      <c r="DA222" s="4">
        <v>0.95530000000000004</v>
      </c>
      <c r="DB222" s="4">
        <v>0.36720000000000003</v>
      </c>
      <c r="DC222" s="5">
        <v>0.67410000000000003</v>
      </c>
      <c r="DD222" s="5">
        <v>0.78410000000000002</v>
      </c>
      <c r="DE222" s="5">
        <v>0.35189999999999999</v>
      </c>
      <c r="DF222" s="5">
        <v>0.94259999999999999</v>
      </c>
      <c r="DG222" s="5">
        <v>0.26919999999999999</v>
      </c>
      <c r="DH222" s="4">
        <v>0.71379999999999999</v>
      </c>
      <c r="DI222" s="4">
        <v>0.88029999999999997</v>
      </c>
      <c r="DJ222" s="4">
        <v>0.3014</v>
      </c>
      <c r="DK222" s="4">
        <v>0.91459999999999997</v>
      </c>
      <c r="DL222" s="4">
        <v>0.1323</v>
      </c>
      <c r="DM222" s="5">
        <v>0.83360000000000001</v>
      </c>
      <c r="DN222" s="5">
        <v>1.1886000000000001</v>
      </c>
      <c r="DO222" s="5">
        <v>0.21779999999999999</v>
      </c>
      <c r="DP222" s="5">
        <v>0.80830000000000002</v>
      </c>
      <c r="DQ222" s="5">
        <v>4.0500000000000001E-2</v>
      </c>
      <c r="DR222" s="4">
        <v>0.64119999999999999</v>
      </c>
      <c r="DS222" s="4">
        <v>0.70909999999999995</v>
      </c>
      <c r="DT222" s="4">
        <v>0.4022</v>
      </c>
      <c r="DU222" s="4">
        <v>0.96240000000000003</v>
      </c>
      <c r="DV222" s="4">
        <v>0.32</v>
      </c>
      <c r="DW222" s="5">
        <v>0.65269999999999995</v>
      </c>
      <c r="DX222" s="5">
        <v>0.7349</v>
      </c>
      <c r="DY222" s="5">
        <v>0.38440000000000002</v>
      </c>
      <c r="DZ222" s="5">
        <v>0.95499999999999996</v>
      </c>
      <c r="EA222" s="5">
        <v>0.43059999999999998</v>
      </c>
      <c r="EB222" s="4">
        <v>0.67359999999999998</v>
      </c>
      <c r="EC222" s="4">
        <v>0.7833</v>
      </c>
      <c r="ED222" s="4">
        <v>0.35470000000000002</v>
      </c>
      <c r="EE222" s="4">
        <v>0.94179999999999997</v>
      </c>
      <c r="EF222" s="4">
        <v>0.2606</v>
      </c>
      <c r="EG222" s="5">
        <v>0.71430000000000005</v>
      </c>
      <c r="EH222" s="5">
        <v>0.88149999999999995</v>
      </c>
      <c r="EI222" s="5">
        <v>0.2994</v>
      </c>
      <c r="EJ222" s="5">
        <v>0.91490000000000005</v>
      </c>
      <c r="EK222" s="5">
        <v>0.18410000000000001</v>
      </c>
      <c r="EL222" s="4">
        <v>0.83309999999999995</v>
      </c>
      <c r="EM222" s="4">
        <v>1.1875</v>
      </c>
      <c r="EN222" s="4">
        <v>0.2175</v>
      </c>
      <c r="EO222" s="4">
        <v>0.80879999999999996</v>
      </c>
      <c r="EP222" s="4">
        <v>4.1500000000000002E-2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0.70307999999999993</v>
      </c>
      <c r="FQ222" s="4">
        <f t="shared" si="83"/>
        <v>0.85933999999999999</v>
      </c>
      <c r="FR222" s="4">
        <f t="shared" si="84"/>
        <v>0.33047999999999994</v>
      </c>
      <c r="FS222" s="4">
        <f t="shared" si="85"/>
        <v>0.91673599999999977</v>
      </c>
      <c r="FT222" s="4">
        <f t="shared" si="86"/>
        <v>0.25477199999999994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k=20,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k=20,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189</v>
      </c>
      <c r="B223" s="4">
        <v>0.65610000000000002</v>
      </c>
      <c r="C223" s="4">
        <v>0.73570000000000002</v>
      </c>
      <c r="D223" s="4">
        <v>0.35539999999999999</v>
      </c>
      <c r="E223" s="4">
        <v>0.96430000000000005</v>
      </c>
      <c r="F223" s="4">
        <v>0.3019</v>
      </c>
      <c r="G223" s="5"/>
      <c r="H223" s="5"/>
      <c r="I223" s="5"/>
      <c r="J223" s="5"/>
      <c r="K223" s="5"/>
      <c r="L223" s="4">
        <v>0.66549999999999998</v>
      </c>
      <c r="M223" s="4">
        <v>0.76039999999999996</v>
      </c>
      <c r="N223" s="4">
        <v>0.36620000000000003</v>
      </c>
      <c r="O223" s="4">
        <v>0.95550000000000002</v>
      </c>
      <c r="P223" s="4">
        <v>0.3906</v>
      </c>
      <c r="Q223" s="5"/>
      <c r="R223" s="5"/>
      <c r="S223" s="5"/>
      <c r="T223" s="5"/>
      <c r="U223" s="5"/>
      <c r="V223" s="4">
        <v>0.67720000000000002</v>
      </c>
      <c r="W223" s="4">
        <v>0.78520000000000001</v>
      </c>
      <c r="X223" s="4">
        <v>0.35249999999999998</v>
      </c>
      <c r="Y223" s="4">
        <v>0.94169999999999998</v>
      </c>
      <c r="Z223" s="4">
        <v>0.29299999999999998</v>
      </c>
      <c r="AA223" s="5"/>
      <c r="AB223" s="5"/>
      <c r="AC223" s="5"/>
      <c r="AD223" s="5"/>
      <c r="AE223" s="5"/>
      <c r="AF223" s="4">
        <v>0.70409999999999995</v>
      </c>
      <c r="AG223" s="4">
        <v>0.85019999999999996</v>
      </c>
      <c r="AH223" s="4">
        <v>0.31230000000000002</v>
      </c>
      <c r="AI223" s="4">
        <v>0.91469999999999996</v>
      </c>
      <c r="AJ223" s="4">
        <v>0.17399999999999999</v>
      </c>
      <c r="AK223" s="5"/>
      <c r="AL223" s="5"/>
      <c r="AM223" s="5"/>
      <c r="AN223" s="5"/>
      <c r="AO223" s="5"/>
      <c r="AP223" s="4">
        <v>0.81540000000000001</v>
      </c>
      <c r="AQ223" s="4">
        <v>1.1406000000000001</v>
      </c>
      <c r="AR223" s="4">
        <v>0.22539999999999999</v>
      </c>
      <c r="AS223" s="4">
        <v>0.80930000000000002</v>
      </c>
      <c r="AT223" s="4">
        <v>6.7400000000000002E-2</v>
      </c>
      <c r="AU223" s="5">
        <v>0.65600000000000003</v>
      </c>
      <c r="AV223" s="5">
        <v>0.7369</v>
      </c>
      <c r="AW223" s="5">
        <v>0.37830000000000003</v>
      </c>
      <c r="AX223" s="5">
        <v>0.96309999999999996</v>
      </c>
      <c r="AY223" s="5">
        <v>0.27589999999999998</v>
      </c>
      <c r="AZ223" s="4">
        <v>0.66490000000000005</v>
      </c>
      <c r="BA223" s="4">
        <v>0.75580000000000003</v>
      </c>
      <c r="BB223" s="4">
        <v>0.37090000000000001</v>
      </c>
      <c r="BC223" s="4">
        <v>0.95489999999999997</v>
      </c>
      <c r="BD223" s="4">
        <v>0.30630000000000002</v>
      </c>
      <c r="BE223" s="5">
        <v>0.67759999999999998</v>
      </c>
      <c r="BF223" s="5">
        <v>0.7873</v>
      </c>
      <c r="BG223" s="5">
        <v>0.3483</v>
      </c>
      <c r="BH223" s="5">
        <v>0.94199999999999995</v>
      </c>
      <c r="BI223" s="5">
        <v>0.27389999999999998</v>
      </c>
      <c r="BJ223" s="4">
        <v>0.70509999999999995</v>
      </c>
      <c r="BK223" s="4">
        <v>0.85189999999999999</v>
      </c>
      <c r="BL223" s="4">
        <v>0.313</v>
      </c>
      <c r="BM223" s="4">
        <v>0.91459999999999997</v>
      </c>
      <c r="BN223" s="4">
        <v>0.187</v>
      </c>
      <c r="BO223" s="5">
        <v>0.81659999999999999</v>
      </c>
      <c r="BP223" s="5">
        <v>1.1422000000000001</v>
      </c>
      <c r="BQ223" s="5">
        <v>0.22059999999999999</v>
      </c>
      <c r="BR223" s="5">
        <v>0.80810000000000004</v>
      </c>
      <c r="BS223" s="5">
        <v>6.2700000000000006E-2</v>
      </c>
      <c r="BT223" s="4">
        <v>0.65620000000000001</v>
      </c>
      <c r="BU223" s="4">
        <v>0.73680000000000001</v>
      </c>
      <c r="BV223" s="4">
        <v>0.36520000000000002</v>
      </c>
      <c r="BW223" s="4">
        <v>0.96289999999999998</v>
      </c>
      <c r="BX223" s="4">
        <v>0.24929999999999999</v>
      </c>
      <c r="BY223" s="5">
        <v>0.66539999999999999</v>
      </c>
      <c r="BZ223" s="5">
        <v>0.75849999999999995</v>
      </c>
      <c r="CA223" s="5">
        <v>0.36709999999999998</v>
      </c>
      <c r="CB223" s="5">
        <v>0.95569999999999999</v>
      </c>
      <c r="CC223" s="5">
        <v>0.28510000000000002</v>
      </c>
      <c r="CD223" s="4">
        <v>0.67920000000000003</v>
      </c>
      <c r="CE223" s="4">
        <v>0.79039999999999999</v>
      </c>
      <c r="CF223" s="4">
        <v>0.3483</v>
      </c>
      <c r="CG223" s="4">
        <v>0.94230000000000003</v>
      </c>
      <c r="CH223" s="4">
        <v>0.2616</v>
      </c>
      <c r="CI223" s="5">
        <v>0.70569999999999999</v>
      </c>
      <c r="CJ223" s="5">
        <v>0.85550000000000004</v>
      </c>
      <c r="CK223" s="5">
        <v>0.3135</v>
      </c>
      <c r="CL223" s="5">
        <v>0.91439999999999999</v>
      </c>
      <c r="CM223" s="5">
        <v>0.15570000000000001</v>
      </c>
      <c r="CN223" s="4">
        <v>0.8165</v>
      </c>
      <c r="CO223" s="4">
        <v>1.1445000000000001</v>
      </c>
      <c r="CP223" s="4">
        <v>0.22620000000000001</v>
      </c>
      <c r="CQ223" s="4">
        <v>0.80820000000000003</v>
      </c>
      <c r="CR223" s="4">
        <v>4.7500000000000001E-2</v>
      </c>
      <c r="CS223" s="5">
        <v>0.65400000000000003</v>
      </c>
      <c r="CT223" s="5">
        <v>0.73319999999999996</v>
      </c>
      <c r="CU223" s="5">
        <v>0.38240000000000002</v>
      </c>
      <c r="CV223" s="5">
        <v>0.96299999999999997</v>
      </c>
      <c r="CW223" s="5">
        <v>0.2271</v>
      </c>
      <c r="CX223" s="4">
        <v>0.66490000000000005</v>
      </c>
      <c r="CY223" s="4">
        <v>0.75819999999999999</v>
      </c>
      <c r="CZ223" s="4">
        <v>0.36780000000000002</v>
      </c>
      <c r="DA223" s="4">
        <v>0.95530000000000004</v>
      </c>
      <c r="DB223" s="4">
        <v>0.29249999999999998</v>
      </c>
      <c r="DC223" s="5">
        <v>0.67859999999999998</v>
      </c>
      <c r="DD223" s="5">
        <v>0.78900000000000003</v>
      </c>
      <c r="DE223" s="5">
        <v>0.3478</v>
      </c>
      <c r="DF223" s="5">
        <v>0.94259999999999999</v>
      </c>
      <c r="DG223" s="5">
        <v>0.22389999999999999</v>
      </c>
      <c r="DH223" s="4">
        <v>0.70509999999999995</v>
      </c>
      <c r="DI223" s="4">
        <v>0.85340000000000005</v>
      </c>
      <c r="DJ223" s="4">
        <v>0.31519999999999998</v>
      </c>
      <c r="DK223" s="4">
        <v>0.91459999999999997</v>
      </c>
      <c r="DL223" s="4">
        <v>0.11650000000000001</v>
      </c>
      <c r="DM223" s="5">
        <v>0.8165</v>
      </c>
      <c r="DN223" s="5">
        <v>1.1447000000000001</v>
      </c>
      <c r="DO223" s="5">
        <v>0.22470000000000001</v>
      </c>
      <c r="DP223" s="5">
        <v>0.80830000000000002</v>
      </c>
      <c r="DQ223" s="5">
        <v>4.0500000000000001E-2</v>
      </c>
      <c r="DR223" s="4">
        <v>0.65649999999999997</v>
      </c>
      <c r="DS223" s="4">
        <v>0.73850000000000005</v>
      </c>
      <c r="DT223" s="4">
        <v>0.37559999999999999</v>
      </c>
      <c r="DU223" s="4">
        <v>0.96240000000000003</v>
      </c>
      <c r="DV223" s="4">
        <v>0.25469999999999998</v>
      </c>
      <c r="DW223" s="5">
        <v>0.66379999999999995</v>
      </c>
      <c r="DX223" s="5">
        <v>0.75509999999999999</v>
      </c>
      <c r="DY223" s="5">
        <v>0.36770000000000003</v>
      </c>
      <c r="DZ223" s="5">
        <v>0.95499999999999996</v>
      </c>
      <c r="EA223" s="5">
        <v>0.35160000000000002</v>
      </c>
      <c r="EB223" s="4">
        <v>0.67789999999999995</v>
      </c>
      <c r="EC223" s="4">
        <v>0.78759999999999997</v>
      </c>
      <c r="ED223" s="4">
        <v>0.3513</v>
      </c>
      <c r="EE223" s="4">
        <v>0.94179999999999997</v>
      </c>
      <c r="EF223" s="4">
        <v>0.21779999999999999</v>
      </c>
      <c r="EG223" s="5">
        <v>0.70540000000000003</v>
      </c>
      <c r="EH223" s="5">
        <v>0.85419999999999996</v>
      </c>
      <c r="EI223" s="5">
        <v>0.31319999999999998</v>
      </c>
      <c r="EJ223" s="5">
        <v>0.91490000000000005</v>
      </c>
      <c r="EK223" s="5">
        <v>0.1323</v>
      </c>
      <c r="EL223" s="4">
        <v>0.81589999999999996</v>
      </c>
      <c r="EM223" s="4">
        <v>1.1433</v>
      </c>
      <c r="EN223" s="4">
        <v>0.224</v>
      </c>
      <c r="EO223" s="4">
        <v>0.80879999999999996</v>
      </c>
      <c r="EP223" s="4">
        <v>4.0500000000000001E-2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0.70400399999999985</v>
      </c>
      <c r="FQ223" s="4">
        <f t="shared" si="83"/>
        <v>0.85556399999999999</v>
      </c>
      <c r="FR223" s="4">
        <f t="shared" si="84"/>
        <v>0.32531600000000011</v>
      </c>
      <c r="FS223" s="4">
        <f t="shared" si="85"/>
        <v>0.91673599999999977</v>
      </c>
      <c r="FT223" s="4">
        <f t="shared" si="86"/>
        <v>0.20917199999999997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190</v>
      </c>
      <c r="B224" s="4">
        <v>0.65990000000000004</v>
      </c>
      <c r="C224" s="4">
        <v>0.74380000000000002</v>
      </c>
      <c r="D224" s="4">
        <v>0.35389999999999999</v>
      </c>
      <c r="E224" s="4">
        <v>0.96430000000000005</v>
      </c>
      <c r="F224" s="4">
        <v>0.3755</v>
      </c>
      <c r="G224" s="5"/>
      <c r="H224" s="5"/>
      <c r="I224" s="5"/>
      <c r="J224" s="5"/>
      <c r="K224" s="5"/>
      <c r="L224" s="4">
        <v>0.66879999999999995</v>
      </c>
      <c r="M224" s="4">
        <v>0.76749999999999996</v>
      </c>
      <c r="N224" s="4">
        <v>0.36420000000000002</v>
      </c>
      <c r="O224" s="4">
        <v>0.95550000000000002</v>
      </c>
      <c r="P224" s="4">
        <v>0.43359999999999999</v>
      </c>
      <c r="Q224" s="5"/>
      <c r="R224" s="5"/>
      <c r="S224" s="5"/>
      <c r="T224" s="5"/>
      <c r="U224" s="5"/>
      <c r="V224" s="4">
        <v>0.67989999999999995</v>
      </c>
      <c r="W224" s="4">
        <v>0.79100000000000004</v>
      </c>
      <c r="X224" s="4">
        <v>0.35139999999999999</v>
      </c>
      <c r="Y224" s="4">
        <v>0.94169999999999998</v>
      </c>
      <c r="Z224" s="4">
        <v>0.31719999999999998</v>
      </c>
      <c r="AA224" s="5"/>
      <c r="AB224" s="5"/>
      <c r="AC224" s="5"/>
      <c r="AD224" s="5"/>
      <c r="AE224" s="5"/>
      <c r="AF224" s="4">
        <v>0.70609999999999995</v>
      </c>
      <c r="AG224" s="4">
        <v>0.85440000000000005</v>
      </c>
      <c r="AH224" s="4">
        <v>0.31219999999999998</v>
      </c>
      <c r="AI224" s="4">
        <v>0.91469999999999996</v>
      </c>
      <c r="AJ224" s="4">
        <v>0.185</v>
      </c>
      <c r="AK224" s="5"/>
      <c r="AL224" s="5"/>
      <c r="AM224" s="5"/>
      <c r="AN224" s="5"/>
      <c r="AO224" s="5"/>
      <c r="AP224" s="4">
        <v>0.8155</v>
      </c>
      <c r="AQ224" s="4">
        <v>1.1402000000000001</v>
      </c>
      <c r="AR224" s="4">
        <v>0.22570000000000001</v>
      </c>
      <c r="AS224" s="4">
        <v>0.80930000000000002</v>
      </c>
      <c r="AT224" s="4">
        <v>7.4899999999999994E-2</v>
      </c>
      <c r="AU224" s="5">
        <v>0.66020000000000001</v>
      </c>
      <c r="AV224" s="5">
        <v>0.74509999999999998</v>
      </c>
      <c r="AW224" s="5">
        <v>0.37759999999999999</v>
      </c>
      <c r="AX224" s="5">
        <v>0.96309999999999996</v>
      </c>
      <c r="AY224" s="5">
        <v>0.32500000000000001</v>
      </c>
      <c r="AZ224" s="4">
        <v>0.66820000000000002</v>
      </c>
      <c r="BA224" s="4">
        <v>0.76270000000000004</v>
      </c>
      <c r="BB224" s="4">
        <v>0.36870000000000003</v>
      </c>
      <c r="BC224" s="4">
        <v>0.95489999999999997</v>
      </c>
      <c r="BD224" s="4">
        <v>0.34770000000000001</v>
      </c>
      <c r="BE224" s="5">
        <v>0.68030000000000002</v>
      </c>
      <c r="BF224" s="5">
        <v>0.79279999999999995</v>
      </c>
      <c r="BG224" s="5">
        <v>0.34699999999999998</v>
      </c>
      <c r="BH224" s="5">
        <v>0.94199999999999995</v>
      </c>
      <c r="BI224" s="5">
        <v>0.30559999999999998</v>
      </c>
      <c r="BJ224" s="4">
        <v>0.70709999999999995</v>
      </c>
      <c r="BK224" s="4">
        <v>0.85599999999999998</v>
      </c>
      <c r="BL224" s="4">
        <v>0.31280000000000002</v>
      </c>
      <c r="BM224" s="4">
        <v>0.91459999999999997</v>
      </c>
      <c r="BN224" s="4">
        <v>0.1842</v>
      </c>
      <c r="BO224" s="5">
        <v>0.81679999999999997</v>
      </c>
      <c r="BP224" s="5">
        <v>1.1424000000000001</v>
      </c>
      <c r="BQ224" s="5">
        <v>0.221</v>
      </c>
      <c r="BR224" s="5">
        <v>0.80810000000000004</v>
      </c>
      <c r="BS224" s="5">
        <v>6.0900000000000003E-2</v>
      </c>
      <c r="BT224" s="4">
        <v>0.66020000000000001</v>
      </c>
      <c r="BU224" s="4">
        <v>0.74490000000000001</v>
      </c>
      <c r="BV224" s="4">
        <v>0.36380000000000001</v>
      </c>
      <c r="BW224" s="4">
        <v>0.96289999999999998</v>
      </c>
      <c r="BX224" s="4">
        <v>0.29620000000000002</v>
      </c>
      <c r="BY224" s="5">
        <v>0.66869999999999996</v>
      </c>
      <c r="BZ224" s="5">
        <v>0.76549999999999996</v>
      </c>
      <c r="CA224" s="5">
        <v>0.36509999999999998</v>
      </c>
      <c r="CB224" s="5">
        <v>0.95569999999999999</v>
      </c>
      <c r="CC224" s="5">
        <v>0.33019999999999999</v>
      </c>
      <c r="CD224" s="4">
        <v>0.68200000000000005</v>
      </c>
      <c r="CE224" s="4">
        <v>0.79620000000000002</v>
      </c>
      <c r="CF224" s="4">
        <v>0.34689999999999999</v>
      </c>
      <c r="CG224" s="4">
        <v>0.94230000000000003</v>
      </c>
      <c r="CH224" s="4">
        <v>0.29039999999999999</v>
      </c>
      <c r="CI224" s="5">
        <v>0.70779999999999998</v>
      </c>
      <c r="CJ224" s="5">
        <v>0.86</v>
      </c>
      <c r="CK224" s="5">
        <v>0.31290000000000001</v>
      </c>
      <c r="CL224" s="5">
        <v>0.91439999999999999</v>
      </c>
      <c r="CM224" s="5">
        <v>0.16789999999999999</v>
      </c>
      <c r="CN224" s="4">
        <v>0.81669999999999998</v>
      </c>
      <c r="CO224" s="4">
        <v>1.1443000000000001</v>
      </c>
      <c r="CP224" s="4">
        <v>0.2266</v>
      </c>
      <c r="CQ224" s="4">
        <v>0.80820000000000003</v>
      </c>
      <c r="CR224" s="4">
        <v>4.7399999999999998E-2</v>
      </c>
      <c r="CS224" s="5">
        <v>0.65800000000000003</v>
      </c>
      <c r="CT224" s="5">
        <v>0.74099999999999999</v>
      </c>
      <c r="CU224" s="5">
        <v>0.38019999999999998</v>
      </c>
      <c r="CV224" s="5">
        <v>0.96299999999999997</v>
      </c>
      <c r="CW224" s="5">
        <v>0.27839999999999998</v>
      </c>
      <c r="CX224" s="4">
        <v>0.66810000000000003</v>
      </c>
      <c r="CY224" s="4">
        <v>0.76500000000000001</v>
      </c>
      <c r="CZ224" s="4">
        <v>0.3659</v>
      </c>
      <c r="DA224" s="4">
        <v>0.95530000000000004</v>
      </c>
      <c r="DB224" s="4">
        <v>0.34649999999999997</v>
      </c>
      <c r="DC224" s="5">
        <v>0.68130000000000002</v>
      </c>
      <c r="DD224" s="5">
        <v>0.79469999999999996</v>
      </c>
      <c r="DE224" s="5">
        <v>0.34649999999999997</v>
      </c>
      <c r="DF224" s="5">
        <v>0.94259999999999999</v>
      </c>
      <c r="DG224" s="5">
        <v>0.25640000000000002</v>
      </c>
      <c r="DH224" s="4">
        <v>0.70720000000000005</v>
      </c>
      <c r="DI224" s="4">
        <v>0.8579</v>
      </c>
      <c r="DJ224" s="4">
        <v>0.31480000000000002</v>
      </c>
      <c r="DK224" s="4">
        <v>0.91459999999999997</v>
      </c>
      <c r="DL224" s="4">
        <v>0.12709999999999999</v>
      </c>
      <c r="DM224" s="5">
        <v>0.8165</v>
      </c>
      <c r="DN224" s="5">
        <v>1.1443000000000001</v>
      </c>
      <c r="DO224" s="5">
        <v>0.22509999999999999</v>
      </c>
      <c r="DP224" s="5">
        <v>0.80830000000000002</v>
      </c>
      <c r="DQ224" s="5">
        <v>4.0399999999999998E-2</v>
      </c>
      <c r="DR224" s="4">
        <v>0.66049999999999998</v>
      </c>
      <c r="DS224" s="4">
        <v>0.74650000000000005</v>
      </c>
      <c r="DT224" s="4">
        <v>0.37380000000000002</v>
      </c>
      <c r="DU224" s="4">
        <v>0.96240000000000003</v>
      </c>
      <c r="DV224" s="4">
        <v>0.34250000000000003</v>
      </c>
      <c r="DW224" s="5">
        <v>0.66720000000000002</v>
      </c>
      <c r="DX224" s="5">
        <v>0.76200000000000001</v>
      </c>
      <c r="DY224" s="5">
        <v>0.3659</v>
      </c>
      <c r="DZ224" s="5">
        <v>0.95499999999999996</v>
      </c>
      <c r="EA224" s="5">
        <v>0.41020000000000001</v>
      </c>
      <c r="EB224" s="4">
        <v>0.68069999999999997</v>
      </c>
      <c r="EC224" s="4">
        <v>0.79349999999999998</v>
      </c>
      <c r="ED224" s="4">
        <v>0.35010000000000002</v>
      </c>
      <c r="EE224" s="4">
        <v>0.94179999999999997</v>
      </c>
      <c r="EF224" s="4">
        <v>0.24890000000000001</v>
      </c>
      <c r="EG224" s="5">
        <v>0.70750000000000002</v>
      </c>
      <c r="EH224" s="5">
        <v>0.85870000000000002</v>
      </c>
      <c r="EI224" s="5">
        <v>0.31280000000000002</v>
      </c>
      <c r="EJ224" s="5">
        <v>0.91490000000000005</v>
      </c>
      <c r="EK224" s="5">
        <v>0.14449999999999999</v>
      </c>
      <c r="EL224" s="4">
        <v>0.81599999999999995</v>
      </c>
      <c r="EM224" s="4">
        <v>1.1429</v>
      </c>
      <c r="EN224" s="4">
        <v>0.22439999999999999</v>
      </c>
      <c r="EO224" s="4">
        <v>0.80879999999999996</v>
      </c>
      <c r="EP224" s="4">
        <v>4.1000000000000002E-2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0.70644799999999985</v>
      </c>
      <c r="FQ224" s="4">
        <f t="shared" si="83"/>
        <v>0.86053200000000007</v>
      </c>
      <c r="FR224" s="4">
        <f t="shared" si="84"/>
        <v>0.32437200000000005</v>
      </c>
      <c r="FS224" s="4">
        <f t="shared" si="85"/>
        <v>0.91673599999999977</v>
      </c>
      <c r="FT224" s="4">
        <f t="shared" si="86"/>
        <v>0.23910399999999998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191</v>
      </c>
      <c r="B225" s="4">
        <v>0.64959999999999996</v>
      </c>
      <c r="C225" s="4">
        <v>0.7218</v>
      </c>
      <c r="D225" s="4">
        <v>0.36870000000000003</v>
      </c>
      <c r="E225" s="4">
        <v>0.96430000000000005</v>
      </c>
      <c r="F225" s="4">
        <v>0.31009999999999999</v>
      </c>
      <c r="G225" s="5"/>
      <c r="H225" s="5"/>
      <c r="I225" s="5"/>
      <c r="J225" s="5"/>
      <c r="K225" s="5"/>
      <c r="L225" s="4">
        <v>0.66039999999999999</v>
      </c>
      <c r="M225" s="4">
        <v>0.74939999999999996</v>
      </c>
      <c r="N225" s="4">
        <v>0.37690000000000001</v>
      </c>
      <c r="O225" s="4">
        <v>0.95550000000000002</v>
      </c>
      <c r="P225" s="4">
        <v>0.36359999999999998</v>
      </c>
      <c r="Q225" s="5"/>
      <c r="R225" s="5"/>
      <c r="S225" s="5"/>
      <c r="T225" s="5"/>
      <c r="U225" s="5"/>
      <c r="V225" s="4">
        <v>0.67379999999999995</v>
      </c>
      <c r="W225" s="4">
        <v>0.7782</v>
      </c>
      <c r="X225" s="4">
        <v>0.35909999999999997</v>
      </c>
      <c r="Y225" s="4">
        <v>0.94169999999999998</v>
      </c>
      <c r="Z225" s="4">
        <v>0.27429999999999999</v>
      </c>
      <c r="AA225" s="5"/>
      <c r="AB225" s="5"/>
      <c r="AC225" s="5"/>
      <c r="AD225" s="5"/>
      <c r="AE225" s="5"/>
      <c r="AF225" s="4">
        <v>0.70509999999999995</v>
      </c>
      <c r="AG225" s="4">
        <v>0.85399999999999998</v>
      </c>
      <c r="AH225" s="4">
        <v>0.30990000000000001</v>
      </c>
      <c r="AI225" s="4">
        <v>0.91469999999999996</v>
      </c>
      <c r="AJ225" s="4">
        <v>0.18490000000000001</v>
      </c>
      <c r="AK225" s="5"/>
      <c r="AL225" s="5"/>
      <c r="AM225" s="5"/>
      <c r="AN225" s="5"/>
      <c r="AO225" s="5"/>
      <c r="AP225" s="4">
        <v>0.8206</v>
      </c>
      <c r="AQ225" s="4">
        <v>1.1539999999999999</v>
      </c>
      <c r="AR225" s="4">
        <v>0.223</v>
      </c>
      <c r="AS225" s="4">
        <v>0.80930000000000002</v>
      </c>
      <c r="AT225" s="4">
        <v>7.1199999999999999E-2</v>
      </c>
      <c r="AU225" s="5">
        <v>0.64949999999999997</v>
      </c>
      <c r="AV225" s="5">
        <v>0.72309999999999997</v>
      </c>
      <c r="AW225" s="5">
        <v>0.39479999999999998</v>
      </c>
      <c r="AX225" s="5">
        <v>0.96309999999999996</v>
      </c>
      <c r="AY225" s="5">
        <v>0.2747</v>
      </c>
      <c r="AZ225" s="4">
        <v>0.65959999999999996</v>
      </c>
      <c r="BA225" s="4">
        <v>0.74460000000000004</v>
      </c>
      <c r="BB225" s="4">
        <v>0.38340000000000002</v>
      </c>
      <c r="BC225" s="4">
        <v>0.95489999999999997</v>
      </c>
      <c r="BD225" s="4">
        <v>0.30109999999999998</v>
      </c>
      <c r="BE225" s="5">
        <v>0.67410000000000003</v>
      </c>
      <c r="BF225" s="5">
        <v>0.78010000000000002</v>
      </c>
      <c r="BG225" s="5">
        <v>0.35470000000000002</v>
      </c>
      <c r="BH225" s="5">
        <v>0.94199999999999995</v>
      </c>
      <c r="BI225" s="5">
        <v>0.27989999999999998</v>
      </c>
      <c r="BJ225" s="4">
        <v>0.70599999999999996</v>
      </c>
      <c r="BK225" s="4">
        <v>0.85560000000000003</v>
      </c>
      <c r="BL225" s="4">
        <v>0.31059999999999999</v>
      </c>
      <c r="BM225" s="4">
        <v>0.91459999999999997</v>
      </c>
      <c r="BN225" s="4">
        <v>0.17069999999999999</v>
      </c>
      <c r="BO225" s="5">
        <v>0.82179999999999997</v>
      </c>
      <c r="BP225" s="5">
        <v>1.1552</v>
      </c>
      <c r="BQ225" s="5">
        <v>0.218</v>
      </c>
      <c r="BR225" s="5">
        <v>0.80810000000000004</v>
      </c>
      <c r="BS225" s="5">
        <v>5.5599999999999997E-2</v>
      </c>
      <c r="BT225" s="4">
        <v>0.65029999999999999</v>
      </c>
      <c r="BU225" s="4">
        <v>0.72450000000000003</v>
      </c>
      <c r="BV225" s="4">
        <v>0.37959999999999999</v>
      </c>
      <c r="BW225" s="4">
        <v>0.96289999999999998</v>
      </c>
      <c r="BX225" s="4">
        <v>0.24149999999999999</v>
      </c>
      <c r="BY225" s="5">
        <v>0.66020000000000001</v>
      </c>
      <c r="BZ225" s="5">
        <v>0.74760000000000004</v>
      </c>
      <c r="CA225" s="5">
        <v>0.379</v>
      </c>
      <c r="CB225" s="5">
        <v>0.95569999999999999</v>
      </c>
      <c r="CC225" s="5">
        <v>0.28599999999999998</v>
      </c>
      <c r="CD225" s="4">
        <v>0.67579999999999996</v>
      </c>
      <c r="CE225" s="4">
        <v>0.78369999999999995</v>
      </c>
      <c r="CF225" s="4">
        <v>0.35449999999999998</v>
      </c>
      <c r="CG225" s="4">
        <v>0.94230000000000003</v>
      </c>
      <c r="CH225" s="4">
        <v>0.26519999999999999</v>
      </c>
      <c r="CI225" s="5">
        <v>0.70660000000000001</v>
      </c>
      <c r="CJ225" s="5">
        <v>0.85929999999999995</v>
      </c>
      <c r="CK225" s="5">
        <v>0.31159999999999999</v>
      </c>
      <c r="CL225" s="5">
        <v>0.91439999999999999</v>
      </c>
      <c r="CM225" s="5">
        <v>0.157</v>
      </c>
      <c r="CN225" s="4">
        <v>0.82140000000000002</v>
      </c>
      <c r="CO225" s="4">
        <v>1.1571</v>
      </c>
      <c r="CP225" s="4">
        <v>0.2238</v>
      </c>
      <c r="CQ225" s="4">
        <v>0.80820000000000003</v>
      </c>
      <c r="CR225" s="4">
        <v>4.7100000000000003E-2</v>
      </c>
      <c r="CS225" s="5">
        <v>0.64770000000000005</v>
      </c>
      <c r="CT225" s="5">
        <v>0.71989999999999998</v>
      </c>
      <c r="CU225" s="5">
        <v>0.3972</v>
      </c>
      <c r="CV225" s="5">
        <v>0.96299999999999997</v>
      </c>
      <c r="CW225" s="5">
        <v>0.2334</v>
      </c>
      <c r="CX225" s="4">
        <v>0.65969999999999995</v>
      </c>
      <c r="CY225" s="4">
        <v>0.74719999999999998</v>
      </c>
      <c r="CZ225" s="4">
        <v>0.37990000000000002</v>
      </c>
      <c r="DA225" s="4">
        <v>0.95530000000000004</v>
      </c>
      <c r="DB225" s="4">
        <v>0.30080000000000001</v>
      </c>
      <c r="DC225" s="5">
        <v>0.67520000000000002</v>
      </c>
      <c r="DD225" s="5">
        <v>0.78220000000000001</v>
      </c>
      <c r="DE225" s="5">
        <v>0.35420000000000001</v>
      </c>
      <c r="DF225" s="5">
        <v>0.94259999999999999</v>
      </c>
      <c r="DG225" s="5">
        <v>0.22320000000000001</v>
      </c>
      <c r="DH225" s="4">
        <v>0.70589999999999997</v>
      </c>
      <c r="DI225" s="4">
        <v>0.85709999999999997</v>
      </c>
      <c r="DJ225" s="4">
        <v>0.31269999999999998</v>
      </c>
      <c r="DK225" s="4">
        <v>0.91459999999999997</v>
      </c>
      <c r="DL225" s="4">
        <v>0.1172</v>
      </c>
      <c r="DM225" s="5">
        <v>0.82130000000000003</v>
      </c>
      <c r="DN225" s="5">
        <v>1.1569</v>
      </c>
      <c r="DO225" s="5">
        <v>0.2223</v>
      </c>
      <c r="DP225" s="5">
        <v>0.80830000000000002</v>
      </c>
      <c r="DQ225" s="5">
        <v>3.95E-2</v>
      </c>
      <c r="DR225" s="4">
        <v>0.6502</v>
      </c>
      <c r="DS225" s="4">
        <v>0.7248</v>
      </c>
      <c r="DT225" s="4">
        <v>0.39069999999999999</v>
      </c>
      <c r="DU225" s="4">
        <v>0.96240000000000003</v>
      </c>
      <c r="DV225" s="4">
        <v>0.25259999999999999</v>
      </c>
      <c r="DW225" s="5">
        <v>0.65859999999999996</v>
      </c>
      <c r="DX225" s="5">
        <v>0.74390000000000001</v>
      </c>
      <c r="DY225" s="5">
        <v>0.37930000000000003</v>
      </c>
      <c r="DZ225" s="5">
        <v>0.95499999999999996</v>
      </c>
      <c r="EA225" s="5">
        <v>0.34549999999999997</v>
      </c>
      <c r="EB225" s="4">
        <v>0.67459999999999998</v>
      </c>
      <c r="EC225" s="4">
        <v>0.78090000000000004</v>
      </c>
      <c r="ED225" s="4">
        <v>0.35749999999999998</v>
      </c>
      <c r="EE225" s="4">
        <v>0.94179999999999997</v>
      </c>
      <c r="EF225" s="4">
        <v>0.21759999999999999</v>
      </c>
      <c r="EG225" s="5">
        <v>0.70630000000000004</v>
      </c>
      <c r="EH225" s="5">
        <v>0.85799999999999998</v>
      </c>
      <c r="EI225" s="5">
        <v>0.31069999999999998</v>
      </c>
      <c r="EJ225" s="5">
        <v>0.91490000000000005</v>
      </c>
      <c r="EK225" s="5">
        <v>0.1328</v>
      </c>
      <c r="EL225" s="4">
        <v>0.82079999999999997</v>
      </c>
      <c r="EM225" s="4">
        <v>1.1556</v>
      </c>
      <c r="EN225" s="4">
        <v>0.2218</v>
      </c>
      <c r="EO225" s="4">
        <v>0.80879999999999996</v>
      </c>
      <c r="EP225" s="4">
        <v>4.0800000000000003E-2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0.70220399999999994</v>
      </c>
      <c r="FQ225" s="4">
        <f t="shared" si="83"/>
        <v>0.85258799999999979</v>
      </c>
      <c r="FR225" s="4">
        <f t="shared" si="84"/>
        <v>0.33095599999999997</v>
      </c>
      <c r="FS225" s="4">
        <f t="shared" si="85"/>
        <v>0.91673599999999977</v>
      </c>
      <c r="FT225" s="4">
        <f t="shared" si="86"/>
        <v>0.20745200000000005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192</v>
      </c>
      <c r="B226" s="4">
        <v>0.65300000000000002</v>
      </c>
      <c r="C226" s="4">
        <v>0.72919999999999996</v>
      </c>
      <c r="D226" s="4">
        <v>0.36709999999999998</v>
      </c>
      <c r="E226" s="4">
        <v>0.96430000000000005</v>
      </c>
      <c r="F226" s="4">
        <v>0.38629999999999998</v>
      </c>
      <c r="G226" s="5"/>
      <c r="H226" s="5"/>
      <c r="I226" s="5"/>
      <c r="J226" s="5"/>
      <c r="K226" s="5"/>
      <c r="L226" s="4">
        <v>0.6633</v>
      </c>
      <c r="M226" s="4">
        <v>0.75580000000000003</v>
      </c>
      <c r="N226" s="4">
        <v>0.37480000000000002</v>
      </c>
      <c r="O226" s="4">
        <v>0.95550000000000002</v>
      </c>
      <c r="P226" s="4">
        <v>0.40970000000000001</v>
      </c>
      <c r="Q226" s="5"/>
      <c r="R226" s="5"/>
      <c r="S226" s="5"/>
      <c r="T226" s="5"/>
      <c r="U226" s="5"/>
      <c r="V226" s="4">
        <v>0.67630000000000001</v>
      </c>
      <c r="W226" s="4">
        <v>0.78359999999999996</v>
      </c>
      <c r="X226" s="4">
        <v>0.35780000000000001</v>
      </c>
      <c r="Y226" s="4">
        <v>0.94169999999999998</v>
      </c>
      <c r="Z226" s="4">
        <v>0.31130000000000002</v>
      </c>
      <c r="AA226" s="5"/>
      <c r="AB226" s="5"/>
      <c r="AC226" s="5"/>
      <c r="AD226" s="5"/>
      <c r="AE226" s="5"/>
      <c r="AF226" s="4">
        <v>0.70640000000000003</v>
      </c>
      <c r="AG226" s="4">
        <v>0.85609999999999997</v>
      </c>
      <c r="AH226" s="4">
        <v>0.311</v>
      </c>
      <c r="AI226" s="4">
        <v>0.91479999999999995</v>
      </c>
      <c r="AJ226" s="4">
        <v>0.1923</v>
      </c>
      <c r="AK226" s="5"/>
      <c r="AL226" s="5"/>
      <c r="AM226" s="5"/>
      <c r="AN226" s="5"/>
      <c r="AO226" s="5"/>
      <c r="AP226" s="4">
        <v>0.82069999999999999</v>
      </c>
      <c r="AQ226" s="4">
        <v>1.1531</v>
      </c>
      <c r="AR226" s="4">
        <v>0.22339999999999999</v>
      </c>
      <c r="AS226" s="4">
        <v>0.80930000000000002</v>
      </c>
      <c r="AT226" s="4">
        <v>6.9099999999999995E-2</v>
      </c>
      <c r="AU226" s="5">
        <v>0.65310000000000001</v>
      </c>
      <c r="AV226" s="5">
        <v>0.73040000000000005</v>
      </c>
      <c r="AW226" s="5">
        <v>0.39240000000000003</v>
      </c>
      <c r="AX226" s="5">
        <v>0.96309999999999996</v>
      </c>
      <c r="AY226" s="5">
        <v>0.32919999999999999</v>
      </c>
      <c r="AZ226" s="4">
        <v>0.66249999999999998</v>
      </c>
      <c r="BA226" s="4">
        <v>0.751</v>
      </c>
      <c r="BB226" s="4">
        <v>0.38119999999999998</v>
      </c>
      <c r="BC226" s="4">
        <v>0.95489999999999997</v>
      </c>
      <c r="BD226" s="4">
        <v>0.35010000000000002</v>
      </c>
      <c r="BE226" s="5">
        <v>0.67659999999999998</v>
      </c>
      <c r="BF226" s="5">
        <v>0.78539999999999999</v>
      </c>
      <c r="BG226" s="5">
        <v>0.3533</v>
      </c>
      <c r="BH226" s="5">
        <v>0.94199999999999995</v>
      </c>
      <c r="BI226" s="5">
        <v>0.32390000000000002</v>
      </c>
      <c r="BJ226" s="4">
        <v>0.70789999999999997</v>
      </c>
      <c r="BK226" s="4">
        <v>0.85950000000000004</v>
      </c>
      <c r="BL226" s="4">
        <v>0.31040000000000001</v>
      </c>
      <c r="BM226" s="4">
        <v>0.91459999999999997</v>
      </c>
      <c r="BN226" s="4">
        <v>0.18909999999999999</v>
      </c>
      <c r="BO226" s="5">
        <v>0.82189999999999996</v>
      </c>
      <c r="BP226" s="5">
        <v>1.1549</v>
      </c>
      <c r="BQ226" s="5">
        <v>0.21840000000000001</v>
      </c>
      <c r="BR226" s="5">
        <v>0.80810000000000004</v>
      </c>
      <c r="BS226" s="5">
        <v>5.8400000000000001E-2</v>
      </c>
      <c r="BT226" s="4">
        <v>0.65359999999999996</v>
      </c>
      <c r="BU226" s="4">
        <v>0.73140000000000005</v>
      </c>
      <c r="BV226" s="4">
        <v>0.37769999999999998</v>
      </c>
      <c r="BW226" s="4">
        <v>0.96289999999999998</v>
      </c>
      <c r="BX226" s="4">
        <v>0.29289999999999999</v>
      </c>
      <c r="BY226" s="5">
        <v>0.66310000000000002</v>
      </c>
      <c r="BZ226" s="5">
        <v>0.75380000000000003</v>
      </c>
      <c r="CA226" s="5">
        <v>0.377</v>
      </c>
      <c r="CB226" s="5">
        <v>0.95569999999999999</v>
      </c>
      <c r="CC226" s="5">
        <v>0.33439999999999998</v>
      </c>
      <c r="CD226" s="4">
        <v>0.67830000000000001</v>
      </c>
      <c r="CE226" s="4">
        <v>0.78900000000000003</v>
      </c>
      <c r="CF226" s="4">
        <v>0.35299999999999998</v>
      </c>
      <c r="CG226" s="4">
        <v>0.94230000000000003</v>
      </c>
      <c r="CH226" s="4">
        <v>0.29820000000000002</v>
      </c>
      <c r="CI226" s="5">
        <v>0.70850000000000002</v>
      </c>
      <c r="CJ226" s="5">
        <v>0.86339999999999995</v>
      </c>
      <c r="CK226" s="5">
        <v>0.31109999999999999</v>
      </c>
      <c r="CL226" s="5">
        <v>0.91439999999999999</v>
      </c>
      <c r="CM226" s="5">
        <v>0.17</v>
      </c>
      <c r="CN226" s="4">
        <v>0.82140000000000002</v>
      </c>
      <c r="CO226" s="4">
        <v>1.1565000000000001</v>
      </c>
      <c r="CP226" s="4">
        <v>0.22420000000000001</v>
      </c>
      <c r="CQ226" s="4">
        <v>0.80820000000000003</v>
      </c>
      <c r="CR226" s="4">
        <v>4.8399999999999999E-2</v>
      </c>
      <c r="CS226" s="5">
        <v>0.6512</v>
      </c>
      <c r="CT226" s="5">
        <v>0.72689999999999999</v>
      </c>
      <c r="CU226" s="5">
        <v>0.39400000000000002</v>
      </c>
      <c r="CV226" s="5">
        <v>0.96299999999999997</v>
      </c>
      <c r="CW226" s="5">
        <v>0.29499999999999998</v>
      </c>
      <c r="CX226" s="4">
        <v>0.66249999999999998</v>
      </c>
      <c r="CY226" s="4">
        <v>0.75319999999999998</v>
      </c>
      <c r="CZ226" s="4">
        <v>0.37790000000000001</v>
      </c>
      <c r="DA226" s="4">
        <v>0.95530000000000004</v>
      </c>
      <c r="DB226" s="4">
        <v>0.35149999999999998</v>
      </c>
      <c r="DC226" s="5">
        <v>0.67769999999999997</v>
      </c>
      <c r="DD226" s="5">
        <v>0.78749999999999998</v>
      </c>
      <c r="DE226" s="5">
        <v>0.35289999999999999</v>
      </c>
      <c r="DF226" s="5">
        <v>0.94259999999999999</v>
      </c>
      <c r="DG226" s="5">
        <v>0.25950000000000001</v>
      </c>
      <c r="DH226" s="4">
        <v>0.70779999999999998</v>
      </c>
      <c r="DI226" s="4">
        <v>0.86109999999999998</v>
      </c>
      <c r="DJ226" s="4">
        <v>0.31230000000000002</v>
      </c>
      <c r="DK226" s="4">
        <v>0.91459999999999997</v>
      </c>
      <c r="DL226" s="4">
        <v>0.1285</v>
      </c>
      <c r="DM226" s="5">
        <v>0.82130000000000003</v>
      </c>
      <c r="DN226" s="5">
        <v>1.1561999999999999</v>
      </c>
      <c r="DO226" s="5">
        <v>0.22259999999999999</v>
      </c>
      <c r="DP226" s="5">
        <v>0.80830000000000002</v>
      </c>
      <c r="DQ226" s="5">
        <v>4.1200000000000001E-2</v>
      </c>
      <c r="DR226" s="4">
        <v>0.65359999999999996</v>
      </c>
      <c r="DS226" s="4">
        <v>0.7319</v>
      </c>
      <c r="DT226" s="4">
        <v>0.38890000000000002</v>
      </c>
      <c r="DU226" s="4">
        <v>0.96240000000000003</v>
      </c>
      <c r="DV226" s="4">
        <v>0.30599999999999999</v>
      </c>
      <c r="DW226" s="5">
        <v>0.66149999999999998</v>
      </c>
      <c r="DX226" s="5">
        <v>0.75019999999999998</v>
      </c>
      <c r="DY226" s="5">
        <v>0.37719999999999998</v>
      </c>
      <c r="DZ226" s="5">
        <v>0.95499999999999996</v>
      </c>
      <c r="EA226" s="5">
        <v>0.40139999999999998</v>
      </c>
      <c r="EB226" s="4">
        <v>0.67710000000000004</v>
      </c>
      <c r="EC226" s="4">
        <v>0.7863</v>
      </c>
      <c r="ED226" s="4">
        <v>0.35620000000000002</v>
      </c>
      <c r="EE226" s="4">
        <v>0.94179999999999997</v>
      </c>
      <c r="EF226" s="4">
        <v>0.25169999999999998</v>
      </c>
      <c r="EG226" s="5">
        <v>0.70820000000000005</v>
      </c>
      <c r="EH226" s="5">
        <v>0.86199999999999999</v>
      </c>
      <c r="EI226" s="5">
        <v>0.31040000000000001</v>
      </c>
      <c r="EJ226" s="5">
        <v>0.91490000000000005</v>
      </c>
      <c r="EK226" s="5">
        <v>0.16769999999999999</v>
      </c>
      <c r="EL226" s="4">
        <v>0.82079999999999997</v>
      </c>
      <c r="EM226" s="4">
        <v>1.1549</v>
      </c>
      <c r="EN226" s="4">
        <v>0.22220000000000001</v>
      </c>
      <c r="EO226" s="4">
        <v>0.80879999999999996</v>
      </c>
      <c r="EP226" s="4">
        <v>4.1300000000000003E-2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0.70433199999999996</v>
      </c>
      <c r="FQ226" s="4">
        <f t="shared" si="83"/>
        <v>0.85693200000000003</v>
      </c>
      <c r="FR226" s="4">
        <f t="shared" si="84"/>
        <v>0.32989600000000002</v>
      </c>
      <c r="FS226" s="4">
        <f t="shared" si="85"/>
        <v>0.91673999999999978</v>
      </c>
      <c r="FT226" s="4">
        <f t="shared" si="86"/>
        <v>0.24028399999999991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253</v>
      </c>
      <c r="B227" s="4">
        <v>0.68130000000000002</v>
      </c>
      <c r="C227" s="4">
        <v>0.79349999999999998</v>
      </c>
      <c r="D227" s="4">
        <v>0.29149999999999998</v>
      </c>
      <c r="E227" s="4">
        <v>0.93910000000000005</v>
      </c>
      <c r="F227" s="4">
        <v>5.3699999999999998E-2</v>
      </c>
      <c r="G227" s="5"/>
      <c r="H227" s="5"/>
      <c r="I227" s="5"/>
      <c r="J227" s="5"/>
      <c r="K227" s="5"/>
      <c r="L227" s="4">
        <v>0.69310000000000005</v>
      </c>
      <c r="M227" s="4">
        <v>0.82140000000000002</v>
      </c>
      <c r="N227" s="4">
        <v>0.28510000000000002</v>
      </c>
      <c r="O227" s="4">
        <v>0.92500000000000004</v>
      </c>
      <c r="P227" s="4">
        <v>3.7400000000000003E-2</v>
      </c>
      <c r="Q227" s="5"/>
      <c r="R227" s="5"/>
      <c r="S227" s="5"/>
      <c r="T227" s="5"/>
      <c r="U227" s="5"/>
      <c r="V227" s="4">
        <v>0.70809999999999995</v>
      </c>
      <c r="W227" s="4">
        <v>0.85729999999999995</v>
      </c>
      <c r="X227" s="4">
        <v>0.26219999999999999</v>
      </c>
      <c r="Y227" s="4">
        <v>0.89959999999999996</v>
      </c>
      <c r="Z227" s="4">
        <v>3.5200000000000002E-2</v>
      </c>
      <c r="AA227" s="5"/>
      <c r="AB227" s="5"/>
      <c r="AC227" s="5"/>
      <c r="AD227" s="5"/>
      <c r="AE227" s="5"/>
      <c r="AF227" s="4">
        <v>0.74119999999999997</v>
      </c>
      <c r="AG227" s="4">
        <v>0.93389999999999995</v>
      </c>
      <c r="AH227" s="4">
        <v>0.21410000000000001</v>
      </c>
      <c r="AI227" s="4">
        <v>0.84750000000000003</v>
      </c>
      <c r="AJ227" s="4">
        <v>1.7100000000000001E-2</v>
      </c>
      <c r="AK227" s="5"/>
      <c r="AL227" s="5"/>
      <c r="AM227" s="5"/>
      <c r="AN227" s="5"/>
      <c r="AO227" s="5"/>
      <c r="AP227" s="4">
        <v>0.82830000000000004</v>
      </c>
      <c r="AQ227" s="4">
        <v>1.1579999999999999</v>
      </c>
      <c r="AR227" s="4">
        <v>0.16270000000000001</v>
      </c>
      <c r="AS227" s="4">
        <v>0.60299999999999998</v>
      </c>
      <c r="AT227" s="4">
        <v>5.4000000000000003E-3</v>
      </c>
      <c r="AU227" s="5">
        <v>0.68100000000000005</v>
      </c>
      <c r="AV227" s="5">
        <v>0.79579999999999995</v>
      </c>
      <c r="AW227" s="5">
        <v>0.312</v>
      </c>
      <c r="AX227" s="5">
        <v>0.93920000000000003</v>
      </c>
      <c r="AY227" s="5">
        <v>5.0500000000000003E-2</v>
      </c>
      <c r="AZ227" s="4">
        <v>0.69210000000000005</v>
      </c>
      <c r="BA227" s="4">
        <v>0.82120000000000004</v>
      </c>
      <c r="BB227" s="4">
        <v>0.28710000000000002</v>
      </c>
      <c r="BC227" s="4">
        <v>0.92449999999999999</v>
      </c>
      <c r="BD227" s="4">
        <v>4.2299999999999997E-2</v>
      </c>
      <c r="BE227" s="5">
        <v>0.70750000000000002</v>
      </c>
      <c r="BF227" s="5">
        <v>0.85619999999999996</v>
      </c>
      <c r="BG227" s="5">
        <v>0.26129999999999998</v>
      </c>
      <c r="BH227" s="5">
        <v>0.90010000000000001</v>
      </c>
      <c r="BI227" s="5">
        <v>2.5700000000000001E-2</v>
      </c>
      <c r="BJ227" s="4">
        <v>0.74039999999999995</v>
      </c>
      <c r="BK227" s="4">
        <v>0.93400000000000005</v>
      </c>
      <c r="BL227" s="4">
        <v>0.2198</v>
      </c>
      <c r="BM227" s="4">
        <v>0.84650000000000003</v>
      </c>
      <c r="BN227" s="4">
        <v>1.46E-2</v>
      </c>
      <c r="BO227" s="5">
        <v>0.82909999999999995</v>
      </c>
      <c r="BP227" s="5">
        <v>1.1597</v>
      </c>
      <c r="BQ227" s="5">
        <v>0.15970000000000001</v>
      </c>
      <c r="BR227" s="5">
        <v>0.60099999999999998</v>
      </c>
      <c r="BS227" s="5">
        <v>4.7999999999999996E-3</v>
      </c>
      <c r="BT227" s="4">
        <v>0.6825</v>
      </c>
      <c r="BU227" s="4">
        <v>0.80030000000000001</v>
      </c>
      <c r="BV227" s="4">
        <v>0.30109999999999998</v>
      </c>
      <c r="BW227" s="4">
        <v>0.93859999999999999</v>
      </c>
      <c r="BX227" s="4">
        <v>5.0900000000000001E-2</v>
      </c>
      <c r="BY227" s="5">
        <v>0.69140000000000001</v>
      </c>
      <c r="BZ227" s="5">
        <v>0.81989999999999996</v>
      </c>
      <c r="CA227" s="5">
        <v>0.2858</v>
      </c>
      <c r="CB227" s="5">
        <v>0.92549999999999999</v>
      </c>
      <c r="CC227" s="5">
        <v>3.7600000000000001E-2</v>
      </c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>
        <v>0.69110000000000005</v>
      </c>
      <c r="DX227" s="5">
        <v>0.81879999999999997</v>
      </c>
      <c r="DY227" s="5">
        <v>0.2873</v>
      </c>
      <c r="DZ227" s="5">
        <v>0.92469999999999997</v>
      </c>
      <c r="EA227" s="5">
        <v>4.1200000000000001E-2</v>
      </c>
      <c r="EB227" s="4"/>
      <c r="EC227" s="4"/>
      <c r="ED227" s="4"/>
      <c r="EE227" s="4"/>
      <c r="EF227" s="4"/>
      <c r="EG227" s="5">
        <v>0.74139999999999995</v>
      </c>
      <c r="EH227" s="5">
        <v>0.93669999999999998</v>
      </c>
      <c r="EI227" s="5">
        <v>0.22</v>
      </c>
      <c r="EJ227" s="5">
        <v>0.84740000000000004</v>
      </c>
      <c r="EK227" s="5">
        <v>2.0199999999999999E-2</v>
      </c>
      <c r="EL227" s="4">
        <v>0.82730000000000004</v>
      </c>
      <c r="EM227" s="4">
        <v>1.1561999999999999</v>
      </c>
      <c r="EN227" s="4">
        <v>0.16350000000000001</v>
      </c>
      <c r="EO227" s="4">
        <v>0.60019999999999996</v>
      </c>
      <c r="EP227" s="4">
        <v>4.7999999999999996E-3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0.72905333333333333</v>
      </c>
      <c r="FQ227" s="4">
        <f t="shared" si="83"/>
        <v>0.91086</v>
      </c>
      <c r="FR227" s="4">
        <f t="shared" si="84"/>
        <v>0.24754666666666666</v>
      </c>
      <c r="FS227" s="4">
        <f t="shared" si="85"/>
        <v>0.84412666666666647</v>
      </c>
      <c r="FT227" s="4">
        <f t="shared" si="86"/>
        <v>2.942666666666667E-2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k=10,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k=10,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k=10, r=0.9</v>
      </c>
    </row>
    <row r="228" spans="1:181" x14ac:dyDescent="0.2">
      <c r="A228" s="1" t="s">
        <v>254</v>
      </c>
      <c r="B228" s="4">
        <v>0.67090000000000005</v>
      </c>
      <c r="C228" s="4">
        <v>0.77590000000000003</v>
      </c>
      <c r="D228" s="4">
        <v>0.33139999999999997</v>
      </c>
      <c r="E228" s="4">
        <v>0.95530000000000004</v>
      </c>
      <c r="F228" s="4">
        <v>3.9600000000000003E-2</v>
      </c>
      <c r="G228" s="5"/>
      <c r="H228" s="5"/>
      <c r="I228" s="5"/>
      <c r="J228" s="5"/>
      <c r="K228" s="5"/>
      <c r="L228" s="4">
        <v>0.68110000000000004</v>
      </c>
      <c r="M228" s="4">
        <v>0.80110000000000003</v>
      </c>
      <c r="N228" s="4">
        <v>0.33410000000000001</v>
      </c>
      <c r="O228" s="4">
        <v>0.94430000000000003</v>
      </c>
      <c r="P228" s="4">
        <v>3.0499999999999999E-2</v>
      </c>
      <c r="Q228" s="5"/>
      <c r="R228" s="5"/>
      <c r="S228" s="5"/>
      <c r="T228" s="5"/>
      <c r="U228" s="5"/>
      <c r="V228" s="4">
        <v>0.69289999999999996</v>
      </c>
      <c r="W228" s="4">
        <v>0.82789999999999997</v>
      </c>
      <c r="X228" s="4">
        <v>0.32040000000000002</v>
      </c>
      <c r="Y228" s="4">
        <v>0.92400000000000004</v>
      </c>
      <c r="Z228" s="4">
        <v>2.7300000000000001E-2</v>
      </c>
      <c r="AA228" s="5"/>
      <c r="AB228" s="5"/>
      <c r="AC228" s="5"/>
      <c r="AD228" s="5"/>
      <c r="AE228" s="5"/>
      <c r="AF228" s="4">
        <v>0.7218</v>
      </c>
      <c r="AG228" s="4">
        <v>0.89159999999999995</v>
      </c>
      <c r="AH228" s="4">
        <v>0.26319999999999999</v>
      </c>
      <c r="AI228" s="4">
        <v>0.87929999999999997</v>
      </c>
      <c r="AJ228" s="4">
        <v>1.3899999999999999E-2</v>
      </c>
      <c r="AK228" s="5"/>
      <c r="AL228" s="5"/>
      <c r="AM228" s="5"/>
      <c r="AN228" s="5"/>
      <c r="AO228" s="5"/>
      <c r="AP228" s="4">
        <v>0.80910000000000004</v>
      </c>
      <c r="AQ228" s="4">
        <v>1.1093999999999999</v>
      </c>
      <c r="AR228" s="4">
        <v>0.17699999999999999</v>
      </c>
      <c r="AS228" s="4">
        <v>0.62790000000000001</v>
      </c>
      <c r="AT228" s="4">
        <v>4.4999999999999997E-3</v>
      </c>
      <c r="AU228" s="5">
        <v>0.67149999999999999</v>
      </c>
      <c r="AV228" s="5">
        <v>0.7823</v>
      </c>
      <c r="AW228" s="5">
        <v>0.3553</v>
      </c>
      <c r="AX228" s="5">
        <v>0.95479999999999998</v>
      </c>
      <c r="AY228" s="5">
        <v>3.6600000000000001E-2</v>
      </c>
      <c r="AZ228" s="4">
        <v>0.68020000000000003</v>
      </c>
      <c r="BA228" s="4">
        <v>0.79849999999999999</v>
      </c>
      <c r="BB228" s="4">
        <v>0.34699999999999998</v>
      </c>
      <c r="BC228" s="4">
        <v>0.94330000000000003</v>
      </c>
      <c r="BD228" s="4">
        <v>2.98E-2</v>
      </c>
      <c r="BE228" s="5">
        <v>0.69369999999999998</v>
      </c>
      <c r="BF228" s="5">
        <v>0.83079999999999998</v>
      </c>
      <c r="BG228" s="5">
        <v>0.31009999999999999</v>
      </c>
      <c r="BH228" s="5">
        <v>0.92420000000000002</v>
      </c>
      <c r="BI228" s="5">
        <v>1.95E-2</v>
      </c>
      <c r="BJ228" s="4">
        <v>0.72119999999999995</v>
      </c>
      <c r="BK228" s="4">
        <v>0.89249999999999996</v>
      </c>
      <c r="BL228" s="4">
        <v>0.26600000000000001</v>
      </c>
      <c r="BM228" s="4">
        <v>0.87890000000000001</v>
      </c>
      <c r="BN228" s="4">
        <v>1.1900000000000001E-2</v>
      </c>
      <c r="BO228" s="5">
        <v>0.80940000000000001</v>
      </c>
      <c r="BP228" s="5">
        <v>1.1102000000000001</v>
      </c>
      <c r="BQ228" s="5">
        <v>0.17710000000000001</v>
      </c>
      <c r="BR228" s="5">
        <v>0.62660000000000005</v>
      </c>
      <c r="BS228" s="5">
        <v>4.4000000000000003E-3</v>
      </c>
      <c r="BT228" s="4">
        <v>0.67249999999999999</v>
      </c>
      <c r="BU228" s="4">
        <v>0.78280000000000005</v>
      </c>
      <c r="BV228" s="4">
        <v>0.34539999999999998</v>
      </c>
      <c r="BW228" s="4">
        <v>0.95399999999999996</v>
      </c>
      <c r="BX228" s="4">
        <v>4.1000000000000002E-2</v>
      </c>
      <c r="BY228" s="5">
        <v>0.68010000000000004</v>
      </c>
      <c r="BZ228" s="5">
        <v>0.79979999999999996</v>
      </c>
      <c r="CA228" s="5">
        <v>0.33800000000000002</v>
      </c>
      <c r="CB228" s="5">
        <v>0.94420000000000004</v>
      </c>
      <c r="CC228" s="5">
        <v>2.7699999999999999E-2</v>
      </c>
      <c r="CD228" s="4">
        <v>0.69420000000000004</v>
      </c>
      <c r="CE228" s="4">
        <v>0.83109999999999995</v>
      </c>
      <c r="CF228" s="4">
        <v>0.31169999999999998</v>
      </c>
      <c r="CG228" s="4">
        <v>0.92479999999999996</v>
      </c>
      <c r="CH228" s="4">
        <v>2.0799999999999999E-2</v>
      </c>
      <c r="CI228" s="5">
        <v>0.72250000000000003</v>
      </c>
      <c r="CJ228" s="5">
        <v>0.89680000000000004</v>
      </c>
      <c r="CK228" s="5">
        <v>0.2661</v>
      </c>
      <c r="CL228" s="5">
        <v>0.87829999999999997</v>
      </c>
      <c r="CM228" s="5">
        <v>1.43E-2</v>
      </c>
      <c r="CN228" s="4">
        <v>0.80810000000000004</v>
      </c>
      <c r="CO228" s="4">
        <v>1.107</v>
      </c>
      <c r="CP228" s="4">
        <v>0.185</v>
      </c>
      <c r="CQ228" s="4">
        <v>0.62609999999999999</v>
      </c>
      <c r="CR228" s="4">
        <v>6.1999999999999998E-3</v>
      </c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>
        <v>0.67949999999999999</v>
      </c>
      <c r="DX228" s="5">
        <v>0.79810000000000003</v>
      </c>
      <c r="DY228" s="5">
        <v>0.33810000000000001</v>
      </c>
      <c r="DZ228" s="5">
        <v>0.94359999999999999</v>
      </c>
      <c r="EA228" s="5">
        <v>3.0800000000000001E-2</v>
      </c>
      <c r="EB228" s="4"/>
      <c r="EC228" s="4"/>
      <c r="ED228" s="4"/>
      <c r="EE228" s="4"/>
      <c r="EF228" s="4"/>
      <c r="EG228" s="5">
        <v>0.72219999999999995</v>
      </c>
      <c r="EH228" s="5">
        <v>0.89559999999999995</v>
      </c>
      <c r="EI228" s="5">
        <v>0.26579999999999998</v>
      </c>
      <c r="EJ228" s="5">
        <v>0.87929999999999997</v>
      </c>
      <c r="EK228" s="5">
        <v>1.52E-2</v>
      </c>
      <c r="EL228" s="4">
        <v>0.80789999999999995</v>
      </c>
      <c r="EM228" s="4">
        <v>1.1069</v>
      </c>
      <c r="EN228" s="4">
        <v>0.1794</v>
      </c>
      <c r="EO228" s="4">
        <v>0.62570000000000003</v>
      </c>
      <c r="EP228" s="4">
        <v>4.4000000000000003E-3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ref="FP228" si="87">AVERAGEIFS(B228:FO228,metrics.est,"MAE")</f>
        <v>0.71882222222222225</v>
      </c>
      <c r="FQ228" s="4">
        <f t="shared" ref="FQ228" si="88">AVERAGEIFS(B228:FO228,metrics.est,"MSE")</f>
        <v>0.89101666666666668</v>
      </c>
      <c r="FR228" s="4">
        <f t="shared" ref="FR228" si="89">AVERAGEIFS(B228:FO228,metrics.est,"R")</f>
        <v>0.28394999999999998</v>
      </c>
      <c r="FS228" s="4">
        <f t="shared" ref="FS228" si="90">AVERAGEIFS(B228:FO228,metrics.est,"Coverage")</f>
        <v>0.85747777777777778</v>
      </c>
      <c r="FT228" s="4">
        <f t="shared" ref="FT228" si="91">AVERAGEIFS(B228:FO228,metrics.est,"Time")</f>
        <v>2.1022222222222216E-2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k=5,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k=5,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k=10,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k=5,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k=10, r=0.9</v>
      </c>
    </row>
    <row r="229" spans="1:181" x14ac:dyDescent="0.2">
      <c r="A229" s="1" t="s">
        <v>193</v>
      </c>
      <c r="B229" s="4">
        <v>0.64329999999999998</v>
      </c>
      <c r="C229" s="4">
        <v>0.70689999999999997</v>
      </c>
      <c r="D229" s="4">
        <v>0.376</v>
      </c>
      <c r="E229" s="4">
        <v>0.93059999999999998</v>
      </c>
      <c r="F229" s="4">
        <v>0.28249999999999997</v>
      </c>
      <c r="G229" s="5"/>
      <c r="H229" s="5"/>
      <c r="I229" s="5"/>
      <c r="J229" s="5"/>
      <c r="K229" s="5"/>
      <c r="L229" s="4">
        <v>0.66069999999999995</v>
      </c>
      <c r="M229" s="4">
        <v>0.74690000000000001</v>
      </c>
      <c r="N229" s="4">
        <v>0.37280000000000002</v>
      </c>
      <c r="O229" s="4">
        <v>0.91339999999999999</v>
      </c>
      <c r="P229" s="4">
        <v>0.32319999999999999</v>
      </c>
      <c r="Q229" s="5"/>
      <c r="R229" s="5"/>
      <c r="S229" s="5"/>
      <c r="T229" s="5"/>
      <c r="U229" s="5"/>
      <c r="V229" s="4">
        <v>0.68620000000000003</v>
      </c>
      <c r="W229" s="4">
        <v>0.8004</v>
      </c>
      <c r="X229" s="4">
        <v>0.34799999999999998</v>
      </c>
      <c r="Y229" s="4">
        <v>0.88649999999999995</v>
      </c>
      <c r="Z229" s="4">
        <v>0.27510000000000001</v>
      </c>
      <c r="AA229" s="5"/>
      <c r="AB229" s="5"/>
      <c r="AC229" s="5"/>
      <c r="AD229" s="5"/>
      <c r="AE229" s="5"/>
      <c r="AF229" s="4">
        <v>0.73560000000000003</v>
      </c>
      <c r="AG229" s="4">
        <v>0.91500000000000004</v>
      </c>
      <c r="AH229" s="4">
        <v>0.29249999999999998</v>
      </c>
      <c r="AI229" s="4">
        <v>0.83499999999999996</v>
      </c>
      <c r="AJ229" s="4">
        <v>0.20610000000000001</v>
      </c>
      <c r="AK229" s="5"/>
      <c r="AL229" s="5"/>
      <c r="AM229" s="5"/>
      <c r="AN229" s="5"/>
      <c r="AO229" s="5"/>
      <c r="AP229" s="4">
        <v>0.83989999999999998</v>
      </c>
      <c r="AQ229" s="4">
        <v>1.1874</v>
      </c>
      <c r="AR229" s="4">
        <v>0.2026</v>
      </c>
      <c r="AS229" s="4">
        <v>0.57779999999999998</v>
      </c>
      <c r="AT229" s="4">
        <v>8.0699999999999994E-2</v>
      </c>
      <c r="AU229" s="5">
        <v>0.64359999999999995</v>
      </c>
      <c r="AV229" s="5">
        <v>0.71009999999999995</v>
      </c>
      <c r="AW229" s="5">
        <v>0.39479999999999998</v>
      </c>
      <c r="AX229" s="5">
        <v>0.92910000000000004</v>
      </c>
      <c r="AY229" s="5">
        <v>0.23219999999999999</v>
      </c>
      <c r="AZ229" s="4">
        <v>0.6603</v>
      </c>
      <c r="BA229" s="4">
        <v>0.74480000000000002</v>
      </c>
      <c r="BB229" s="4">
        <v>0.37590000000000001</v>
      </c>
      <c r="BC229" s="4">
        <v>0.91269999999999996</v>
      </c>
      <c r="BD229" s="4">
        <v>0.28270000000000001</v>
      </c>
      <c r="BE229" s="5">
        <v>0.68700000000000006</v>
      </c>
      <c r="BF229" s="5">
        <v>0.80330000000000001</v>
      </c>
      <c r="BG229" s="5">
        <v>0.34289999999999998</v>
      </c>
      <c r="BH229" s="5">
        <v>0.88649999999999995</v>
      </c>
      <c r="BI229" s="5">
        <v>0.30230000000000001</v>
      </c>
      <c r="BJ229" s="4">
        <v>0.73570000000000002</v>
      </c>
      <c r="BK229" s="4">
        <v>0.91410000000000002</v>
      </c>
      <c r="BL229" s="4">
        <v>0.2949</v>
      </c>
      <c r="BM229" s="4">
        <v>0.83360000000000001</v>
      </c>
      <c r="BN229" s="4">
        <v>0.20369999999999999</v>
      </c>
      <c r="BO229" s="5">
        <v>0.84199999999999997</v>
      </c>
      <c r="BP229" s="5">
        <v>1.194</v>
      </c>
      <c r="BQ229" s="5">
        <v>0.18820000000000001</v>
      </c>
      <c r="BR229" s="5">
        <v>0.57499999999999996</v>
      </c>
      <c r="BS229" s="5">
        <v>6.7000000000000004E-2</v>
      </c>
      <c r="BT229" s="4">
        <v>0.64529999999999998</v>
      </c>
      <c r="BU229" s="4">
        <v>0.71220000000000006</v>
      </c>
      <c r="BV229" s="4">
        <v>0.38240000000000002</v>
      </c>
      <c r="BW229" s="4">
        <v>0.92749999999999999</v>
      </c>
      <c r="BX229" s="4">
        <v>0.20419999999999999</v>
      </c>
      <c r="BY229" s="5">
        <v>0.65969999999999995</v>
      </c>
      <c r="BZ229" s="5">
        <v>0.74550000000000005</v>
      </c>
      <c r="CA229" s="5">
        <v>0.37330000000000002</v>
      </c>
      <c r="CB229" s="5">
        <v>0.91320000000000001</v>
      </c>
      <c r="CC229" s="5">
        <v>0.26819999999999999</v>
      </c>
      <c r="CD229" s="4">
        <v>0.68869999999999998</v>
      </c>
      <c r="CE229" s="4">
        <v>0.80630000000000002</v>
      </c>
      <c r="CF229" s="4">
        <v>0.34239999999999998</v>
      </c>
      <c r="CG229" s="4">
        <v>0.88790000000000002</v>
      </c>
      <c r="CH229" s="4">
        <v>0.27179999999999999</v>
      </c>
      <c r="CI229" s="5">
        <v>0.73680000000000001</v>
      </c>
      <c r="CJ229" s="5">
        <v>0.91720000000000002</v>
      </c>
      <c r="CK229" s="5">
        <v>0.29530000000000001</v>
      </c>
      <c r="CL229" s="5">
        <v>0.83489999999999998</v>
      </c>
      <c r="CM229" s="5">
        <v>0.17960000000000001</v>
      </c>
      <c r="CN229" s="4">
        <v>0.84079999999999999</v>
      </c>
      <c r="CO229" s="4">
        <v>1.1912</v>
      </c>
      <c r="CP229" s="4">
        <v>0.1951</v>
      </c>
      <c r="CQ229" s="4">
        <v>0.57440000000000002</v>
      </c>
      <c r="CR229" s="4">
        <v>5.8500000000000003E-2</v>
      </c>
      <c r="CS229" s="5">
        <v>0.64239999999999997</v>
      </c>
      <c r="CT229" s="5">
        <v>0.7087</v>
      </c>
      <c r="CU229" s="5">
        <v>0.39810000000000001</v>
      </c>
      <c r="CV229" s="5">
        <v>0.92830000000000001</v>
      </c>
      <c r="CW229" s="5">
        <v>0.2021</v>
      </c>
      <c r="CX229" s="4">
        <v>0.65939999999999999</v>
      </c>
      <c r="CY229" s="4">
        <v>0.74539999999999995</v>
      </c>
      <c r="CZ229" s="4">
        <v>0.37330000000000002</v>
      </c>
      <c r="DA229" s="4">
        <v>0.91239999999999999</v>
      </c>
      <c r="DB229" s="4">
        <v>0.28370000000000001</v>
      </c>
      <c r="DC229" s="5">
        <v>0.68779999999999997</v>
      </c>
      <c r="DD229" s="5">
        <v>0.80510000000000004</v>
      </c>
      <c r="DE229" s="5">
        <v>0.34370000000000001</v>
      </c>
      <c r="DF229" s="5">
        <v>0.8881</v>
      </c>
      <c r="DG229" s="5">
        <v>0.23860000000000001</v>
      </c>
      <c r="DH229" s="4">
        <v>0.73660000000000003</v>
      </c>
      <c r="DI229" s="4">
        <v>0.91659999999999997</v>
      </c>
      <c r="DJ229" s="4">
        <v>0.29360000000000003</v>
      </c>
      <c r="DK229" s="4">
        <v>0.83499999999999996</v>
      </c>
      <c r="DL229" s="4">
        <v>0.14130000000000001</v>
      </c>
      <c r="DM229" s="5">
        <v>0.84130000000000005</v>
      </c>
      <c r="DN229" s="5">
        <v>1.1923999999999999</v>
      </c>
      <c r="DO229" s="5">
        <v>0.1948</v>
      </c>
      <c r="DP229" s="5">
        <v>0.57430000000000003</v>
      </c>
      <c r="DQ229" s="5">
        <v>4.8800000000000003E-2</v>
      </c>
      <c r="DR229" s="4">
        <v>0.64459999999999995</v>
      </c>
      <c r="DS229" s="4">
        <v>0.71250000000000002</v>
      </c>
      <c r="DT229" s="4">
        <v>0.3926</v>
      </c>
      <c r="DU229" s="4">
        <v>0.92759999999999998</v>
      </c>
      <c r="DV229" s="4">
        <v>0.21690000000000001</v>
      </c>
      <c r="DW229" s="5">
        <v>0.65910000000000002</v>
      </c>
      <c r="DX229" s="5">
        <v>0.74309999999999998</v>
      </c>
      <c r="DY229" s="5">
        <v>0.37509999999999999</v>
      </c>
      <c r="DZ229" s="5">
        <v>0.91320000000000001</v>
      </c>
      <c r="EA229" s="5">
        <v>0.32090000000000002</v>
      </c>
      <c r="EB229" s="4">
        <v>0.6875</v>
      </c>
      <c r="EC229" s="4">
        <v>0.80420000000000003</v>
      </c>
      <c r="ED229" s="4">
        <v>0.34549999999999997</v>
      </c>
      <c r="EE229" s="4">
        <v>0.88719999999999999</v>
      </c>
      <c r="EF229" s="4">
        <v>0.22969999999999999</v>
      </c>
      <c r="EG229" s="5">
        <v>0.73680000000000001</v>
      </c>
      <c r="EH229" s="5">
        <v>0.91700000000000004</v>
      </c>
      <c r="EI229" s="5">
        <v>0.29470000000000002</v>
      </c>
      <c r="EJ229" s="5">
        <v>0.83509999999999995</v>
      </c>
      <c r="EK229" s="5">
        <v>0.16470000000000001</v>
      </c>
      <c r="EL229" s="4">
        <v>0.84019999999999995</v>
      </c>
      <c r="EM229" s="4">
        <v>1.1894</v>
      </c>
      <c r="EN229" s="4">
        <v>0.19109999999999999</v>
      </c>
      <c r="EO229" s="4">
        <v>0.57469999999999999</v>
      </c>
      <c r="EP229" s="4">
        <v>5.16E-2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si="82"/>
        <v>0.71365199999999984</v>
      </c>
      <c r="FQ229" s="4">
        <f t="shared" si="83"/>
        <v>0.87318799999999985</v>
      </c>
      <c r="FR229" s="4">
        <f t="shared" si="84"/>
        <v>0.31918399999999997</v>
      </c>
      <c r="FS229" s="4">
        <f t="shared" si="85"/>
        <v>0.82776000000000005</v>
      </c>
      <c r="FT229" s="4">
        <f t="shared" si="86"/>
        <v>0.20544399999999999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k=20,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255</v>
      </c>
      <c r="B230" s="4">
        <v>0.67549999999999999</v>
      </c>
      <c r="C230" s="4">
        <v>0.78420000000000001</v>
      </c>
      <c r="D230" s="4">
        <v>0.30959999999999999</v>
      </c>
      <c r="E230" s="4">
        <v>0.95030000000000003</v>
      </c>
      <c r="F230" s="4">
        <v>4.6300000000000001E-2</v>
      </c>
      <c r="G230" s="5"/>
      <c r="H230" s="5"/>
      <c r="I230" s="5"/>
      <c r="J230" s="5"/>
      <c r="K230" s="5"/>
      <c r="L230" s="4">
        <v>0.68810000000000004</v>
      </c>
      <c r="M230" s="4">
        <v>0.81459999999999999</v>
      </c>
      <c r="N230" s="4">
        <v>0.30930000000000002</v>
      </c>
      <c r="O230" s="4">
        <v>0.93799999999999994</v>
      </c>
      <c r="P230" s="4">
        <v>3.9100000000000003E-2</v>
      </c>
      <c r="Q230" s="5"/>
      <c r="R230" s="5"/>
      <c r="S230" s="5"/>
      <c r="T230" s="5"/>
      <c r="U230" s="5"/>
      <c r="V230" s="4">
        <v>0.70550000000000002</v>
      </c>
      <c r="W230" s="4">
        <v>0.85389999999999999</v>
      </c>
      <c r="X230" s="4">
        <v>0.28710000000000002</v>
      </c>
      <c r="Y230" s="4">
        <v>0.91369999999999996</v>
      </c>
      <c r="Z230" s="4">
        <v>3.2399999999999998E-2</v>
      </c>
      <c r="AA230" s="5"/>
      <c r="AB230" s="5"/>
      <c r="AC230" s="5"/>
      <c r="AD230" s="5"/>
      <c r="AE230" s="5"/>
      <c r="AF230" s="4">
        <v>0.74570000000000003</v>
      </c>
      <c r="AG230" s="4">
        <v>0.94620000000000004</v>
      </c>
      <c r="AH230" s="4">
        <v>0.2228</v>
      </c>
      <c r="AI230" s="4">
        <v>0.8538</v>
      </c>
      <c r="AJ230" s="4">
        <v>1.66E-2</v>
      </c>
      <c r="AK230" s="5"/>
      <c r="AL230" s="5"/>
      <c r="AM230" s="5"/>
      <c r="AN230" s="5"/>
      <c r="AO230" s="5"/>
      <c r="AP230" s="4">
        <v>0.84179999999999999</v>
      </c>
      <c r="AQ230" s="4">
        <v>1.1976</v>
      </c>
      <c r="AR230" s="4">
        <v>0.1452</v>
      </c>
      <c r="AS230" s="4">
        <v>0.59160000000000001</v>
      </c>
      <c r="AT230" s="4">
        <v>5.4999999999999997E-3</v>
      </c>
      <c r="AU230" s="5">
        <v>0.67520000000000002</v>
      </c>
      <c r="AV230" s="5">
        <v>0.78710000000000002</v>
      </c>
      <c r="AW230" s="5">
        <v>0.3422</v>
      </c>
      <c r="AX230" s="5">
        <v>0.95009999999999994</v>
      </c>
      <c r="AY230" s="5">
        <v>4.3799999999999999E-2</v>
      </c>
      <c r="AZ230" s="4">
        <v>0.68679999999999997</v>
      </c>
      <c r="BA230" s="4">
        <v>0.81189999999999996</v>
      </c>
      <c r="BB230" s="4">
        <v>0.3211</v>
      </c>
      <c r="BC230" s="4">
        <v>0.93730000000000002</v>
      </c>
      <c r="BD230" s="4">
        <v>3.7400000000000003E-2</v>
      </c>
      <c r="BE230" s="5">
        <v>0.70530000000000004</v>
      </c>
      <c r="BF230" s="5">
        <v>0.85409999999999997</v>
      </c>
      <c r="BG230" s="5">
        <v>0.27989999999999998</v>
      </c>
      <c r="BH230" s="5">
        <v>0.91349999999999998</v>
      </c>
      <c r="BI230" s="5">
        <v>2.35E-2</v>
      </c>
      <c r="BJ230" s="4">
        <v>0.74329999999999996</v>
      </c>
      <c r="BK230" s="4">
        <v>0.94240000000000002</v>
      </c>
      <c r="BL230" s="4">
        <v>0.22919999999999999</v>
      </c>
      <c r="BM230" s="4">
        <v>0.85299999999999998</v>
      </c>
      <c r="BN230" s="4">
        <v>1.49E-2</v>
      </c>
      <c r="BO230" s="5">
        <v>0.84219999999999995</v>
      </c>
      <c r="BP230" s="5">
        <v>1.1980999999999999</v>
      </c>
      <c r="BQ230" s="5">
        <v>0.14510000000000001</v>
      </c>
      <c r="BR230" s="5">
        <v>0.59150000000000003</v>
      </c>
      <c r="BS230" s="5">
        <v>5.3E-3</v>
      </c>
      <c r="BT230" s="4">
        <v>0.67679999999999996</v>
      </c>
      <c r="BU230" s="4">
        <v>0.7903</v>
      </c>
      <c r="BV230" s="4">
        <v>0.32669999999999999</v>
      </c>
      <c r="BW230" s="4">
        <v>0.94930000000000003</v>
      </c>
      <c r="BX230" s="4">
        <v>5.0500000000000003E-2</v>
      </c>
      <c r="BY230" s="5">
        <v>0.68669999999999998</v>
      </c>
      <c r="BZ230" s="5">
        <v>0.81240000000000001</v>
      </c>
      <c r="CA230" s="5">
        <v>0.3115</v>
      </c>
      <c r="CB230" s="5">
        <v>0.93799999999999994</v>
      </c>
      <c r="CC230" s="5">
        <v>3.4500000000000003E-2</v>
      </c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>
        <v>0.68640000000000001</v>
      </c>
      <c r="DX230" s="5">
        <v>0.81110000000000004</v>
      </c>
      <c r="DY230" s="5">
        <v>0.314</v>
      </c>
      <c r="DZ230" s="5">
        <v>0.93740000000000001</v>
      </c>
      <c r="EA230" s="5">
        <v>3.7100000000000001E-2</v>
      </c>
      <c r="EB230" s="4"/>
      <c r="EC230" s="4"/>
      <c r="ED230" s="4"/>
      <c r="EE230" s="4"/>
      <c r="EF230" s="4"/>
      <c r="EG230" s="5">
        <v>0.74480000000000002</v>
      </c>
      <c r="EH230" s="5">
        <v>0.94640000000000002</v>
      </c>
      <c r="EI230" s="5">
        <v>0.22839999999999999</v>
      </c>
      <c r="EJ230" s="5">
        <v>0.8538</v>
      </c>
      <c r="EK230" s="5">
        <v>1.6199999999999999E-2</v>
      </c>
      <c r="EL230" s="4">
        <v>0.84089999999999998</v>
      </c>
      <c r="EM230" s="4">
        <v>1.1970000000000001</v>
      </c>
      <c r="EN230" s="4">
        <v>0.1482</v>
      </c>
      <c r="EO230" s="4">
        <v>0.59050000000000002</v>
      </c>
      <c r="EP230" s="4">
        <v>5.5999999999999999E-3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0.72966666666666669</v>
      </c>
      <c r="FQ230" s="4">
        <f t="shared" si="83"/>
        <v>0.91648666666666656</v>
      </c>
      <c r="FR230" s="4">
        <f t="shared" si="84"/>
        <v>0.26135333333333333</v>
      </c>
      <c r="FS230" s="4">
        <f t="shared" si="85"/>
        <v>0.85078666666666669</v>
      </c>
      <c r="FT230" s="4">
        <f t="shared" si="86"/>
        <v>2.7246666666666666E-2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k=10,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k=10, r=0.9</v>
      </c>
    </row>
    <row r="231" spans="1:181" x14ac:dyDescent="0.2">
      <c r="A231" s="1" t="s">
        <v>257</v>
      </c>
      <c r="B231" s="4">
        <v>0.67330000000000001</v>
      </c>
      <c r="C231" s="4">
        <v>0.77400000000000002</v>
      </c>
      <c r="D231" s="4">
        <v>0.31069999999999998</v>
      </c>
      <c r="E231" s="4">
        <v>0.94189999999999996</v>
      </c>
      <c r="F231" s="4">
        <v>3.8300000000000001E-2</v>
      </c>
      <c r="G231" s="5"/>
      <c r="H231" s="5"/>
      <c r="I231" s="5"/>
      <c r="J231" s="5"/>
      <c r="K231" s="5"/>
      <c r="L231" s="4">
        <v>0.68320000000000003</v>
      </c>
      <c r="M231" s="4">
        <v>0.79859999999999998</v>
      </c>
      <c r="N231" s="4">
        <v>0.311</v>
      </c>
      <c r="O231" s="4">
        <v>0.92810000000000004</v>
      </c>
      <c r="P231" s="4">
        <v>3.0700000000000002E-2</v>
      </c>
      <c r="Q231" s="5"/>
      <c r="R231" s="5"/>
      <c r="S231" s="5"/>
      <c r="T231" s="5"/>
      <c r="U231" s="5"/>
      <c r="V231" s="4">
        <v>0.69569999999999999</v>
      </c>
      <c r="W231" s="4">
        <v>0.82809999999999995</v>
      </c>
      <c r="X231" s="4">
        <v>0.2858</v>
      </c>
      <c r="Y231" s="4">
        <v>0.90290000000000004</v>
      </c>
      <c r="Z231" s="4">
        <v>2.75E-2</v>
      </c>
      <c r="AA231" s="5"/>
      <c r="AB231" s="5"/>
      <c r="AC231" s="5"/>
      <c r="AD231" s="5"/>
      <c r="AE231" s="5"/>
      <c r="AF231" s="4">
        <v>0.7238</v>
      </c>
      <c r="AG231" s="4">
        <v>0.89090000000000003</v>
      </c>
      <c r="AH231" s="4">
        <v>0.24279999999999999</v>
      </c>
      <c r="AI231" s="4">
        <v>0.85060000000000002</v>
      </c>
      <c r="AJ231" s="4">
        <v>1.4E-2</v>
      </c>
      <c r="AK231" s="5"/>
      <c r="AL231" s="5"/>
      <c r="AM231" s="5"/>
      <c r="AN231" s="5"/>
      <c r="AO231" s="5"/>
      <c r="AP231" s="4">
        <v>0.80740000000000001</v>
      </c>
      <c r="AQ231" s="4">
        <v>1.1033999999999999</v>
      </c>
      <c r="AR231" s="4">
        <v>0.1754</v>
      </c>
      <c r="AS231" s="4">
        <v>0.60150000000000003</v>
      </c>
      <c r="AT231" s="4">
        <v>4.5999999999999999E-3</v>
      </c>
      <c r="AU231" s="5">
        <v>0.67269999999999996</v>
      </c>
      <c r="AV231" s="5">
        <v>0.77710000000000001</v>
      </c>
      <c r="AW231" s="5">
        <v>0.33189999999999997</v>
      </c>
      <c r="AX231" s="5">
        <v>0.9415</v>
      </c>
      <c r="AY231" s="5">
        <v>3.5900000000000001E-2</v>
      </c>
      <c r="AZ231" s="4">
        <v>0.68269999999999997</v>
      </c>
      <c r="BA231" s="4">
        <v>0.79849999999999999</v>
      </c>
      <c r="BB231" s="4">
        <v>0.31040000000000001</v>
      </c>
      <c r="BC231" s="4">
        <v>0.9274</v>
      </c>
      <c r="BD231" s="4">
        <v>2.93E-2</v>
      </c>
      <c r="BE231" s="5">
        <v>0.69530000000000003</v>
      </c>
      <c r="BF231" s="5">
        <v>0.82789999999999997</v>
      </c>
      <c r="BG231" s="5">
        <v>0.28539999999999999</v>
      </c>
      <c r="BH231" s="5">
        <v>0.9032</v>
      </c>
      <c r="BI231" s="5">
        <v>2.0299999999999999E-2</v>
      </c>
      <c r="BJ231" s="4">
        <v>0.72260000000000002</v>
      </c>
      <c r="BK231" s="4">
        <v>0.89070000000000005</v>
      </c>
      <c r="BL231" s="4">
        <v>0.24709999999999999</v>
      </c>
      <c r="BM231" s="4">
        <v>0.84919999999999995</v>
      </c>
      <c r="BN231" s="4">
        <v>1.1900000000000001E-2</v>
      </c>
      <c r="BO231" s="5">
        <v>0.80779999999999996</v>
      </c>
      <c r="BP231" s="5">
        <v>1.1046</v>
      </c>
      <c r="BQ231" s="5">
        <v>0.17499999999999999</v>
      </c>
      <c r="BR231" s="5">
        <v>0.5998</v>
      </c>
      <c r="BS231" s="5">
        <v>4.3E-3</v>
      </c>
      <c r="BT231" s="4">
        <v>0.6754</v>
      </c>
      <c r="BU231" s="4">
        <v>0.78290000000000004</v>
      </c>
      <c r="BV231" s="4">
        <v>0.31719999999999998</v>
      </c>
      <c r="BW231" s="4">
        <v>0.94120000000000004</v>
      </c>
      <c r="BX231" s="4">
        <v>3.9899999999999998E-2</v>
      </c>
      <c r="BY231" s="5">
        <v>0.68169999999999997</v>
      </c>
      <c r="BZ231" s="5">
        <v>0.79720000000000002</v>
      </c>
      <c r="CA231" s="5">
        <v>0.30969999999999998</v>
      </c>
      <c r="CB231" s="5">
        <v>0.92859999999999998</v>
      </c>
      <c r="CC231" s="5">
        <v>2.7E-2</v>
      </c>
      <c r="CD231" s="4">
        <v>0.69589999999999996</v>
      </c>
      <c r="CE231" s="4">
        <v>0.82909999999999995</v>
      </c>
      <c r="CF231" s="4">
        <v>0.2843</v>
      </c>
      <c r="CG231" s="4">
        <v>0.90400000000000003</v>
      </c>
      <c r="CH231" s="4">
        <v>2.1299999999999999E-2</v>
      </c>
      <c r="CI231" s="5">
        <v>0.7238</v>
      </c>
      <c r="CJ231" s="5">
        <v>0.89410000000000001</v>
      </c>
      <c r="CK231" s="5">
        <v>0.24979999999999999</v>
      </c>
      <c r="CL231" s="5">
        <v>0.84889999999999999</v>
      </c>
      <c r="CM231" s="5">
        <v>1.4500000000000001E-2</v>
      </c>
      <c r="CN231" s="4">
        <v>0.80689999999999995</v>
      </c>
      <c r="CO231" s="4">
        <v>1.1019000000000001</v>
      </c>
      <c r="CP231" s="4">
        <v>0.18229999999999999</v>
      </c>
      <c r="CQ231" s="4">
        <v>0.59909999999999997</v>
      </c>
      <c r="CR231" s="4">
        <v>6.0000000000000001E-3</v>
      </c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>
        <v>0.68149999999999999</v>
      </c>
      <c r="DX231" s="5">
        <v>0.79620000000000002</v>
      </c>
      <c r="DY231" s="5">
        <v>0.30969999999999998</v>
      </c>
      <c r="DZ231" s="5">
        <v>0.92759999999999998</v>
      </c>
      <c r="EA231" s="5">
        <v>3.1399999999999997E-2</v>
      </c>
      <c r="EB231" s="4"/>
      <c r="EC231" s="4"/>
      <c r="ED231" s="4"/>
      <c r="EE231" s="4"/>
      <c r="EF231" s="4"/>
      <c r="EG231" s="5">
        <v>0.7238</v>
      </c>
      <c r="EH231" s="5">
        <v>0.89370000000000005</v>
      </c>
      <c r="EI231" s="5">
        <v>0.24690000000000001</v>
      </c>
      <c r="EJ231" s="5">
        <v>0.85</v>
      </c>
      <c r="EK231" s="5">
        <v>1.3599999999999999E-2</v>
      </c>
      <c r="EL231" s="4">
        <v>0.80630000000000002</v>
      </c>
      <c r="EM231" s="4">
        <v>1.1009</v>
      </c>
      <c r="EN231" s="4">
        <v>0.1777</v>
      </c>
      <c r="EO231" s="4">
        <v>0.59970000000000001</v>
      </c>
      <c r="EP231" s="4">
        <v>4.4999999999999997E-3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0.71998888888888901</v>
      </c>
      <c r="FQ231" s="4">
        <f t="shared" si="83"/>
        <v>0.88832222222222224</v>
      </c>
      <c r="FR231" s="4">
        <f t="shared" si="84"/>
        <v>0.26406111111111108</v>
      </c>
      <c r="FS231" s="4">
        <f t="shared" si="85"/>
        <v>0.83584444444444439</v>
      </c>
      <c r="FT231" s="4">
        <f t="shared" si="86"/>
        <v>2.0833333333333332E-2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k=5,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s="5" customFormat="1" x14ac:dyDescent="0.2">
      <c r="A232" s="1" t="s">
        <v>204</v>
      </c>
      <c r="B232" s="4"/>
      <c r="C232" s="4"/>
      <c r="D232" s="4"/>
      <c r="E232" s="4"/>
      <c r="F232" s="4"/>
      <c r="L232" s="4"/>
      <c r="M232" s="4"/>
      <c r="N232" s="4"/>
      <c r="O232" s="4"/>
      <c r="P232" s="4"/>
      <c r="V232" s="4"/>
      <c r="W232" s="4"/>
      <c r="X232" s="4"/>
      <c r="Y232" s="4"/>
      <c r="Z232" s="4"/>
      <c r="AF232" s="4"/>
      <c r="AG232" s="4"/>
      <c r="AH232" s="4"/>
      <c r="AI232" s="4"/>
      <c r="AJ232" s="4"/>
      <c r="AP232" s="4"/>
      <c r="AQ232" s="4"/>
      <c r="AR232" s="4"/>
      <c r="AS232" s="4"/>
      <c r="AT232" s="4"/>
      <c r="AZ232" s="4"/>
      <c r="BA232" s="4"/>
      <c r="BB232" s="4"/>
      <c r="BC232" s="4"/>
      <c r="BD232" s="4"/>
      <c r="BJ232" s="4"/>
      <c r="BK232" s="4"/>
      <c r="BL232" s="4"/>
      <c r="BM232" s="4"/>
      <c r="BN232" s="4"/>
      <c r="BT232" s="4"/>
      <c r="BU232" s="4"/>
      <c r="BV232" s="4"/>
      <c r="BW232" s="4"/>
      <c r="BX232" s="4"/>
      <c r="CD232" s="4"/>
      <c r="CE232" s="4"/>
      <c r="CF232" s="4"/>
      <c r="CG232" s="4"/>
      <c r="CH232" s="4"/>
      <c r="CN232" s="4"/>
      <c r="CO232" s="4"/>
      <c r="CP232" s="4"/>
      <c r="CQ232" s="4"/>
      <c r="CR232" s="4"/>
      <c r="CX232" s="4"/>
      <c r="CY232" s="4"/>
      <c r="CZ232" s="4"/>
      <c r="DA232" s="4"/>
      <c r="DB232" s="4"/>
      <c r="DH232" s="4"/>
      <c r="DI232" s="4"/>
      <c r="DJ232" s="4"/>
      <c r="DK232" s="4"/>
      <c r="DL232" s="4"/>
      <c r="DR232" s="4"/>
      <c r="DS232" s="4"/>
      <c r="DT232" s="4"/>
      <c r="DU232" s="4"/>
      <c r="DV232" s="4"/>
      <c r="EB232" s="4"/>
      <c r="EC232" s="4"/>
      <c r="ED232" s="4"/>
      <c r="EE232" s="4"/>
      <c r="EF232" s="4"/>
      <c r="EL232" s="4"/>
      <c r="EM232" s="4"/>
      <c r="EN232" s="4"/>
      <c r="EO232" s="4"/>
      <c r="EP232" s="4"/>
      <c r="EV232" s="4"/>
      <c r="EW232" s="4"/>
      <c r="EX232" s="4"/>
      <c r="EY232" s="4"/>
      <c r="EZ232" s="4"/>
      <c r="FF232" s="4"/>
      <c r="FG232" s="4"/>
      <c r="FH232" s="4"/>
      <c r="FI232" s="4"/>
      <c r="FJ232" s="4"/>
      <c r="FP232" s="4" t="e">
        <f t="shared" ref="FP232" si="92">AVERAGEIFS(B232:FO232,metrics.est,"MAE")</f>
        <v>#DIV/0!</v>
      </c>
      <c r="FQ232" s="4" t="e">
        <f t="shared" si="83"/>
        <v>#DIV/0!</v>
      </c>
      <c r="FR232" s="4" t="e">
        <f t="shared" si="84"/>
        <v>#DIV/0!</v>
      </c>
      <c r="FS232" s="4" t="e">
        <f t="shared" si="85"/>
        <v>#DIV/0!</v>
      </c>
      <c r="FT232" s="4" t="e">
        <f t="shared" si="86"/>
        <v>#DIV/0!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#N/A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#N/A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#N/A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#N/A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#N/A</v>
      </c>
    </row>
    <row r="233" spans="1:181" x14ac:dyDescent="0.2">
      <c r="A233" s="7" t="s">
        <v>233</v>
      </c>
      <c r="B233" s="6" t="str" cm="1">
        <f t="array" aca="1" ref="B233" ca="1">INDIRECT(ADDRESS(MATCH(MIN(_xlfn._xlws.FILTER(B7:B232,E7:E232&gt;cr)),B7:B232,0)+6,1))</f>
        <v>BI22.ZSim</v>
      </c>
      <c r="C233" s="6" t="str" cm="1">
        <f t="array" aca="1" ref="C233" ca="1">INDIRECT(ADDRESS(MATCH(MIN(_xlfn._xlws.FILTER(C7:C232,E7:E232&gt;cr)),C7:C232,0)+6,1))</f>
        <v>BI22.ZSim</v>
      </c>
      <c r="D233" s="6" t="str" cm="1">
        <f t="array" aca="1" ref="D233" ca="1">INDIRECT(ADDRESS(MATCH(MAX(_xlfn._xlws.FILTER(D7:D232,E7:E232&gt;cr)),D7:D232,0)+6,1))</f>
        <v>BI14.QTIJ</v>
      </c>
      <c r="E233" s="6" t="str" cm="1">
        <f t="array" aca="1" ref="E233" ca="1">INDIRECT(ADDRESS(MATCH(MAX(_xlfn._xlws.FILTER(E7:E232,E7:E232&gt;cr)),E7:E232,0)+6,1))</f>
        <v>BI14.QTIJ</v>
      </c>
      <c r="F233" s="6" t="str" cm="1">
        <f t="array" aca="1" ref="F233" ca="1">INDIRECT(ADDRESS(MATCH(MIN(_xlfn._xlws.FILTER(F7:F232,E7:E232&gt;cr)),F7:F232,0)+6,1))</f>
        <v>BU16.TAEven</v>
      </c>
      <c r="G233" s="1" t="e" cm="1" vm="1">
        <f t="array" aca="1" ref="G233" ca="1">INDIRECT(ADDRESS(MATCH(MIN(_xlfn._xlws.FILTER(G7:G232,J7:J232&gt;cr)),G7:G232,0)+6,1))</f>
        <v>#VALUE!</v>
      </c>
      <c r="H233" s="1" t="e" cm="1" vm="1">
        <f t="array" aca="1" ref="H233" ca="1">INDIRECT(ADDRESS(MATCH(MIN(_xlfn._xlws.FILTER(H7:H232,J7:J232&gt;cr)),H7:H232,0)+6,1))</f>
        <v>#VALUE!</v>
      </c>
      <c r="I233" s="5" t="e" cm="1" vm="1">
        <f t="array" aca="1" ref="I233" ca="1">INDIRECT(ADDRESS(MATCH(MAX(_xlfn._xlws.FILTER(I7:I232,J7:J232&gt;cr)),I7:I232,0)+6,1))</f>
        <v>#VALUE!</v>
      </c>
      <c r="J233" s="5" t="e" cm="1" vm="1">
        <f t="array" aca="1" ref="J233" ca="1">INDIRECT(ADDRESS(MATCH(MAX(_xlfn._xlws.FILTER(J7:J232,J7:J232&gt;cr)),J7:J232,0)+6,1))</f>
        <v>#VALUE!</v>
      </c>
      <c r="K233" s="1" t="e" cm="1" vm="1">
        <f t="array" aca="1" ref="K233" ca="1">INDIRECT(ADDRESS(MATCH(MIN(_xlfn._xlws.FILTER(K7:K232,J7:J232&gt;cr)),K7:K232,0)+6,1))</f>
        <v>#VALUE!</v>
      </c>
      <c r="L233" s="6" t="str" cm="1">
        <f t="array" aca="1" ref="L233" ca="1">INDIRECT(ADDRESS(MATCH(MIN(_xlfn._xlws.FILTER(L7:L232,O7:O232&gt;cr)),L7:L232,0)+6,1))</f>
        <v>BI22.ZSim</v>
      </c>
      <c r="M233" s="6" t="str" cm="1">
        <f t="array" aca="1" ref="M233" ca="1">INDIRECT(ADDRESS(MATCH(MIN(_xlfn._xlws.FILTER(M7:M232,O7:O232&gt;cr)),M7:M232,0)+6,1))</f>
        <v>BI22.ZSim</v>
      </c>
      <c r="N233" s="4" t="str" cm="1">
        <f t="array" aca="1" ref="N233" ca="1">INDIRECT(ADDRESS(MATCH(MAX(_xlfn._xlws.FILTER(N7:N232,O7:O232&gt;cr)),N7:N232,0)+6,1))</f>
        <v>BI22.ZSim</v>
      </c>
      <c r="O233" s="4" t="str" cm="1">
        <f t="array" aca="1" ref="O233" ca="1">INDIRECT(ADDRESS(MATCH(MAX(_xlfn._xlws.FILTER(O7:O232,O7:O232&gt;cr)),O7:O232,0)+6,1))</f>
        <v>AI01.Jaccard</v>
      </c>
      <c r="P233" s="6" t="str" cm="1">
        <f t="array" aca="1" ref="P233" ca="1">INDIRECT(ADDRESS(MATCH(MIN(_xlfn._xlws.FILTER(P7:P232,O7:O232&gt;cr)),P7:P232,0)+6,1))</f>
        <v>BU16.TAEven</v>
      </c>
      <c r="Q233" s="1" t="e" cm="1" vm="1">
        <f t="array" aca="1" ref="Q233" ca="1">INDIRECT(ADDRESS(MATCH(MIN(_xlfn._xlws.FILTER(Q7:Q232,T7:T232&gt;cr)),Q7:Q232,0)+6,1))</f>
        <v>#VALUE!</v>
      </c>
      <c r="R233" s="1" t="e" cm="1" vm="1">
        <f t="array" aca="1" ref="R233" ca="1">INDIRECT(ADDRESS(MATCH(MIN(_xlfn._xlws.FILTER(R7:R232,T7:T232&gt;cr)),R7:R232,0)+6,1))</f>
        <v>#VALUE!</v>
      </c>
      <c r="S233" s="5" t="e" cm="1" vm="1">
        <f t="array" aca="1" ref="S233" ca="1">INDIRECT(ADDRESS(MATCH(MAX(_xlfn._xlws.FILTER(S7:S232,T7:T232&gt;cr)),S7:S232,0)+6,1))</f>
        <v>#VALUE!</v>
      </c>
      <c r="T233" s="5" t="e" cm="1" vm="1">
        <f t="array" aca="1" ref="T233" ca="1">INDIRECT(ADDRESS(MATCH(MAX(_xlfn._xlws.FILTER(T7:T232,T7:T232&gt;cr)),T7:T232,0)+6,1))</f>
        <v>#VALUE!</v>
      </c>
      <c r="U233" s="1" t="e" cm="1" vm="1">
        <f t="array" aca="1" ref="U233" ca="1">INDIRECT(ADDRESS(MATCH(MIN(_xlfn._xlws.FILTER(U7:U232,T7:T232&gt;cr)),U7:U232,0)+6,1))</f>
        <v>#VALUE!</v>
      </c>
      <c r="V233" s="6" t="str" cm="1">
        <f t="array" aca="1" ref="V233" ca="1">INDIRECT(ADDRESS(MATCH(MIN(_xlfn._xlws.FILTER(V7:V232,Y7:Y232&gt;cr)),V7:V232,0)+6,1))</f>
        <v>AI05.SRC</v>
      </c>
      <c r="W233" s="6" t="str" cm="1">
        <f t="array" aca="1" ref="W233" ca="1">INDIRECT(ADDRESS(MATCH(MIN(_xlfn._xlws.FILTER(W7:W232,Y7:Y232&gt;cr)),W7:W232,0)+6,1))</f>
        <v>AI05.SRC</v>
      </c>
      <c r="X233" s="6" t="str" cm="1">
        <f t="array" aca="1" ref="X233" ca="1">INDIRECT(ADDRESS(MATCH(MAX(_xlfn._xlws.FILTER(X7:X232,Y7:Y232&gt;cr)),X7:X232,0)+6,1))</f>
        <v>BI22.ZSim</v>
      </c>
      <c r="Y233" s="6" t="str" cm="1">
        <f t="array" aca="1" ref="Y233" ca="1">INDIRECT(ADDRESS(MATCH(MAX(_xlfn._xlws.FILTER(Y7:Y232,Y7:Y232&gt;cr)),Y7:Y232,0)+6,1))</f>
        <v>AI01.Jaccard</v>
      </c>
      <c r="Z233" s="6" t="str" cm="1">
        <f t="array" aca="1" ref="Z233" ca="1">INDIRECT(ADDRESS(MATCH(MIN(_xlfn._xlws.FILTER(Z7:Z232,Y7:Y232&gt;cr)),Z7:Z232,0)+6,1))</f>
        <v>BU16.TAEven</v>
      </c>
      <c r="AA233" s="1" t="e" cm="1" vm="1">
        <f t="array" aca="1" ref="AA233" ca="1">INDIRECT(ADDRESS(MATCH(MIN(_xlfn._xlws.FILTER(AA7:AA232,AD7:AD232&gt;cr)),AA7:AA232,0)+6,1))</f>
        <v>#VALUE!</v>
      </c>
      <c r="AB233" s="1" t="e" cm="1" vm="1">
        <f t="array" aca="1" ref="AB233" ca="1">INDIRECT(ADDRESS(MATCH(MIN(_xlfn._xlws.FILTER(AB7:AB232,AD7:AD232&gt;cr)),AB7:AB232,0)+6,1))</f>
        <v>#VALUE!</v>
      </c>
      <c r="AC233" s="5" t="e" cm="1" vm="1">
        <f t="array" aca="1" ref="AC233" ca="1">INDIRECT(ADDRESS(MATCH(MAX(_xlfn._xlws.FILTER(AC7:AC232,AD7:AD232&gt;cr)),AC7:AC232,0)+6,1))</f>
        <v>#VALUE!</v>
      </c>
      <c r="AD233" s="5" t="e" cm="1" vm="1">
        <f t="array" aca="1" ref="AD233" ca="1">INDIRECT(ADDRESS(MATCH(MAX(_xlfn._xlws.FILTER(AD7:AD232,AD7:AD232&gt;cr)),AD7:AD232,0)+6,1))</f>
        <v>#VALUE!</v>
      </c>
      <c r="AE233" s="1" t="e" cm="1" vm="1">
        <f t="array" aca="1" ref="AE233" ca="1">INDIRECT(ADDRESS(MATCH(MIN(_xlfn._xlws.FILTER(AE7:AE232,AD7:AD232&gt;cr)),AE7:AE232,0)+6,1))</f>
        <v>#VALUE!</v>
      </c>
      <c r="AF233" s="6" t="str" cm="1">
        <f t="array" aca="1" ref="AF233" ca="1">INDIRECT(ADDRESS(MATCH(MIN(_xlfn._xlws.FILTER(AF7:AF232,AI7:AI232&gt;cr)),AF7:AF232,0)+6,1))</f>
        <v>BI03.IPWR</v>
      </c>
      <c r="AG233" s="6" t="str" cm="1">
        <f t="array" aca="1" ref="AG233" ca="1">INDIRECT(ADDRESS(MATCH(MIN(_xlfn._xlws.FILTER(AG7:AG232,AI7:AI232&gt;cr)),AG7:AG232,0)+6,1))</f>
        <v>BI03.IPWR</v>
      </c>
      <c r="AH233" s="6" t="str" cm="1">
        <f t="array" aca="1" ref="AH233" ca="1">INDIRECT(ADDRESS(MATCH(MAX(_xlfn._xlws.FILTER(AH7:AH232,AI7:AI232&gt;cr)),AH7:AH232,0)+6,1))</f>
        <v>BI03.IPWR</v>
      </c>
      <c r="AI233" s="6" t="str" cm="1">
        <f t="array" aca="1" ref="AI233" ca="1">INDIRECT(ADDRESS(MATCH(MAX(_xlfn._xlws.FILTER(AI7:AI232,AI7:AI232&gt;cr)),AI7:AI232,0)+6,1))</f>
        <v>CU14.SMD.EMX6</v>
      </c>
      <c r="AJ233" s="6" t="str" cm="1">
        <f t="array" aca="1" ref="AJ233" ca="1">INDIRECT(ADDRESS(MATCH(MIN(_xlfn._xlws.FILTER(AJ7:AJ232,AI7:AI232&gt;cr)),AJ7:AJ232,0)+6,1))</f>
        <v>BU16.TAEven</v>
      </c>
      <c r="AK233" s="1" t="e" cm="1" vm="1">
        <f t="array" aca="1" ref="AK233" ca="1">INDIRECT(ADDRESS(MATCH(MIN(_xlfn._xlws.FILTER(AK7:AK232,AN7:AN232&gt;cr)),AK7:AK232,0)+6,1))</f>
        <v>#VALUE!</v>
      </c>
      <c r="AL233" s="1" t="e" cm="1" vm="1">
        <f t="array" aca="1" ref="AL233" ca="1">INDIRECT(ADDRESS(MATCH(MIN(_xlfn._xlws.FILTER(AL7:AL232,AN7:AN232&gt;cr)),AL7:AL232,0)+6,1))</f>
        <v>#VALUE!</v>
      </c>
      <c r="AM233" s="5" t="e" cm="1" vm="1">
        <f t="array" aca="1" ref="AM233" ca="1">INDIRECT(ADDRESS(MATCH(MAX(_xlfn._xlws.FILTER(AM7:AM232,AN7:AN232&gt;cr)),AM7:AM232,0)+6,1))</f>
        <v>#VALUE!</v>
      </c>
      <c r="AN233" s="5" t="e" cm="1" vm="1">
        <f t="array" aca="1" ref="AN233" ca="1">INDIRECT(ADDRESS(MATCH(MAX(_xlfn._xlws.FILTER(AN7:AN232,AN7:AN232&gt;cr)),AN7:AN232,0)+6,1))</f>
        <v>#VALUE!</v>
      </c>
      <c r="AO233" s="1" t="e" cm="1" vm="1">
        <f t="array" aca="1" ref="AO233" ca="1">INDIRECT(ADDRESS(MATCH(MIN(_xlfn._xlws.FILTER(AO7:AO232,AN7:AN232&gt;cr)),AO7:AO232,0)+6,1))</f>
        <v>#VALUE!</v>
      </c>
      <c r="AP233" s="6" t="str" cm="1">
        <f t="array" aca="1" ref="AP233" ca="1">INDIRECT(ADDRESS(MATCH(MIN(_xlfn._xlws.FILTER(AP7:AP232,AS7:AS232&gt;cr)),AP7:AP232,0)+6,1))</f>
        <v>BI03.IPWR</v>
      </c>
      <c r="AQ233" s="6" t="str" cm="1">
        <f t="array" aca="1" ref="AQ233" ca="1">INDIRECT(ADDRESS(MATCH(MIN(_xlfn._xlws.FILTER(AQ7:AQ232,AS7:AS232&gt;cr)),AQ7:AQ232,0)+6,1))</f>
        <v>BI03.IPWR</v>
      </c>
      <c r="AR233" s="6" t="str" cm="1">
        <f t="array" aca="1" ref="AR233" ca="1">INDIRECT(ADDRESS(MATCH(MAX(_xlfn._xlws.FILTER(AR7:AR232,AS7:AS232&gt;cr)),AR7:AR232,0)+6,1))</f>
        <v>AI19.KL</v>
      </c>
      <c r="AS233" s="6" t="str" cm="1">
        <f t="array" aca="1" ref="AS233" ca="1">INDIRECT(ADDRESS(MATCH(MAX(_xlfn._xlws.FILTER(AS7:AS232,AS7:AS232&gt;cr)),AS7:AS232,0)+6,1))</f>
        <v>CI14.Amer.EMX4</v>
      </c>
      <c r="AT233" s="6" t="str" cm="1">
        <f t="array" aca="1" ref="AT233" ca="1">INDIRECT(ADDRESS(MATCH(MIN(_xlfn._xlws.FILTER(AT7:AT232,AS7:AS232&gt;cr)),AT7:AT232,0)+6,1))</f>
        <v>BU16.TAEven</v>
      </c>
      <c r="AU233" s="1" t="str" cm="1">
        <f t="array" aca="1" ref="AU233" ca="1">INDIRECT(ADDRESS(MATCH(MIN(_xlfn._xlws.FILTER(AU7:AU232,AX7:AX232&gt;cr)),AU7:AU232,0)+6,1))</f>
        <v>BI22.ZSim</v>
      </c>
      <c r="AV233" s="1" t="str" cm="1">
        <f t="array" aca="1" ref="AV233" ca="1">INDIRECT(ADDRESS(MATCH(MIN(_xlfn._xlws.FILTER(AV7:AV232,AX7:AX232&gt;cr)),AV7:AV232,0)+6,1))</f>
        <v>BI22.ZSim</v>
      </c>
      <c r="AW233" s="1" t="str" cm="1">
        <f t="array" aca="1" ref="AW233" ca="1">INDIRECT(ADDRESS(MATCH(MAX(_xlfn._xlws.FILTER(AW7:AW232,AX7:AX232&gt;cr)),AW7:AW232,0)+6,1))</f>
        <v>BI22.ZSim</v>
      </c>
      <c r="AX233" s="1" t="str" cm="1">
        <f t="array" aca="1" ref="AX233" ca="1">INDIRECT(ADDRESS(MATCH(MAX(_xlfn._xlws.FILTER(AX7:AX232,AX7:AX232&gt;cr)),AX7:AX232,0)+6,1))</f>
        <v>AI01.Jaccard</v>
      </c>
      <c r="AY233" s="1" t="str" cm="1">
        <f t="array" aca="1" ref="AY233" ca="1">INDIRECT(ADDRESS(MATCH(MIN(_xlfn._xlws.FILTER(AY7:AY232,AX7:AX232&gt;cr)),AY7:AY232,0)+6,1))</f>
        <v>BU01.JaccardMulti</v>
      </c>
      <c r="AZ233" s="6" t="str" cm="1">
        <f t="array" aca="1" ref="AZ233" ca="1">INDIRECT(ADDRESS(MATCH(MIN(_xlfn._xlws.FILTER(AZ7:AZ232,BC7:BC232&gt;cr)),AZ7:AZ232,0)+6,1))</f>
        <v>BI22.ZSim</v>
      </c>
      <c r="BA233" s="6" t="str" cm="1">
        <f t="array" aca="1" ref="BA233" ca="1">INDIRECT(ADDRESS(MATCH(MIN(_xlfn._xlws.FILTER(BA7:BA232,BC7:BC232&gt;cr)),BA7:BA232,0)+6,1))</f>
        <v>BI22.ZSim</v>
      </c>
      <c r="BB233" s="4" t="str" cm="1">
        <f t="array" aca="1" ref="BB233" ca="1">INDIRECT(ADDRESS(MATCH(MAX(_xlfn._xlws.FILTER(BB7:BB232,BC7:BC232&gt;cr)),BB7:BB232,0)+6,1))</f>
        <v>BI22.ZSim</v>
      </c>
      <c r="BC233" s="4" t="str" cm="1">
        <f t="array" aca="1" ref="BC233" ca="1">INDIRECT(ADDRESS(MATCH(MAX(_xlfn._xlws.FILTER(BC7:BC232,BC7:BC232&gt;cr)),BC7:BC232,0)+6,1))</f>
        <v>AI01.Jaccard</v>
      </c>
      <c r="BD233" s="6" t="str" cm="1">
        <f t="array" aca="1" ref="BD233" ca="1">INDIRECT(ADDRESS(MATCH(MIN(_xlfn._xlws.FILTER(BD7:BD232,BC7:BC232&gt;cr)),BD7:BD232,0)+6,1))</f>
        <v>AU01.Jaccard</v>
      </c>
      <c r="BE233" s="1" t="str" cm="1">
        <f t="array" aca="1" ref="BE233" ca="1">INDIRECT(ADDRESS(MATCH(MIN(_xlfn._xlws.FILTER(BE7:BE232,BH7:BH232&gt;cr)),BE7:BE232,0)+6,1))</f>
        <v>AI05.SRC</v>
      </c>
      <c r="BF233" s="1" t="str" cm="1">
        <f t="array" aca="1" ref="BF233" ca="1">INDIRECT(ADDRESS(MATCH(MIN(_xlfn._xlws.FILTER(BF7:BF232,BH7:BH232&gt;cr)),BF7:BF232,0)+6,1))</f>
        <v>AI05.SRC</v>
      </c>
      <c r="BG233" s="1" t="str" cm="1">
        <f t="array" aca="1" ref="BG233" ca="1">INDIRECT(ADDRESS(MATCH(MAX(_xlfn._xlws.FILTER(BG7:BG232,BH7:BH232&gt;cr)),BG7:BG232,0)+6,1))</f>
        <v>BI22.ZSim</v>
      </c>
      <c r="BH233" s="1" t="str" cm="1">
        <f t="array" aca="1" ref="BH233" ca="1">INDIRECT(ADDRESS(MATCH(MAX(_xlfn._xlws.FILTER(BH7:BH232,BH7:BH232&gt;cr)),BH7:BH232,0)+6,1))</f>
        <v>AI01.Jaccard</v>
      </c>
      <c r="BI233" s="1" t="str" cm="1">
        <f t="array" aca="1" ref="BI233" ca="1">INDIRECT(ADDRESS(MATCH(MIN(_xlfn._xlws.FILTER(BI7:BI232,BH7:BH232&gt;cr)),BI7:BI232,0)+6,1))</f>
        <v>BU01.Dice</v>
      </c>
      <c r="BJ233" s="6" t="str" cm="1">
        <f t="array" aca="1" ref="BJ233" ca="1">INDIRECT(ADDRESS(MATCH(MIN(_xlfn._xlws.FILTER(BJ7:BJ232,BM7:BM232&gt;cr)),BJ7:BJ232,0)+6,1))</f>
        <v>AI05.SRC</v>
      </c>
      <c r="BK233" s="6" t="str" cm="1">
        <f t="array" aca="1" ref="BK233" ca="1">INDIRECT(ADDRESS(MATCH(MIN(_xlfn._xlws.FILTER(BK7:BK232,BM7:BM232&gt;cr)),BK7:BK232,0)+6,1))</f>
        <v>AI05.SRC</v>
      </c>
      <c r="BL233" s="6" t="str" cm="1">
        <f t="array" aca="1" ref="BL233" ca="1">INDIRECT(ADDRESS(MATCH(MAX(_xlfn._xlws.FILTER(BL7:BL232,BM7:BM232&gt;cr)),BL7:BL232,0)+6,1))</f>
        <v>BI03.IPWR</v>
      </c>
      <c r="BM233" s="6" t="str" cm="1">
        <f t="array" aca="1" ref="BM233" ca="1">INDIRECT(ADDRESS(MATCH(MAX(_xlfn._xlws.FILTER(BM7:BM232,BM7:BM232&gt;cr)),BM7:BM232,0)+6,1))</f>
        <v>AI01.Jaccard</v>
      </c>
      <c r="BN233" s="6" t="str" cm="1">
        <f t="array" aca="1" ref="BN233" ca="1">INDIRECT(ADDRESS(MATCH(MIN(_xlfn._xlws.FILTER(BN7:BN232,BM7:BM232&gt;cr)),BN7:BN232,0)+6,1))</f>
        <v>BU16.TAEven</v>
      </c>
      <c r="BO233" s="1" t="str" cm="1">
        <f t="array" aca="1" ref="BO233" ca="1">INDIRECT(ADDRESS(MATCH(MIN(_xlfn._xlws.FILTER(BO7:BO232,BR7:BR232&gt;cr)),BO7:BO232,0)+6,1))</f>
        <v>BI03.IPWR</v>
      </c>
      <c r="BP233" s="1" t="str" cm="1">
        <f t="array" aca="1" ref="BP233" ca="1">INDIRECT(ADDRESS(MATCH(MIN(_xlfn._xlws.FILTER(BP7:BP232,BR7:BR232&gt;cr)),BP7:BP232,0)+6,1))</f>
        <v>BI03.IPWR</v>
      </c>
      <c r="BQ233" s="1" t="str" cm="1">
        <f t="array" aca="1" ref="BQ233" ca="1">INDIRECT(ADDRESS(MATCH(MAX(_xlfn._xlws.FILTER(BQ7:BQ232,BR7:BR232&gt;cr)),BQ7:BQ232,0)+6,1))</f>
        <v>AI19.KL</v>
      </c>
      <c r="BR233" s="1" t="str" cm="1">
        <f t="array" aca="1" ref="BR233" ca="1">INDIRECT(ADDRESS(MATCH(MAX(_xlfn._xlws.FILTER(BR7:BR232,BR7:BR232&gt;cr)),BR7:BR232,0)+6,1))</f>
        <v>AI01.Jaccard</v>
      </c>
      <c r="BS233" s="1" t="str" cm="1">
        <f t="array" aca="1" ref="BS233" ca="1">INDIRECT(ADDRESS(MATCH(MIN(_xlfn._xlws.FILTER(BS7:BS232,BR7:BR232&gt;cr)),BS7:BS232,0)+6,1))</f>
        <v>AU02.Cosine</v>
      </c>
      <c r="BT233" s="6" t="str" cm="1">
        <f t="array" aca="1" ref="BT233" ca="1">INDIRECT(ADDRESS(MATCH(MIN(_xlfn._xlws.FILTER(BT7:BT232,BW7:BW232&gt;cr)),BT7:BT232,0)+6,1))</f>
        <v>BI22.ZSim</v>
      </c>
      <c r="BU233" s="6" t="str" cm="1">
        <f t="array" aca="1" ref="BU233" ca="1">INDIRECT(ADDRESS(MATCH(MIN(_xlfn._xlws.FILTER(BU7:BU232,BW7:BW232&gt;cr)),BU7:BU232,0)+6,1))</f>
        <v>BI22.ZSim</v>
      </c>
      <c r="BV233" s="6" t="str" cm="1">
        <f t="array" aca="1" ref="BV233" ca="1">INDIRECT(ADDRESS(MATCH(MAX(_xlfn._xlws.FILTER(BV7:BV232,BW7:BW232&gt;cr)),BV7:BV232,0)+6,1))</f>
        <v>BI22.ZSim</v>
      </c>
      <c r="BW233" s="6" t="str" cm="1">
        <f t="array" aca="1" ref="BW233" ca="1">INDIRECT(ADDRESS(MATCH(MAX(_xlfn._xlws.FILTER(BW7:BW232,BW7:BW232&gt;cr)),BW7:BW232,0)+6,1))</f>
        <v>BI09.CjacMD</v>
      </c>
      <c r="BX233" s="6" t="str" cm="1">
        <f t="array" aca="1" ref="BX233" ca="1">INDIRECT(ADDRESS(MATCH(MIN(_xlfn._xlws.FILTER(BX7:BX232,BW7:BW232&gt;cr)),BX7:BX232,0)+6,1))</f>
        <v>BU03.CPC</v>
      </c>
      <c r="BY233" s="1" t="str" cm="1">
        <f t="array" aca="1" ref="BY233" ca="1">INDIRECT(ADDRESS(MATCH(MIN(_xlfn._xlws.FILTER(BY7:BY232,CB7:CB232&gt;cr)),BY7:BY232,0)+6,1))</f>
        <v>BI22.ZSim</v>
      </c>
      <c r="BZ233" s="1" t="str" cm="1">
        <f t="array" aca="1" ref="BZ233" ca="1">INDIRECT(ADDRESS(MATCH(MIN(_xlfn._xlws.FILTER(BZ7:BZ232,CB7:CB232&gt;cr)),BZ7:BZ232,0)+6,1))</f>
        <v>BI22.ZSim</v>
      </c>
      <c r="CA233" s="5" t="str" cm="1">
        <f t="array" aca="1" ref="CA233" ca="1">INDIRECT(ADDRESS(MATCH(MAX(_xlfn._xlws.FILTER(CA7:CA232,CB7:CB232&gt;cr)),CA7:CA232,0)+6,1))</f>
        <v>BI22.ZSim</v>
      </c>
      <c r="CB233" s="5" t="str" cm="1">
        <f t="array" aca="1" ref="CB233" ca="1">INDIRECT(ADDRESS(MATCH(MAX(_xlfn._xlws.FILTER(CB7:CB232,CB7:CB232&gt;cr)),CB7:CB232,0)+6,1))</f>
        <v>BI08.BCFJ</v>
      </c>
      <c r="CC233" s="1" t="str" cm="1">
        <f t="array" aca="1" ref="CC233" ca="1">INDIRECT(ADDRESS(MATCH(MIN(_xlfn._xlws.FILTER(CC7:CC232,CB7:CB232&gt;cr)),CC7:CC232,0)+6,1))</f>
        <v>BU02.COD</v>
      </c>
      <c r="CD233" s="6" t="str" cm="1">
        <f t="array" aca="1" ref="CD233" ca="1">INDIRECT(ADDRESS(MATCH(MIN(_xlfn._xlws.FILTER(CD7:CD232,CG7:CG232&gt;cr)),CD7:CD232,0)+6,1))</f>
        <v>AI05.SRC</v>
      </c>
      <c r="CE233" s="6" t="str" cm="1">
        <f t="array" aca="1" ref="CE233" ca="1">INDIRECT(ADDRESS(MATCH(MIN(_xlfn._xlws.FILTER(CE7:CE232,CG7:CG232&gt;cr)),CE7:CE232,0)+6,1))</f>
        <v>AI05.SRC</v>
      </c>
      <c r="CF233" s="6" t="str" cm="1">
        <f t="array" aca="1" ref="CF233" ca="1">INDIRECT(ADDRESS(MATCH(MAX(_xlfn._xlws.FILTER(CF7:CF232,CG7:CG232&gt;cr)),CF7:CF232,0)+6,1))</f>
        <v>BI22.ZSim</v>
      </c>
      <c r="CG233" s="6" t="str" cm="1">
        <f t="array" aca="1" ref="CG233" ca="1">INDIRECT(ADDRESS(MATCH(MAX(_xlfn._xlws.FILTER(CG7:CG232,CG7:CG232&gt;cr)),CG7:CG232,0)+6,1))</f>
        <v>AI01.Jaccard</v>
      </c>
      <c r="CH233" s="6" t="str" cm="1">
        <f t="array" aca="1" ref="CH233" ca="1">INDIRECT(ADDRESS(MATCH(MIN(_xlfn._xlws.FILTER(CH7:CH232,CG7:CG232&gt;cr)),CH7:CH232,0)+6,1))</f>
        <v>BU01.JaccardMulti</v>
      </c>
      <c r="CI233" s="1" t="str" cm="1">
        <f t="array" aca="1" ref="CI233" ca="1">INDIRECT(ADDRESS(MATCH(MIN(_xlfn._xlws.FILTER(CI7:CI232,CL7:CL232&gt;cr)),CI7:CI232,0)+6,1))</f>
        <v>AI05.SRC</v>
      </c>
      <c r="CJ233" s="1" t="str" cm="1">
        <f t="array" aca="1" ref="CJ233" ca="1">INDIRECT(ADDRESS(MATCH(MIN(_xlfn._xlws.FILTER(CJ7:CJ232,CL7:CL232&gt;cr)),CJ7:CJ232,0)+6,1))</f>
        <v>AI05.SRC</v>
      </c>
      <c r="CK233" s="1" t="str" cm="1">
        <f t="array" aca="1" ref="CK233" ca="1">INDIRECT(ADDRESS(MATCH(MAX(_xlfn._xlws.FILTER(CK7:CK232,CL7:CL232&gt;cr)),CK7:CK232,0)+6,1))</f>
        <v>AI28.RPB</v>
      </c>
      <c r="CL233" s="1" t="str" cm="1">
        <f t="array" aca="1" ref="CL233" ca="1">INDIRECT(ADDRESS(MATCH(MAX(_xlfn._xlws.FILTER(CL7:CL232,CL7:CL232&gt;cr)),CL7:CL232,0)+6,1))</f>
        <v>CI14.SMD.Coco</v>
      </c>
      <c r="CM233" s="1" t="str" cm="1">
        <f t="array" aca="1" ref="CM233" ca="1">INDIRECT(ADDRESS(MATCH(MIN(_xlfn._xlws.FILTER(CM7:CM232,CL7:CL232&gt;cr)),CM7:CM232,0)+6,1))</f>
        <v>BU16.TAEven</v>
      </c>
      <c r="CN233" s="6" t="str" cm="1">
        <f t="array" aca="1" ref="CN233" ca="1">INDIRECT(ADDRESS(MATCH(MIN(_xlfn._xlws.FILTER(CN7:CN232,CQ7:CQ232&gt;cr)),CN7:CN232,0)+6,1))</f>
        <v>AI28.RPB</v>
      </c>
      <c r="CO233" s="6" t="str" cm="1">
        <f t="array" aca="1" ref="CO233" ca="1">INDIRECT(ADDRESS(MATCH(MIN(_xlfn._xlws.FILTER(CO7:CO232,CQ7:CQ232&gt;cr)),CO7:CO232,0)+6,1))</f>
        <v>AI28.RPB</v>
      </c>
      <c r="CP233" s="6" t="str" cm="1">
        <f t="array" aca="1" ref="CP233" ca="1">INDIRECT(ADDRESS(MATCH(MAX(_xlfn._xlws.FILTER(CP7:CP232,CQ7:CQ232&gt;cr)),CP7:CP232,0)+6,1))</f>
        <v>AI19.KL</v>
      </c>
      <c r="CQ233" s="6" t="str" cm="1">
        <f t="array" aca="1" ref="CQ233" ca="1">INDIRECT(ADDRESS(MATCH(MAX(_xlfn._xlws.FILTER(CQ7:CQ232,CQ7:CQ232&gt;cr)),CQ7:CQ232,0)+6,1))</f>
        <v>AI01.Jaccard</v>
      </c>
      <c r="CR233" s="6" t="str" cm="1">
        <f t="array" aca="1" ref="CR233" ca="1">INDIRECT(ADDRESS(MATCH(MIN(_xlfn._xlws.FILTER(CR7:CR232,CQ7:CQ232&gt;cr)),CR7:CR232,0)+6,1))</f>
        <v>BU16.TAEven</v>
      </c>
      <c r="CS233" s="1" t="str" cm="1">
        <f t="array" aca="1" ref="CS233" ca="1">INDIRECT(ADDRESS(MATCH(MIN(_xlfn._xlws.FILTER(CS7:CS232,CV7:CV232&gt;cr)),CS7:CS232,0)+6,1))</f>
        <v>BI22.ZSim</v>
      </c>
      <c r="CT233" s="1" t="str" cm="1">
        <f t="array" aca="1" ref="CT233" ca="1">INDIRECT(ADDRESS(MATCH(MIN(_xlfn._xlws.FILTER(CT7:CT232,CV7:CV232&gt;cr)),CT7:CT232,0)+6,1))</f>
        <v>BI22.ZSim</v>
      </c>
      <c r="CU233" s="1" t="str" cm="1">
        <f t="array" aca="1" ref="CU233" ca="1">INDIRECT(ADDRESS(MATCH(MAX(_xlfn._xlws.FILTER(CU7:CU232,CV7:CV232&gt;cr)),CU7:CU232,0)+6,1))</f>
        <v>BI22.ZSim</v>
      </c>
      <c r="CV233" s="1" t="str" cm="1">
        <f t="array" aca="1" ref="CV233" ca="1">INDIRECT(ADDRESS(MATCH(MAX(_xlfn._xlws.FILTER(CV7:CV232,CV7:CV232&gt;cr)),CV7:CV232,0)+6,1))</f>
        <v>AI01.Jaccard</v>
      </c>
      <c r="CW233" s="1" t="str" cm="1">
        <f t="array" aca="1" ref="CW233" ca="1">INDIRECT(ADDRESS(MATCH(MIN(_xlfn._xlws.FILTER(CW7:CW232,CV7:CV232&gt;cr)),CW7:CW232,0)+6,1))</f>
        <v>AU13.SMTP</v>
      </c>
      <c r="CX233" s="6" t="str" cm="1">
        <f t="array" aca="1" ref="CX233" ca="1">INDIRECT(ADDRESS(MATCH(MIN(_xlfn._xlws.FILTER(CX7:CX232,DA7:DA232&gt;cr)),CX7:CX232,0)+6,1))</f>
        <v>BI22.ZSim</v>
      </c>
      <c r="CY233" s="6" t="str" cm="1">
        <f t="array" aca="1" ref="CY233" ca="1">INDIRECT(ADDRESS(MATCH(MIN(_xlfn._xlws.FILTER(CY7:CY232,DA7:DA232&gt;cr)),CY7:CY232,0)+6,1))</f>
        <v>BI22.ZSim</v>
      </c>
      <c r="CZ233" s="6" t="str" cm="1">
        <f t="array" aca="1" ref="CZ233" ca="1">INDIRECT(ADDRESS(MATCH(MAX(_xlfn._xlws.FILTER(CZ7:CZ232,DA7:DA232&gt;cr)),CZ7:CZ232,0)+6,1))</f>
        <v>BI22.ZSim</v>
      </c>
      <c r="DA233" s="6" t="str" cm="1">
        <f t="array" aca="1" ref="DA233" ca="1">INDIRECT(ADDRESS(MATCH(MAX(_xlfn._xlws.FILTER(DA7:DA232,DA7:DA232&gt;cr)),DA7:DA232,0)+6,1))</f>
        <v>AI01.Jaccard</v>
      </c>
      <c r="DB233" s="6" t="str" cm="1">
        <f t="array" aca="1" ref="DB233" ca="1">INDIRECT(ADDRESS(MATCH(MIN(_xlfn._xlws.FILTER(DB7:DB232,DA7:DA232&gt;cr)),DB7:DB232,0)+6,1))</f>
        <v>AU13.SMTP</v>
      </c>
      <c r="DC233" s="1" t="str" cm="1">
        <f t="array" aca="1" ref="DC233" ca="1">INDIRECT(ADDRESS(MATCH(MIN(_xlfn._xlws.FILTER(DC7:DC232,DF7:DF232&gt;cr)),DC7:DC232,0)+6,1))</f>
        <v>AI05.SRC</v>
      </c>
      <c r="DD233" s="1" t="str" cm="1">
        <f t="array" aca="1" ref="DD233" ca="1">INDIRECT(ADDRESS(MATCH(MIN(_xlfn._xlws.FILTER(DD7:DD232,DF7:DF232&gt;cr)),DD7:DD232,0)+6,1))</f>
        <v>AI05.SRC</v>
      </c>
      <c r="DE233" s="1" t="str" cm="1">
        <f t="array" aca="1" ref="DE233" ca="1">INDIRECT(ADDRESS(MATCH(MAX(_xlfn._xlws.FILTER(DE7:DE232,DF7:DF232&gt;cr)),DE7:DE232,0)+6,1))</f>
        <v>BI22.ZSim</v>
      </c>
      <c r="DF233" s="1" t="str" cm="1">
        <f t="array" aca="1" ref="DF233" ca="1">INDIRECT(ADDRESS(MATCH(MAX(_xlfn._xlws.FILTER(DF7:DF232,DF7:DF232&gt;cr)),DF7:DF232,0)+6,1))</f>
        <v>AI01.Jaccard</v>
      </c>
      <c r="DG233" s="1" t="str" cm="1">
        <f t="array" aca="1" ref="DG233" ca="1">INDIRECT(ADDRESS(MATCH(MIN(_xlfn._xlws.FILTER(DG7:DG232,DF7:DF232&gt;cr)),DG7:DG232,0)+6,1))</f>
        <v>AU13.SMTP</v>
      </c>
      <c r="DH233" s="6" t="str" cm="1">
        <f t="array" aca="1" ref="DH233" ca="1">INDIRECT(ADDRESS(MATCH(MIN(_xlfn._xlws.FILTER(DH7:DH232,DK7:DK232&gt;cr)),DH7:DH232,0)+6,1))</f>
        <v>BI03.IPWR</v>
      </c>
      <c r="DI233" s="6" t="str" cm="1">
        <f t="array" aca="1" ref="DI233" ca="1">INDIRECT(ADDRESS(MATCH(MIN(_xlfn._xlws.FILTER(DI7:DI232,DK7:DK232&gt;cr)),DI7:DI232,0)+6,1))</f>
        <v>BI03.IPWR</v>
      </c>
      <c r="DJ233" s="6" t="str" cm="1">
        <f t="array" aca="1" ref="DJ233" ca="1">INDIRECT(ADDRESS(MATCH(MAX(_xlfn._xlws.FILTER(DJ7:DJ232,DK7:DK232&gt;cr)),DJ7:DJ232,0)+6,1))</f>
        <v>BI03.IPWR</v>
      </c>
      <c r="DK233" s="6" t="str" cm="1">
        <f t="array" aca="1" ref="DK233" ca="1">INDIRECT(ADDRESS(MATCH(MAX(_xlfn._xlws.FILTER(DK7:DK232,DK7:DK232&gt;cr)),DK7:DK232,0)+6,1))</f>
        <v>AI01.Jaccard</v>
      </c>
      <c r="DL233" s="6" t="str" cm="1">
        <f t="array" aca="1" ref="DL233" ca="1">INDIRECT(ADDRESS(MATCH(MIN(_xlfn._xlws.FILTER(DL7:DL232,DK7:DK232&gt;cr)),DL7:DL232,0)+6,1))</f>
        <v>AU13.SMTP</v>
      </c>
      <c r="DM233" s="1" t="str" cm="1">
        <f t="array" aca="1" ref="DM233" ca="1">INDIRECT(ADDRESS(MATCH(MIN(_xlfn._xlws.FILTER(DM7:DM232,DP7:DP232&gt;cr)),DM7:DM232,0)+6,1))</f>
        <v>BI03.IPWR</v>
      </c>
      <c r="DN233" s="1" t="str" cm="1">
        <f t="array" aca="1" ref="DN233" ca="1">INDIRECT(ADDRESS(MATCH(MIN(_xlfn._xlws.FILTER(DN7:DN232,DP7:DP232&gt;cr)),DN7:DN232,0)+6,1))</f>
        <v>BI03.IPWR</v>
      </c>
      <c r="DO233" s="1" t="str" cm="1">
        <f t="array" aca="1" ref="DO233" ca="1">INDIRECT(ADDRESS(MATCH(MAX(_xlfn._xlws.FILTER(DO7:DO232,DP7:DP232&gt;cr)),DO7:DO232,0)+6,1))</f>
        <v>AI19.KL</v>
      </c>
      <c r="DP233" s="1" t="str" cm="1">
        <f t="array" aca="1" ref="DP233" ca="1">INDIRECT(ADDRESS(MATCH(MAX(_xlfn._xlws.FILTER(DP7:DP232,DP7:DP232&gt;cr)),DP7:DP232,0)+6,1))</f>
        <v>AI01.Jaccard</v>
      </c>
      <c r="DQ233" s="1" t="str" cm="1">
        <f t="array" aca="1" ref="DQ233" ca="1">INDIRECT(ADDRESS(MATCH(MIN(_xlfn._xlws.FILTER(DQ7:DQ232,DP7:DP232&gt;cr)),DQ7:DQ232,0)+6,1))</f>
        <v>AU13.SMTP</v>
      </c>
      <c r="DR233" s="6" t="str" cm="1">
        <f t="array" aca="1" ref="DR233" ca="1">INDIRECT(ADDRESS(MATCH(MIN(_xlfn._xlws.FILTER(DR7:DR232,DU7:DU232&gt;cr)),DR7:DR232,0)+6,1))</f>
        <v>BI22.ZSim</v>
      </c>
      <c r="DS233" s="6" t="str" cm="1">
        <f t="array" aca="1" ref="DS233" ca="1">INDIRECT(ADDRESS(MATCH(MIN(_xlfn._xlws.FILTER(DS7:DS232,DU7:DU232&gt;cr)),DS7:DS232,0)+6,1))</f>
        <v>BI22.ZSim</v>
      </c>
      <c r="DT233" s="6" t="str" cm="1">
        <f t="array" aca="1" ref="DT233" ca="1">INDIRECT(ADDRESS(MATCH(MAX(_xlfn._xlws.FILTER(DT7:DT232,DU7:DU232&gt;cr)),DT7:DT232,0)+6,1))</f>
        <v>BI22.ZSim</v>
      </c>
      <c r="DU233" s="6" t="str" cm="1">
        <f t="array" aca="1" ref="DU233" ca="1">INDIRECT(ADDRESS(MATCH(MAX(_xlfn._xlws.FILTER(DU7:DU232,DU7:DU232&gt;cr)),DU7:DU232,0)+6,1))</f>
        <v>AI01.Jaccard</v>
      </c>
      <c r="DV233" s="6" t="str" cm="1">
        <f t="array" aca="1" ref="DV233" ca="1">INDIRECT(ADDRESS(MATCH(MIN(_xlfn._xlws.FILTER(DV7:DV232,DU7:DU232&gt;cr)),DV7:DV232,0)+6,1))</f>
        <v>AU13.SMTP</v>
      </c>
      <c r="DW233" s="1" t="str" cm="1">
        <f t="array" aca="1" ref="DW233" ca="1">INDIRECT(ADDRESS(MATCH(MIN(_xlfn._xlws.FILTER(DW7:DW232,DZ7:DZ232&gt;cr)),DW7:DW232,0)+6,1))</f>
        <v>BI22.ZSim</v>
      </c>
      <c r="DX233" s="1" t="str" cm="1">
        <f t="array" aca="1" ref="DX233" ca="1">INDIRECT(ADDRESS(MATCH(MIN(_xlfn._xlws.FILTER(DX7:DX232,DZ7:DZ232&gt;cr)),DX7:DX232,0)+6,1))</f>
        <v>BI22.ZSim</v>
      </c>
      <c r="DY233" s="1" t="str" cm="1">
        <f t="array" aca="1" ref="DY233" ca="1">INDIRECT(ADDRESS(MATCH(MAX(_xlfn._xlws.FILTER(DY7:DY232,DZ7:DZ232&gt;cr)),DY7:DY232,0)+6,1))</f>
        <v>BI22.ZSim</v>
      </c>
      <c r="DZ233" s="1" t="str" cm="1">
        <f t="array" aca="1" ref="DZ233" ca="1">INDIRECT(ADDRESS(MATCH(MAX(_xlfn._xlws.FILTER(DZ7:DZ232,DZ7:DZ232&gt;cr)),DZ7:DZ232,0)+6,1))</f>
        <v>BI01.Dice</v>
      </c>
      <c r="EA233" s="1" t="str" cm="1">
        <f t="array" aca="1" ref="EA233" ca="1">INDIRECT(ADDRESS(MATCH(MIN(_xlfn._xlws.FILTER(EA7:EA232,DZ7:DZ232&gt;cr)),EA7:EA232,0)+6,1))</f>
        <v>AU13.SMTP</v>
      </c>
      <c r="EB233" s="6" t="str" cm="1">
        <f t="array" aca="1" ref="EB233" ca="1">INDIRECT(ADDRESS(MATCH(MIN(_xlfn._xlws.FILTER(EB7:EB232,EE7:EE232&gt;cr)),EB7:EB232,0)+6,1))</f>
        <v>AI05.SRC</v>
      </c>
      <c r="EC233" s="6" t="str" cm="1">
        <f t="array" aca="1" ref="EC233" ca="1">INDIRECT(ADDRESS(MATCH(MIN(_xlfn._xlws.FILTER(EC7:EC232,EE7:EE232&gt;cr)),EC7:EC232,0)+6,1))</f>
        <v>AI05.SRC</v>
      </c>
      <c r="ED233" s="6" t="str" cm="1">
        <f t="array" aca="1" ref="ED233" ca="1">INDIRECT(ADDRESS(MATCH(MAX(_xlfn._xlws.FILTER(ED7:ED232,EE7:EE232&gt;cr)),ED7:ED232,0)+6,1))</f>
        <v>BI22.ZSim</v>
      </c>
      <c r="EE233" s="6" t="str" cm="1">
        <f t="array" aca="1" ref="EE233" ca="1">INDIRECT(ADDRESS(MATCH(MAX(_xlfn._xlws.FILTER(EE7:EE232,EE7:EE232&gt;cr)),EE7:EE232,0)+6,1))</f>
        <v>CI14.SMD.EMX3</v>
      </c>
      <c r="EF233" s="6" t="str" cm="1">
        <f t="array" aca="1" ref="EF233" ca="1">INDIRECT(ADDRESS(MATCH(MIN(_xlfn._xlws.FILTER(EF7:EF232,EE7:EE232&gt;cr)),EF7:EF232,0)+6,1))</f>
        <v>AU13.SMTP</v>
      </c>
      <c r="EG233" s="1" t="str" cm="1">
        <f t="array" aca="1" ref="EG233" ca="1">INDIRECT(ADDRESS(MATCH(MIN(_xlfn._xlws.FILTER(EG7:EG232,EJ7:EJ232&gt;cr)),EG7:EG232,0)+6,1))</f>
        <v>AI05.SRC</v>
      </c>
      <c r="EH233" s="1" t="str" cm="1">
        <f t="array" aca="1" ref="EH233" ca="1">INDIRECT(ADDRESS(MATCH(MIN(_xlfn._xlws.FILTER(EH7:EH232,EJ7:EJ232&gt;cr)),EH7:EH232,0)+6,1))</f>
        <v>AI05.SRC</v>
      </c>
      <c r="EI233" s="1" t="str" cm="1">
        <f t="array" aca="1" ref="EI233" ca="1">INDIRECT(ADDRESS(MATCH(MAX(_xlfn._xlws.FILTER(EI7:EI232,EJ7:EJ232&gt;cr)),EI7:EI232,0)+6,1))</f>
        <v>AI28.RPB</v>
      </c>
      <c r="EJ233" s="1" t="str" cm="1">
        <f t="array" aca="1" ref="EJ233" ca="1">INDIRECT(ADDRESS(MATCH(MAX(_xlfn._xlws.FILTER(EJ7:EJ232,EJ7:EJ232&gt;cr)),EJ7:EJ232,0)+6,1))</f>
        <v>AI01.Jaccard</v>
      </c>
      <c r="EK233" s="1" t="str" cm="1">
        <f t="array" aca="1" ref="EK233" ca="1">INDIRECT(ADDRESS(MATCH(MIN(_xlfn._xlws.FILTER(EK7:EK232,EJ7:EJ232&gt;cr)),EK7:EK232,0)+6,1))</f>
        <v>AU13.SMTP</v>
      </c>
      <c r="EL233" s="6" t="str" cm="1">
        <f t="array" aca="1" ref="EL233" ca="1">INDIRECT(ADDRESS(MATCH(MIN(_xlfn._xlws.FILTER(EL7:EL232,EO7:EO232&gt;cr)),EL7:EL232,0)+6,1))</f>
        <v>BI03.IPWR</v>
      </c>
      <c r="EM233" s="6" t="str" cm="1">
        <f t="array" aca="1" ref="EM233" ca="1">INDIRECT(ADDRESS(MATCH(MIN(_xlfn._xlws.FILTER(EM7:EM232,EO7:EO232&gt;cr)),EM7:EM232,0)+6,1))</f>
        <v>BI03.IPWR</v>
      </c>
      <c r="EN233" s="6" t="str" cm="1">
        <f t="array" aca="1" ref="EN233" ca="1">INDIRECT(ADDRESS(MATCH(MAX(_xlfn._xlws.FILTER(EN7:EN232,EO7:EO232&gt;cr)),EN7:EN232,0)+6,1))</f>
        <v>AI19.KL</v>
      </c>
      <c r="EO233" s="6" t="str" cm="1">
        <f t="array" aca="1" ref="EO233" ca="1">INDIRECT(ADDRESS(MATCH(MAX(_xlfn._xlws.FILTER(EO7:EO232,EO7:EO232&gt;cr)),EO7:EO232,0)+6,1))</f>
        <v>AI01.Jaccard</v>
      </c>
      <c r="EP233" s="6" t="str" cm="1">
        <f t="array" aca="1" ref="EP233" ca="1">INDIRECT(ADDRESS(MATCH(MIN(_xlfn._xlws.FILTER(EP7:EP232,EO7:EO232&gt;cr)),EP7:EP232,0)+6,1))</f>
        <v>AU13.SMTP</v>
      </c>
      <c r="EQ233" s="1" t="e" cm="1" vm="1">
        <f t="array" aca="1" ref="EQ233" ca="1">INDIRECT(ADDRESS(MATCH(MIN(_xlfn._xlws.FILTER(EQ7:EQ232,ET7:ET232&gt;cr)),EQ7:EQ232,0)+6,1))</f>
        <v>#VALUE!</v>
      </c>
      <c r="ER233" s="1" t="e" cm="1" vm="1">
        <f t="array" aca="1" ref="ER233" ca="1">INDIRECT(ADDRESS(MATCH(MIN(_xlfn._xlws.FILTER(ER7:ER232,ET7:ET232&gt;cr)),ER7:ER232,0)+6,1))</f>
        <v>#VALUE!</v>
      </c>
      <c r="ES233" s="1" t="e" cm="1" vm="1">
        <f t="array" aca="1" ref="ES233" ca="1">INDIRECT(ADDRESS(MATCH(MAX(_xlfn._xlws.FILTER(ES7:ES232,ET7:ET232&gt;cr)),ES7:ES232,0)+6,1))</f>
        <v>#VALUE!</v>
      </c>
      <c r="ET233" s="1" t="e" cm="1" vm="1">
        <f t="array" aca="1" ref="ET233" ca="1">INDIRECT(ADDRESS(MATCH(MAX(_xlfn._xlws.FILTER(ET7:ET232,ET7:ET232&gt;cr)),ET7:ET232,0)+6,1))</f>
        <v>#VALUE!</v>
      </c>
      <c r="EU233" s="1" t="e" cm="1" vm="1">
        <f t="array" aca="1" ref="EU233" ca="1">INDIRECT(ADDRESS(MATCH(MIN(_xlfn._xlws.FILTER(EU7:EU232,ET7:ET232&gt;cr)),EU7:EU232,0)+6,1))</f>
        <v>#VALUE!</v>
      </c>
      <c r="EV233" s="6" t="e" cm="1" vm="1">
        <f t="array" aca="1" ref="EV233" ca="1">INDIRECT(ADDRESS(MATCH(MIN(_xlfn._xlws.FILTER(EV7:EV232,EY7:EY232&gt;cr)),EV7:EV232,0)+6,1))</f>
        <v>#VALUE!</v>
      </c>
      <c r="EW233" s="6" t="e" cm="1" vm="1">
        <f t="array" aca="1" ref="EW233" ca="1">INDIRECT(ADDRESS(MATCH(MIN(_xlfn._xlws.FILTER(EW7:EW232,EY7:EY232&gt;cr)),EW7:EW232,0)+6,1))</f>
        <v>#VALUE!</v>
      </c>
      <c r="EX233" s="6" t="e" cm="1" vm="1">
        <f t="array" aca="1" ref="EX233" ca="1">INDIRECT(ADDRESS(MATCH(MAX(_xlfn._xlws.FILTER(EX7:EX232,EY7:EY232&gt;cr)),EX7:EX232,0)+6,1))</f>
        <v>#VALUE!</v>
      </c>
      <c r="EY233" s="6" t="e" cm="1" vm="1">
        <f t="array" aca="1" ref="EY233" ca="1">INDIRECT(ADDRESS(MATCH(MAX(_xlfn._xlws.FILTER(EY7:EY232,EY7:EY232&gt;cr)),EY7:EY232,0)+6,1))</f>
        <v>#VALUE!</v>
      </c>
      <c r="EZ233" s="6" t="e" cm="1" vm="1">
        <f t="array" aca="1" ref="EZ233" ca="1">INDIRECT(ADDRESS(MATCH(MIN(_xlfn._xlws.FILTER(EZ7:EZ232,EY7:EY232&gt;cr)),EZ7:EZ232,0)+6,1))</f>
        <v>#VALUE!</v>
      </c>
      <c r="FA233" s="1" t="str" cm="1">
        <f t="array" aca="1" ref="FA233" ca="1">INDIRECT(ADDRESS(MATCH(MIN(_xlfn._xlws.FILTER(FA7:FA232,FD7:FD232&gt;cr)),FA7:FA232,0)+6,1))</f>
        <v>BI14.AmerJ</v>
      </c>
      <c r="FB233" s="1" t="str" cm="1">
        <f t="array" aca="1" ref="FB233" ca="1">INDIRECT(ADDRESS(MATCH(MIN(_xlfn._xlws.FILTER(FB7:FB232,FD7:FD232&gt;cr)),FB7:FB232,0)+6,1))</f>
        <v>BI14.AmerJ</v>
      </c>
      <c r="FC233" s="1" t="str" cm="1">
        <f t="array" aca="1" ref="FC233" ca="1">INDIRECT(ADDRESS(MATCH(MAX(_xlfn._xlws.FILTER(FC7:FC232,FD7:FD232&gt;cr)),FC7:FC232,0)+6,1))</f>
        <v>BI07.PSSJ</v>
      </c>
      <c r="FD233" s="1" t="str" cm="1">
        <f t="array" aca="1" ref="FD233" ca="1">INDIRECT(ADDRESS(MATCH(MAX(_xlfn._xlws.FILTER(FD7:FD232,FD7:FD232&gt;cr)),FD7:FD232,0)+6,1))</f>
        <v>BI14.Amer</v>
      </c>
      <c r="FE233" s="1" t="str" cm="1">
        <f t="array" aca="1" ref="FE233" ca="1">INDIRECT(ADDRESS(MATCH(MIN(_xlfn._xlws.FILTER(FE7:FE232,FD7:FD232&gt;cr)),FE7:FE232,0)+6,1))</f>
        <v>AU16.TA</v>
      </c>
      <c r="FF233" s="6" t="e" cm="1" vm="1">
        <f t="array" aca="1" ref="FF233" ca="1">INDIRECT(ADDRESS(MATCH(MIN(_xlfn._xlws.FILTER(FF7:FF232,FI7:FI232&gt;cr)),FF7:FF232,0)+6,1))</f>
        <v>#VALUE!</v>
      </c>
      <c r="FG233" s="6" t="e" cm="1" vm="1">
        <f t="array" aca="1" ref="FG233" ca="1">INDIRECT(ADDRESS(MATCH(MIN(_xlfn._xlws.FILTER(FG7:FG232,FI7:FI232&gt;cr)),FG7:FG232,0)+6,1))</f>
        <v>#VALUE!</v>
      </c>
      <c r="FH233" s="6" t="e" cm="1" vm="1">
        <f t="array" aca="1" ref="FH233" ca="1">INDIRECT(ADDRESS(MATCH(MAX(_xlfn._xlws.FILTER(FH7:FH232,FI7:FI232&gt;cr)),FH7:FH232,0)+6,1))</f>
        <v>#VALUE!</v>
      </c>
      <c r="FI233" s="6" t="e" cm="1" vm="1">
        <f t="array" aca="1" ref="FI233" ca="1">INDIRECT(ADDRESS(MATCH(MAX(_xlfn._xlws.FILTER(FI7:FI232,FI7:FI232&gt;cr)),FI7:FI232,0)+6,1))</f>
        <v>#VALUE!</v>
      </c>
      <c r="FJ233" s="6" t="e" cm="1" vm="1">
        <f t="array" aca="1" ref="FJ233" ca="1">INDIRECT(ADDRESS(MATCH(MIN(_xlfn._xlws.FILTER(FJ7:FJ232,FI7:FI232&gt;cr)),FJ7:FJ232,0)+6,1))</f>
        <v>#VALUE!</v>
      </c>
      <c r="FK233" s="1" t="e" cm="1" vm="1">
        <f t="array" aca="1" ref="FK233" ca="1">INDIRECT(ADDRESS(MATCH(MIN(_xlfn._xlws.FILTER(FK7:FK232,FN7:FN232&gt;cr)),FK7:FK232,0)+6,1))</f>
        <v>#VALUE!</v>
      </c>
      <c r="FL233" s="1" t="e" cm="1" vm="1">
        <f t="array" aca="1" ref="FL233" ca="1">INDIRECT(ADDRESS(MATCH(MIN(_xlfn._xlws.FILTER(FL7:FL232,FN7:FN232&gt;cr)),FL7:FL232,0)+6,1))</f>
        <v>#VALUE!</v>
      </c>
      <c r="FM233" s="1" t="e" cm="1" vm="1">
        <f t="array" aca="1" ref="FM233" ca="1">INDIRECT(ADDRESS(MATCH(MAX(_xlfn._xlws.FILTER(FM7:FM232,FN7:FN232&gt;cr)),FM7:FM232,0)+6,1))</f>
        <v>#VALUE!</v>
      </c>
      <c r="FN233" s="1" t="e" cm="1" vm="1">
        <f t="array" aca="1" ref="FN233" ca="1">INDIRECT(ADDRESS(MATCH(MAX(_xlfn._xlws.FILTER(FN7:FN232,FN7:FN232&gt;cr)),FN7:FN232,0)+6,1))</f>
        <v>#VALUE!</v>
      </c>
      <c r="FO233" s="1" t="e" cm="1" vm="1">
        <f t="array" aca="1" ref="FO233" ca="1">INDIRECT(ADDRESS(MATCH(MIN(_xlfn._xlws.FILTER(FO7:FO232,FN7:FN232&gt;cr)),FO7:FO232,0)+6,1))</f>
        <v>#VALUE!</v>
      </c>
      <c r="FP233" s="9" t="str" cm="1">
        <f t="array" aca="1" ref="FP233" ca="1">INDIRECT(ADDRESS(MATCH(MIN(_xlfn.LET(_xlpm.x,IF(ISNUMBER(FP7:FP232),FP7:FP232),_xlpm.y,IF(ISNUMBER(FS7:FS232),FS7:FS232),_xlfn._xlws.FILTER(_xlpm.x,_xlpm.y&gt;cr))),FP7:FP232,0)+6,1))</f>
        <v>BI03.IPWR</v>
      </c>
      <c r="FQ233" s="9" t="str" cm="1">
        <f t="array" aca="1" ref="FQ233" ca="1">INDIRECT(ADDRESS(MATCH(MIN(_xlfn.LET(_xlpm.x,IF(ISNUMBER(FQ7:FQ232),FQ7:FQ232),_xlpm.y,IF(ISNUMBER(FS7:FS232),FS7:FS232),_xlfn._xlws.FILTER(_xlpm.x,_xlpm.y&gt;cr))),FQ7:FQ232,0)+6,1))</f>
        <v>BI03.IPWR</v>
      </c>
      <c r="FR233" s="9" t="str" cm="1">
        <f t="array" aca="1" ref="FR233" ca="1">INDIRECT(ADDRESS(MATCH(MAX(_xlfn.LET(_xlpm.x,IF(ISNUMBER(FR7:FR232),FR7:FR232),_xlpm.y,IF(ISNUMBER(FS7:FS232),FS7:FS232),_xlfn._xlws.FILTER(_xlpm.x,_xlpm.y&gt;cr))),FR7:FR232,0)+6,1))</f>
        <v>BI22.ZSim</v>
      </c>
      <c r="FS233" s="9" t="str" cm="1">
        <f t="array" aca="1" ref="FS233" ca="1">INDIRECT(ADDRESS(MATCH(MAX(_xlfn.LET(_xlpm.x,IF(ISNUMBER(FS7:FS232),FS7:FS232),_xlpm.y,IF(ISNUMBER(FS7:FS232),FS7:FS232),_xlfn._xlws.FILTER(_xlpm.x,_xlpm.y&gt;cr))),FS7:FS232,0)+6,1))</f>
        <v>AI01.Jaccard</v>
      </c>
      <c r="FT233" s="9" t="str" cm="1">
        <f t="array" aca="1" ref="FT233" ca="1">INDIRECT(ADDRESS(MATCH(MIN(_xlfn.LET(_xlpm.x,IF(ISNUMBER(FT7:FT232),FT7:FT232),_xlpm.y,IF(ISNUMBER(FS7:FS232),FS7:FS232),_xlfn._xlws.FILTER(_xlpm.x,_xlpm.y&gt;cr))),FT7:FT232,0)+6,1))</f>
        <v>BU16.TAEven</v>
      </c>
      <c r="FU233" s="1" t="str" cm="1">
        <f t="array" aca="1" ref="FU233" ca="1">INDEX(_xlfn._xlws.FILTER(FU7:FU232,ISTEXT(FU7:FU232)),MODE(MATCH(_xlfn._xlws.FILTER(FU7:FU232,ISTEXT(FU7:FU232)),_xlfn._xlws.FILTER(FU7:FU232,ISTEXT(FU7:FU232)),0)))</f>
        <v>k=20, r=0.1</v>
      </c>
      <c r="FV233" s="1" t="str" cm="1">
        <f t="array" aca="1" ref="FV233" ca="1">INDEX(_xlfn._xlws.FILTER(FV7:FV232,ISTEXT(FV7:FV232)),MODE(MATCH(_xlfn._xlws.FILTER(FV7:FV232,ISTEXT(FV7:FV232)),_xlfn._xlws.FILTER(FV7:FV232,ISTEXT(FV7:FV232)),0)))</f>
        <v>k=5, r=0.1</v>
      </c>
      <c r="FW233" s="1" t="str" cm="1">
        <f t="array" aca="1" ref="FW233" ca="1">INDEX(_xlfn._xlws.FILTER(FW7:FW232,ISTEXT(FW7:FW232)),MODE(MATCH(_xlfn._xlws.FILTER(FW7:FW232,ISTEXT(FW7:FW232)),_xlfn._xlws.FILTER(FW7:FW232,ISTEXT(FW7:FW232)),0)))</f>
        <v>k=20, r=0.1</v>
      </c>
      <c r="FX233" s="1" t="str" cm="1">
        <f t="array" aca="1" ref="FX233" ca="1">INDEX(_xlfn._xlws.FILTER(FX7:FX232,ISTEXT(FX7:FX232)),MODE(MATCH(_xlfn._xlws.FILTER(FX7:FX232,ISTEXT(FX7:FX232)),_xlfn._xlws.FILTER(FX7:FX232,ISTEXT(FX7:FX232)),0)))</f>
        <v>k=5, r=0.1</v>
      </c>
      <c r="FY233" s="1" t="str" cm="1">
        <f t="array" aca="1" ref="FY233" ca="1">INDEX(_xlfn._xlws.FILTER(FY7:FY232,ISTEXT(FY7:FY232)),MODE(MATCH(_xlfn._xlws.FILTER(FY7:FY232,ISTEXT(FY7:FY232)),_xlfn._xlws.FILTER(FY7:FY232,ISTEXT(FY7:FY232)),0)))</f>
        <v>k=20, r=0.9</v>
      </c>
    </row>
    <row r="234" spans="1:181" x14ac:dyDescent="0.2">
      <c r="A234" s="7" t="s">
        <v>234</v>
      </c>
      <c r="B234" s="6" t="str" cm="1">
        <f t="array" aca="1" ref="B234" ca="1">INDIRECT(ADDRESS(MATCH(SMALL(_xlfn._xlws.FILTER(B7:B232,E7:E232&gt;cr),2),B7:B232,0)+6,1))</f>
        <v>CI14.Amer.EMX1</v>
      </c>
      <c r="C234" s="6" t="str" cm="1">
        <f t="array" aca="1" ref="C234" ca="1">INDIRECT(ADDRESS(MATCH(SMALL(_xlfn._xlws.FILTER(C7:C232,E7:E232&gt;cr),2),C7:C232,0)+6,1))</f>
        <v>BI22.ESim3</v>
      </c>
      <c r="D234" s="6" t="str" cm="1">
        <f t="array" aca="1" ref="D234" ca="1">INDIRECT(ADDRESS(MATCH(LARGE(_xlfn._xlws.FILTER(D7:D232,E7:E232&gt;cr),2),D7:D232,0)+6,1))</f>
        <v>CI14.Amer.QTI</v>
      </c>
      <c r="E234" s="6" t="str" cm="1">
        <f t="array" aca="1" ref="E234" ca="1">INDIRECT(ADDRESS(MATCH(LARGE(_xlfn._xlws.FILTER(E7:E232,E7:E232&gt;cr),2),E7:E232,0)+6,1))</f>
        <v>AI01.Jaccard</v>
      </c>
      <c r="F234" s="6" t="str" cm="1">
        <f t="array" aca="1" ref="F234" ca="1">INDIRECT(ADDRESS(MATCH(SMALL(_xlfn._xlws.FILTER(F7:F232,E7:E232&gt;cr),2),F7:F232,0)+6,1))</f>
        <v>BU01.JaccardMulti</v>
      </c>
      <c r="G234" s="1" t="e" cm="1" vm="1">
        <f t="array" aca="1" ref="G234" ca="1">INDIRECT(ADDRESS(MATCH(SMALL(_xlfn._xlws.FILTER(G7:G232,J7:J232&gt;cr),2),G7:G232,0)+6,1))</f>
        <v>#VALUE!</v>
      </c>
      <c r="H234" s="1" t="e" cm="1" vm="1">
        <f t="array" aca="1" ref="H234" ca="1">INDIRECT(ADDRESS(MATCH(SMALL(_xlfn._xlws.FILTER(H7:H232,J7:J232&gt;cr),2),H7:H232,0)+6,1))</f>
        <v>#VALUE!</v>
      </c>
      <c r="I234" s="5" t="e" cm="1" vm="1">
        <f t="array" aca="1" ref="I234" ca="1">INDIRECT(ADDRESS(MATCH(LARGE(_xlfn._xlws.FILTER(I7:I232,J7:J232&gt;cr),2),I7:I232,0)+6,1))</f>
        <v>#VALUE!</v>
      </c>
      <c r="J234" s="5" t="e" cm="1" vm="1">
        <f t="array" aca="1" ref="J234" ca="1">INDIRECT(ADDRESS(MATCH(LARGE(_xlfn._xlws.FILTER(J7:J232,J7:J232&gt;cr),2),J7:J232,0)+6,1))</f>
        <v>#VALUE!</v>
      </c>
      <c r="K234" s="1" t="e" cm="1" vm="1">
        <f t="array" aca="1" ref="K234" ca="1">INDIRECT(ADDRESS(MATCH(SMALL(_xlfn._xlws.FILTER(K7:K232,J7:J232&gt;cr),2),K7:K232,0)+6,1))</f>
        <v>#VALUE!</v>
      </c>
      <c r="L234" s="6" t="str" cm="1">
        <f t="array" aca="1" ref="L234" ca="1">INDIRECT(ADDRESS(MATCH(SMALL(_xlfn._xlws.FILTER(L7:L232,O7:O232&gt;cr),2),L7:L232,0)+6,1))</f>
        <v>AI05.SRC</v>
      </c>
      <c r="M234" s="6" t="str" cm="1">
        <f t="array" aca="1" ref="M234" ca="1">INDIRECT(ADDRESS(MATCH(SMALL(_xlfn._xlws.FILTER(M7:M232,O7:O232&gt;cr),2),M7:M232,0)+6,1))</f>
        <v>AI05.SRC</v>
      </c>
      <c r="N234" s="4" t="str" cm="1">
        <f t="array" aca="1" ref="N234" ca="1">INDIRECT(ADDRESS(MATCH(LARGE(_xlfn._xlws.FILTER(N7:N232,O7:O232&gt;cr),2),N7:N232,0)+6,1))</f>
        <v>CI14.Amer.EMX1</v>
      </c>
      <c r="O234" s="4" t="str" cm="1">
        <f t="array" aca="1" ref="O234" ca="1">INDIRECT(ADDRESS(MATCH(LARGE(_xlfn._xlws.FILTER(O7:O232,O7:O232&gt;cr),2),O7:O232,0)+6,1))</f>
        <v>AI01.Jaccard</v>
      </c>
      <c r="P234" s="6" t="str" cm="1">
        <f t="array" aca="1" ref="P234" ca="1">INDIRECT(ADDRESS(MATCH(SMALL(_xlfn._xlws.FILTER(P7:P232,O7:O232&gt;cr),2),P7:P232,0)+6,1))</f>
        <v>BU03.CPC</v>
      </c>
      <c r="Q234" s="1" t="e" cm="1" vm="1">
        <f t="array" aca="1" ref="Q234" ca="1">INDIRECT(ADDRESS(MATCH(SMALL(_xlfn._xlws.FILTER(Q7:Q232,T7:T232&gt;cr),2),Q7:Q232,0)+6,1))</f>
        <v>#VALUE!</v>
      </c>
      <c r="R234" s="1" t="e" cm="1" vm="1">
        <f t="array" aca="1" ref="R234" ca="1">INDIRECT(ADDRESS(MATCH(SMALL(_xlfn._xlws.FILTER(R7:R232,T7:T232&gt;cr),2),R7:R232,0)+6,1))</f>
        <v>#VALUE!</v>
      </c>
      <c r="S234" s="5" t="e" cm="1" vm="1">
        <f t="array" aca="1" ref="S234" ca="1">INDIRECT(ADDRESS(MATCH(LARGE(_xlfn._xlws.FILTER(S7:S232,T7:T232&gt;cr),2),S7:S232,0)+6,1))</f>
        <v>#VALUE!</v>
      </c>
      <c r="T234" s="5" t="e" cm="1" vm="1">
        <f t="array" aca="1" ref="T234" ca="1">INDIRECT(ADDRESS(MATCH(LARGE(_xlfn._xlws.FILTER(T7:T232,T7:T232&gt;cr),2),T7:T232,0)+6,1))</f>
        <v>#VALUE!</v>
      </c>
      <c r="U234" s="1" t="e" cm="1" vm="1">
        <f t="array" aca="1" ref="U234" ca="1">INDIRECT(ADDRESS(MATCH(SMALL(_xlfn._xlws.FILTER(U7:U232,T7:T232&gt;cr),2),U7:U232,0)+6,1))</f>
        <v>#VALUE!</v>
      </c>
      <c r="V234" s="6" t="str" cm="1">
        <f t="array" aca="1" ref="V234" ca="1">INDIRECT(ADDRESS(MATCH(SMALL(_xlfn._xlws.FILTER(V7:V232,Y7:Y232&gt;cr),2),V7:V232,0)+6,1))</f>
        <v>BI22.ZSim</v>
      </c>
      <c r="W234" s="6" t="str" cm="1">
        <f t="array" aca="1" ref="W234" ca="1">INDIRECT(ADDRESS(MATCH(SMALL(_xlfn._xlws.FILTER(W7:W232,Y7:Y232&gt;cr),2),W7:W232,0)+6,1))</f>
        <v>BI22.ZSim</v>
      </c>
      <c r="X234" s="6" t="str" cm="1">
        <f t="array" aca="1" ref="X234" ca="1">INDIRECT(ADDRESS(MATCH(LARGE(_xlfn._xlws.FILTER(X7:X232,Y7:Y232&gt;cr),2),X7:X232,0)+6,1))</f>
        <v>CI14.Amer.PSS</v>
      </c>
      <c r="Y234" s="6" t="str" cm="1">
        <f t="array" aca="1" ref="Y234" ca="1">INDIRECT(ADDRESS(MATCH(LARGE(_xlfn._xlws.FILTER(Y7:Y232,Y7:Y232&gt;cr),2),Y7:Y232,0)+6,1))</f>
        <v>AI01.Jaccard</v>
      </c>
      <c r="Z234" s="6" t="str" cm="1">
        <f t="array" aca="1" ref="Z234" ca="1">INDIRECT(ADDRESS(MATCH(SMALL(_xlfn._xlws.FILTER(Z7:Z232,Y7:Y232&gt;cr),2),Z7:Z232,0)+6,1))</f>
        <v>BU01.Dice</v>
      </c>
      <c r="AA234" s="1" t="e" cm="1" vm="1">
        <f t="array" aca="1" ref="AA234" ca="1">INDIRECT(ADDRESS(MATCH(SMALL(_xlfn._xlws.FILTER(AA7:AA232,AD7:AD232&gt;cr),2),AA7:AA232,0)+6,1))</f>
        <v>#VALUE!</v>
      </c>
      <c r="AB234" s="1" t="e" cm="1" vm="1">
        <f t="array" aca="1" ref="AB234" ca="1">INDIRECT(ADDRESS(MATCH(SMALL(_xlfn._xlws.FILTER(AB7:AB232,AD7:AD232&gt;cr),2),AB7:AB232,0)+6,1))</f>
        <v>#VALUE!</v>
      </c>
      <c r="AC234" s="5" t="e" cm="1" vm="1">
        <f t="array" aca="1" ref="AC234" ca="1">INDIRECT(ADDRESS(MATCH(LARGE(_xlfn._xlws.FILTER(AC7:AC232,AD7:AD232&gt;cr),2),AC7:AC232,0)+6,1))</f>
        <v>#VALUE!</v>
      </c>
      <c r="AD234" s="5" t="e" cm="1" vm="1">
        <f t="array" aca="1" ref="AD234" ca="1">INDIRECT(ADDRESS(MATCH(LARGE(_xlfn._xlws.FILTER(AD7:AD232,AD7:AD232&gt;cr),2),AD7:AD232,0)+6,1))</f>
        <v>#VALUE!</v>
      </c>
      <c r="AE234" s="1" t="e" cm="1" vm="1">
        <f t="array" aca="1" ref="AE234" ca="1">INDIRECT(ADDRESS(MATCH(SMALL(_xlfn._xlws.FILTER(AE7:AE232,AD7:AD232&gt;cr),2),AE7:AE232,0)+6,1))</f>
        <v>#VALUE!</v>
      </c>
      <c r="AF234" s="6" t="str" cm="1">
        <f t="array" aca="1" ref="AF234" ca="1">INDIRECT(ADDRESS(MATCH(SMALL(_xlfn._xlws.FILTER(AF7:AF232,AI7:AI232&gt;cr),2),AF7:AF232,0)+6,1))</f>
        <v>AI28.RPB</v>
      </c>
      <c r="AG234" s="6" t="str" cm="1">
        <f t="array" aca="1" ref="AG234" ca="1">INDIRECT(ADDRESS(MATCH(SMALL(_xlfn._xlws.FILTER(AG7:AG232,AI7:AI232&gt;cr),2),AG7:AG232,0)+6,1))</f>
        <v>AI05.SRC</v>
      </c>
      <c r="AH234" s="6" t="str" cm="1">
        <f t="array" aca="1" ref="AH234" ca="1">INDIRECT(ADDRESS(MATCH(LARGE(_xlfn._xlws.FILTER(AH7:AH232,AI7:AI232&gt;cr),2),AH7:AH232,0)+6,1))</f>
        <v>AI28.RPB</v>
      </c>
      <c r="AI234" s="6" t="str" cm="1">
        <f t="array" aca="1" ref="AI234" ca="1">INDIRECT(ADDRESS(MATCH(LARGE(_xlfn._xlws.FILTER(AI7:AI232,AI7:AI232&gt;cr),2),AI7:AI232,0)+6,1))</f>
        <v>AI01.Jaccard</v>
      </c>
      <c r="AJ234" s="6" t="str" cm="1">
        <f t="array" aca="1" ref="AJ234" ca="1">INDIRECT(ADDRESS(MATCH(SMALL(_xlfn._xlws.FILTER(AJ7:AJ232,AI7:AI232&gt;cr),2),AJ7:AJ232,0)+6,1))</f>
        <v>BU01.JaccardMulti</v>
      </c>
      <c r="AK234" s="1" t="e" cm="1" vm="1">
        <f t="array" aca="1" ref="AK234" ca="1">INDIRECT(ADDRESS(MATCH(SMALL(_xlfn._xlws.FILTER(AK7:AK232,AN7:AN232&gt;cr),2),AK7:AK232,0)+6,1))</f>
        <v>#VALUE!</v>
      </c>
      <c r="AL234" s="1" t="e" cm="1" vm="1">
        <f t="array" aca="1" ref="AL234" ca="1">INDIRECT(ADDRESS(MATCH(SMALL(_xlfn._xlws.FILTER(AL7:AL232,AN7:AN232&gt;cr),2),AL7:AL232,0)+6,1))</f>
        <v>#VALUE!</v>
      </c>
      <c r="AM234" s="5" t="e" cm="1" vm="1">
        <f t="array" aca="1" ref="AM234" ca="1">INDIRECT(ADDRESS(MATCH(LARGE(_xlfn._xlws.FILTER(AM7:AM232,AN7:AN232&gt;cr),2),AM7:AM232,0)+6,1))</f>
        <v>#VALUE!</v>
      </c>
      <c r="AN234" s="5" t="e" cm="1" vm="1">
        <f t="array" aca="1" ref="AN234" ca="1">INDIRECT(ADDRESS(MATCH(LARGE(_xlfn._xlws.FILTER(AN7:AN232,AN7:AN232&gt;cr),2),AN7:AN232,0)+6,1))</f>
        <v>#VALUE!</v>
      </c>
      <c r="AO234" s="1" t="e" cm="1" vm="1">
        <f t="array" aca="1" ref="AO234" ca="1">INDIRECT(ADDRESS(MATCH(SMALL(_xlfn._xlws.FILTER(AO7:AO232,AN7:AN232&gt;cr),2),AO7:AO232,0)+6,1))</f>
        <v>#VALUE!</v>
      </c>
      <c r="AP234" s="6" t="str" cm="1">
        <f t="array" aca="1" ref="AP234" ca="1">INDIRECT(ADDRESS(MATCH(SMALL(_xlfn._xlws.FILTER(AP7:AP232,AS7:AS232&gt;cr),2),AP7:AP232,0)+6,1))</f>
        <v>AI28.RPB</v>
      </c>
      <c r="AQ234" s="6" t="str" cm="1">
        <f t="array" aca="1" ref="AQ234" ca="1">INDIRECT(ADDRESS(MATCH(SMALL(_xlfn._xlws.FILTER(AQ7:AQ232,AS7:AS232&gt;cr),2),AQ7:AQ232,0)+6,1))</f>
        <v>AI28.RPB</v>
      </c>
      <c r="AR234" s="6" t="str" cm="1">
        <f t="array" aca="1" ref="AR234" ca="1">INDIRECT(ADDRESS(MATCH(LARGE(_xlfn._xlws.FILTER(AR7:AR232,AS7:AS232&gt;cr),2),AR7:AR232,0)+6,1))</f>
        <v>BI03.IPWR</v>
      </c>
      <c r="AS234" s="6" t="str" cm="1">
        <f t="array" aca="1" ref="AS234" ca="1">INDIRECT(ADDRESS(MATCH(LARGE(_xlfn._xlws.FILTER(AS7:AS232,AS7:AS232&gt;cr),2),AS7:AS232,0)+6,1))</f>
        <v>AI01.Jaccard</v>
      </c>
      <c r="AT234" s="6" t="str" cm="1">
        <f t="array" aca="1" ref="AT234" ca="1">INDIRECT(ADDRESS(MATCH(SMALL(_xlfn._xlws.FILTER(AT7:AT232,AS7:AS232&gt;cr),2),AT7:AT232,0)+6,1))</f>
        <v>AU30.Singularity</v>
      </c>
      <c r="AU234" s="1" t="str" cm="1">
        <f t="array" aca="1" ref="AU234" ca="1">INDIRECT(ADDRESS(MATCH(SMALL(_xlfn._xlws.FILTER(AU7:AU232,AX7:AX232&gt;cr),2),AU7:AU232,0)+6,1))</f>
        <v>CI14.Amer.EMX1</v>
      </c>
      <c r="AV234" s="1" t="str" cm="1">
        <f t="array" aca="1" ref="AV234" ca="1">INDIRECT(ADDRESS(MATCH(SMALL(_xlfn._xlws.FILTER(AV7:AV232,AX7:AX232&gt;cr),2),AV7:AV232,0)+6,1))</f>
        <v>BI22.ESim3</v>
      </c>
      <c r="AW234" s="1" t="str" cm="1">
        <f t="array" aca="1" ref="AW234" ca="1">INDIRECT(ADDRESS(MATCH(LARGE(_xlfn._xlws.FILTER(AW7:AW232,AX7:AX232&gt;cr),2),AW7:AW232,0)+6,1))</f>
        <v>CI14.Amer.QTI</v>
      </c>
      <c r="AX234" s="1" t="str" cm="1">
        <f t="array" aca="1" ref="AX234" ca="1">INDIRECT(ADDRESS(MATCH(LARGE(_xlfn._xlws.FILTER(AX7:AX232,AX7:AX232&gt;cr),2),AX7:AX232,0)+6,1))</f>
        <v>AI01.Jaccard</v>
      </c>
      <c r="AY234" s="1" t="str" cm="1">
        <f t="array" aca="1" ref="AY234" ca="1">INDIRECT(ADDRESS(MATCH(SMALL(_xlfn._xlws.FILTER(AY7:AY232,AX7:AX232&gt;cr),2),AY7:AY232,0)+6,1))</f>
        <v>BU01.PNCR</v>
      </c>
      <c r="AZ234" s="6" t="str" cm="1">
        <f t="array" aca="1" ref="AZ234" ca="1">INDIRECT(ADDRESS(MATCH(SMALL(_xlfn._xlws.FILTER(AZ7:AZ232,BC7:BC232&gt;cr),2),AZ7:AZ232,0)+6,1))</f>
        <v>AI05.SRC</v>
      </c>
      <c r="BA234" s="6" t="str" cm="1">
        <f t="array" aca="1" ref="BA234" ca="1">INDIRECT(ADDRESS(MATCH(SMALL(_xlfn._xlws.FILTER(BA7:BA232,BC7:BC232&gt;cr),2),BA7:BA232,0)+6,1))</f>
        <v>AI05.SRC</v>
      </c>
      <c r="BB234" s="4" t="str" cm="1">
        <f t="array" aca="1" ref="BB234" ca="1">INDIRECT(ADDRESS(MATCH(LARGE(_xlfn._xlws.FILTER(BB7:BB232,BC7:BC232&gt;cr),2),BB7:BB232,0)+6,1))</f>
        <v>CI14.Amer.QTI</v>
      </c>
      <c r="BC234" s="4" t="str" cm="1">
        <f t="array" aca="1" ref="BC234" ca="1">INDIRECT(ADDRESS(MATCH(LARGE(_xlfn._xlws.FILTER(BC7:BC232,BC7:BC232&gt;cr),2),BC7:BC232,0)+6,1))</f>
        <v>AI01.Jaccard</v>
      </c>
      <c r="BD234" s="6" t="str" cm="1">
        <f t="array" aca="1" ref="BD234" ca="1">INDIRECT(ADDRESS(MATCH(SMALL(_xlfn._xlws.FILTER(BD7:BD232,BC7:BC232&gt;cr),2),BD7:BD232,0)+6,1))</f>
        <v>BU03.CPC</v>
      </c>
      <c r="BE234" s="1" t="str" cm="1">
        <f t="array" aca="1" ref="BE234" ca="1">INDIRECT(ADDRESS(MATCH(SMALL(_xlfn._xlws.FILTER(BE7:BE232,BH7:BH232&gt;cr),2),BE7:BE232,0)+6,1))</f>
        <v>BI22.ZSim</v>
      </c>
      <c r="BF234" s="1" t="str" cm="1">
        <f t="array" aca="1" ref="BF234" ca="1">INDIRECT(ADDRESS(MATCH(SMALL(_xlfn._xlws.FILTER(BF7:BF232,BH7:BH232&gt;cr),2),BF7:BF232,0)+6,1))</f>
        <v>BI22.ZSim</v>
      </c>
      <c r="BG234" s="1" t="str" cm="1">
        <f t="array" aca="1" ref="BG234" ca="1">INDIRECT(ADDRESS(MATCH(LARGE(_xlfn._xlws.FILTER(BG7:BG232,BH7:BH232&gt;cr),2),BG7:BG232,0)+6,1))</f>
        <v>CI14.Amer.PSS</v>
      </c>
      <c r="BH234" s="1" t="str" cm="1">
        <f t="array" aca="1" ref="BH234" ca="1">INDIRECT(ADDRESS(MATCH(LARGE(_xlfn._xlws.FILTER(BH7:BH232,BH7:BH232&gt;cr),2),BH7:BH232,0)+6,1))</f>
        <v>AI01.Jaccard</v>
      </c>
      <c r="BI234" s="1" t="str" cm="1">
        <f t="array" aca="1" ref="BI234" ca="1">INDIRECT(ADDRESS(MATCH(SMALL(_xlfn._xlws.FILTER(BI7:BI232,BH7:BH232&gt;cr),2),BI7:BI232,0)+6,1))</f>
        <v>BU01.JaccardMulti</v>
      </c>
      <c r="BJ234" s="6" t="str" cm="1">
        <f t="array" aca="1" ref="BJ234" ca="1">INDIRECT(ADDRESS(MATCH(SMALL(_xlfn._xlws.FILTER(BJ7:BJ232,BM7:BM232&gt;cr),2),BJ7:BJ232,0)+6,1))</f>
        <v>BI03.IPWR</v>
      </c>
      <c r="BK234" s="6" t="str" cm="1">
        <f t="array" aca="1" ref="BK234" ca="1">INDIRECT(ADDRESS(MATCH(SMALL(_xlfn._xlws.FILTER(BK7:BK232,BM7:BM232&gt;cr),2),BK7:BK232,0)+6,1))</f>
        <v>BI03.IPWR</v>
      </c>
      <c r="BL234" s="6" t="str" cm="1">
        <f t="array" aca="1" ref="BL234" ca="1">INDIRECT(ADDRESS(MATCH(LARGE(_xlfn._xlws.FILTER(BL7:BL232,BM7:BM232&gt;cr),2),BL7:BL232,0)+6,1))</f>
        <v>AI28.RPB</v>
      </c>
      <c r="BM234" s="6" t="str" cm="1">
        <f t="array" aca="1" ref="BM234" ca="1">INDIRECT(ADDRESS(MATCH(LARGE(_xlfn._xlws.FILTER(BM7:BM232,BM7:BM232&gt;cr),2),BM7:BM232,0)+6,1))</f>
        <v>AI01.Jaccard</v>
      </c>
      <c r="BN234" s="6" t="str" cm="1">
        <f t="array" aca="1" ref="BN234" ca="1">INDIRECT(ADDRESS(MATCH(SMALL(_xlfn._xlws.FILTER(BN7:BN232,BM7:BM232&gt;cr),2),BN7:BN232,0)+6,1))</f>
        <v>AU21.SMC</v>
      </c>
      <c r="BO234" s="1" t="str" cm="1">
        <f t="array" aca="1" ref="BO234" ca="1">INDIRECT(ADDRESS(MATCH(SMALL(_xlfn._xlws.FILTER(BO7:BO232,BR7:BR232&gt;cr),2),BO7:BO232,0)+6,1))</f>
        <v>AI28.RPB</v>
      </c>
      <c r="BP234" s="1" t="str" cm="1">
        <f t="array" aca="1" ref="BP234" ca="1">INDIRECT(ADDRESS(MATCH(SMALL(_xlfn._xlws.FILTER(BP7:BP232,BR7:BR232&gt;cr),2),BP7:BP232,0)+6,1))</f>
        <v>AI28.RPB</v>
      </c>
      <c r="BQ234" s="1" t="str" cm="1">
        <f t="array" aca="1" ref="BQ234" ca="1">INDIRECT(ADDRESS(MATCH(LARGE(_xlfn._xlws.FILTER(BQ7:BQ232,BR7:BR232&gt;cr),2),BQ7:BQ232,0)+6,1))</f>
        <v>BI03.IPWR</v>
      </c>
      <c r="BR234" s="1" t="str" cm="1">
        <f t="array" aca="1" ref="BR234" ca="1">INDIRECT(ADDRESS(MATCH(LARGE(_xlfn._xlws.FILTER(BR7:BR232,BR7:BR232&gt;cr),2),BR7:BR232,0)+6,1))</f>
        <v>AI01.Jaccard</v>
      </c>
      <c r="BS234" s="1" t="str" cm="1">
        <f t="array" aca="1" ref="BS234" ca="1">INDIRECT(ADDRESS(MATCH(SMALL(_xlfn._xlws.FILTER(BS7:BS232,BR7:BR232&gt;cr),2),BS7:BS232,0)+6,1))</f>
        <v>AU30.Singularity</v>
      </c>
      <c r="BT234" s="6" t="str" cm="1">
        <f t="array" aca="1" ref="BT234" ca="1">INDIRECT(ADDRESS(MATCH(SMALL(_xlfn._xlws.FILTER(BT7:BT232,BW7:BW232&gt;cr),2),BT7:BT232,0)+6,1))</f>
        <v>CI14.Amer.EMX1</v>
      </c>
      <c r="BU234" s="6" t="str" cm="1">
        <f t="array" aca="1" ref="BU234" ca="1">INDIRECT(ADDRESS(MATCH(SMALL(_xlfn._xlws.FILTER(BU7:BU232,BW7:BW232&gt;cr),2),BU7:BU232,0)+6,1))</f>
        <v>BI22.ESim3</v>
      </c>
      <c r="BV234" s="6" t="str" cm="1">
        <f t="array" aca="1" ref="BV234" ca="1">INDIRECT(ADDRESS(MATCH(LARGE(_xlfn._xlws.FILTER(BV7:BV232,BW7:BW232&gt;cr),2),BV7:BV232,0)+6,1))</f>
        <v>CI14.Amer.QTI</v>
      </c>
      <c r="BW234" s="6" t="str" cm="1">
        <f t="array" aca="1" ref="BW234" ca="1">INDIRECT(ADDRESS(MATCH(LARGE(_xlfn._xlws.FILTER(BW7:BW232,BW7:BW232&gt;cr),2),BW7:BW232,0)+6,1))</f>
        <v>AI01.Jaccard</v>
      </c>
      <c r="BX234" s="6" t="str" cm="1">
        <f t="array" aca="1" ref="BX234" ca="1">INDIRECT(ADDRESS(MATCH(SMALL(_xlfn._xlws.FILTER(BX7:BX232,BW7:BW232&gt;cr),2),BX7:BX232,0)+6,1))</f>
        <v>BU01.JaccardMulti</v>
      </c>
      <c r="BY234" s="1" t="str" cm="1">
        <f t="array" aca="1" ref="BY234" ca="1">INDIRECT(ADDRESS(MATCH(SMALL(_xlfn._xlws.FILTER(BY7:BY232,CB7:CB232&gt;cr),2),BY7:BY232,0)+6,1))</f>
        <v>AI05.SRC</v>
      </c>
      <c r="BZ234" s="1" t="str" cm="1">
        <f t="array" aca="1" ref="BZ234" ca="1">INDIRECT(ADDRESS(MATCH(SMALL(_xlfn._xlws.FILTER(BZ7:BZ232,CB7:CB232&gt;cr),2),BZ7:BZ232,0)+6,1))</f>
        <v>AI05.SRC</v>
      </c>
      <c r="CA234" s="5" t="str" cm="1">
        <f t="array" aca="1" ref="CA234" ca="1">INDIRECT(ADDRESS(MATCH(LARGE(_xlfn._xlws.FILTER(CA7:CA232,CB7:CB232&gt;cr),2),CA7:CA232,0)+6,1))</f>
        <v>CI14.Amer.QTI</v>
      </c>
      <c r="CB234" s="5" t="str" cm="1">
        <f t="array" aca="1" ref="CB234" ca="1">INDIRECT(ADDRESS(MATCH(LARGE(_xlfn._xlws.FILTER(CB7:CB232,CB7:CB232&gt;cr),2),CB7:CB232,0)+6,1))</f>
        <v>AI26.URP</v>
      </c>
      <c r="CC234" s="1" t="str" cm="1">
        <f t="array" aca="1" ref="CC234" ca="1">INDIRECT(ADDRESS(MATCH(SMALL(_xlfn._xlws.FILTER(CC7:CC232,CB7:CB232&gt;cr),2),CC7:CC232,0)+6,1))</f>
        <v>BU01.RelevantJaccard</v>
      </c>
      <c r="CD234" s="6" t="str" cm="1">
        <f t="array" aca="1" ref="CD234" ca="1">INDIRECT(ADDRESS(MATCH(SMALL(_xlfn._xlws.FILTER(CD7:CD232,CG7:CG232&gt;cr),2),CD7:CD232,0)+6,1))</f>
        <v>BI22.ZSim</v>
      </c>
      <c r="CE234" s="6" t="str" cm="1">
        <f t="array" aca="1" ref="CE234" ca="1">INDIRECT(ADDRESS(MATCH(SMALL(_xlfn._xlws.FILTER(CE7:CE232,CG7:CG232&gt;cr),2),CE7:CE232,0)+6,1))</f>
        <v>BI22.ZSim</v>
      </c>
      <c r="CF234" s="6" t="str" cm="1">
        <f t="array" aca="1" ref="CF234" ca="1">INDIRECT(ADDRESS(MATCH(LARGE(_xlfn._xlws.FILTER(CF7:CF232,CG7:CG232&gt;cr),2),CF7:CF232,0)+6,1))</f>
        <v>CI14.Amer.PSS</v>
      </c>
      <c r="CG234" s="6" t="str" cm="1">
        <f t="array" aca="1" ref="CG234" ca="1">INDIRECT(ADDRESS(MATCH(LARGE(_xlfn._xlws.FILTER(CG7:CG232,CG7:CG232&gt;cr),2),CG7:CG232,0)+6,1))</f>
        <v>AI01.Jaccard</v>
      </c>
      <c r="CH234" s="6" t="str" cm="1">
        <f t="array" aca="1" ref="CH234" ca="1">INDIRECT(ADDRESS(MATCH(SMALL(_xlfn._xlws.FILTER(CH7:CH232,CG7:CG232&gt;cr),2),CH7:CH232,0)+6,1))</f>
        <v>BU01.JaccardMulti</v>
      </c>
      <c r="CI234" s="1" t="str" cm="1">
        <f t="array" aca="1" ref="CI234" ca="1">INDIRECT(ADDRESS(MATCH(SMALL(_xlfn._xlws.FILTER(CI7:CI232,CL7:CL232&gt;cr),2),CI7:CI232,0)+6,1))</f>
        <v>AI28.RPB</v>
      </c>
      <c r="CJ234" s="1" t="str" cm="1">
        <f t="array" aca="1" ref="CJ234" ca="1">INDIRECT(ADDRESS(MATCH(SMALL(_xlfn._xlws.FILTER(CJ7:CJ232,CL7:CL232&gt;cr),2),CJ7:CJ232,0)+6,1))</f>
        <v>AI28.RPB</v>
      </c>
      <c r="CK234" s="1" t="str" cm="1">
        <f t="array" aca="1" ref="CK234" ca="1">INDIRECT(ADDRESS(MATCH(LARGE(_xlfn._xlws.FILTER(CK7:CK232,CL7:CL232&gt;cr),2),CK7:CK232,0)+6,1))</f>
        <v>AI07.PSS</v>
      </c>
      <c r="CL234" s="1" t="str" cm="1">
        <f t="array" aca="1" ref="CL234" ca="1">INDIRECT(ADDRESS(MATCH(LARGE(_xlfn._xlws.FILTER(CL7:CL232,CL7:CL232&gt;cr),2),CL7:CL232,0)+6,1))</f>
        <v>AI01.Jaccard</v>
      </c>
      <c r="CM234" s="1" t="str" cm="1">
        <f t="array" aca="1" ref="CM234" ca="1">INDIRECT(ADDRESS(MATCH(SMALL(_xlfn._xlws.FILTER(CM7:CM232,CL7:CL232&gt;cr),2),CM7:CM232,0)+6,1))</f>
        <v>BU16.TAN</v>
      </c>
      <c r="CN234" s="6" t="str" cm="1">
        <f t="array" aca="1" ref="CN234" ca="1">INDIRECT(ADDRESS(MATCH(SMALL(_xlfn._xlws.FILTER(CN7:CN232,CQ7:CQ232&gt;cr),2),CN7:CN232,0)+6,1))</f>
        <v>BI22.ESim2</v>
      </c>
      <c r="CO234" s="6" t="str" cm="1">
        <f t="array" aca="1" ref="CO234" ca="1">INDIRECT(ADDRESS(MATCH(SMALL(_xlfn._xlws.FILTER(CO7:CO232,CQ7:CQ232&gt;cr),2),CO7:CO232,0)+6,1))</f>
        <v>BI22.ESim2</v>
      </c>
      <c r="CP234" s="6" t="str" cm="1">
        <f t="array" aca="1" ref="CP234" ca="1">INDIRECT(ADDRESS(MATCH(LARGE(_xlfn._xlws.FILTER(CP7:CP232,CQ7:CQ232&gt;cr),2),CP7:CP232,0)+6,1))</f>
        <v>AI28.RPB</v>
      </c>
      <c r="CQ234" s="6" t="str" cm="1">
        <f t="array" aca="1" ref="CQ234" ca="1">INDIRECT(ADDRESS(MATCH(LARGE(_xlfn._xlws.FILTER(CQ7:CQ232,CQ7:CQ232&gt;cr),2),CQ7:CQ232,0)+6,1))</f>
        <v>AI01.Jaccard</v>
      </c>
      <c r="CR234" s="6" t="str" cm="1">
        <f t="array" aca="1" ref="CR234" ca="1">INDIRECT(ADDRESS(MATCH(SMALL(_xlfn._xlws.FILTER(CR7:CR232,CQ7:CQ232&gt;cr),2),CR7:CR232,0)+6,1))</f>
        <v>BU16.TAN</v>
      </c>
      <c r="CS234" s="1" t="str" cm="1">
        <f t="array" aca="1" ref="CS234" ca="1">INDIRECT(ADDRESS(MATCH(SMALL(_xlfn._xlws.FILTER(CS7:CS232,CV7:CV232&gt;cr),2),CS7:CS232,0)+6,1))</f>
        <v>CI14.Amer.EMX1</v>
      </c>
      <c r="CT234" s="1" t="str" cm="1">
        <f t="array" aca="1" ref="CT234" ca="1">INDIRECT(ADDRESS(MATCH(SMALL(_xlfn._xlws.FILTER(CT7:CT232,CV7:CV232&gt;cr),2),CT7:CT232,0)+6,1))</f>
        <v>BI22.ESim3</v>
      </c>
      <c r="CU234" s="1" t="str" cm="1">
        <f t="array" aca="1" ref="CU234" ca="1">INDIRECT(ADDRESS(MATCH(LARGE(_xlfn._xlws.FILTER(CU7:CU232,CV7:CV232&gt;cr),2),CU7:CU232,0)+6,1))</f>
        <v>BI14.QTIJ</v>
      </c>
      <c r="CV234" s="1" t="str" cm="1">
        <f t="array" aca="1" ref="CV234" ca="1">INDIRECT(ADDRESS(MATCH(LARGE(_xlfn._xlws.FILTER(CV7:CV232,CV7:CV232&gt;cr),2),CV7:CV232,0)+6,1))</f>
        <v>AI01.Jaccard</v>
      </c>
      <c r="CW234" s="1" t="str" cm="1">
        <f t="array" aca="1" ref="CW234" ca="1">INDIRECT(ADDRESS(MATCH(SMALL(_xlfn._xlws.FILTER(CW7:CW232,CV7:CV232&gt;cr),2),CW7:CW232,0)+6,1))</f>
        <v>BU01.JaccardMulti</v>
      </c>
      <c r="CX234" s="6" t="str" cm="1">
        <f t="array" aca="1" ref="CX234" ca="1">INDIRECT(ADDRESS(MATCH(SMALL(_xlfn._xlws.FILTER(CX7:CX232,DA7:DA232&gt;cr),2),CX7:CX232,0)+6,1))</f>
        <v>AI05.SRC</v>
      </c>
      <c r="CY234" s="6" t="str" cm="1">
        <f t="array" aca="1" ref="CY234" ca="1">INDIRECT(ADDRESS(MATCH(SMALL(_xlfn._xlws.FILTER(CY7:CY232,DA7:DA232&gt;cr),2),CY7:CY232,0)+6,1))</f>
        <v>AI05.SRC</v>
      </c>
      <c r="CZ234" s="6" t="str" cm="1">
        <f t="array" aca="1" ref="CZ234" ca="1">INDIRECT(ADDRESS(MATCH(LARGE(_xlfn._xlws.FILTER(CZ7:CZ232,DA7:DA232&gt;cr),2),CZ7:CZ232,0)+6,1))</f>
        <v>CI14.Amer.EMX1</v>
      </c>
      <c r="DA234" s="6" t="str" cm="1">
        <f t="array" aca="1" ref="DA234" ca="1">INDIRECT(ADDRESS(MATCH(LARGE(_xlfn._xlws.FILTER(DA7:DA232,DA7:DA232&gt;cr),2),DA7:DA232,0)+6,1))</f>
        <v>AI01.Jaccard</v>
      </c>
      <c r="DB234" s="6" t="str" cm="1">
        <f t="array" aca="1" ref="DB234" ca="1">INDIRECT(ADDRESS(MATCH(SMALL(_xlfn._xlws.FILTER(DB7:DB232,DA7:DA232&gt;cr),2),DB7:DB232,0)+6,1))</f>
        <v>BU01.JaccardMulti</v>
      </c>
      <c r="DC234" s="1" t="str" cm="1">
        <f t="array" aca="1" ref="DC234" ca="1">INDIRECT(ADDRESS(MATCH(SMALL(_xlfn._xlws.FILTER(DC7:DC232,DF7:DF232&gt;cr),2),DC7:DC232,0)+6,1))</f>
        <v>BI22.ZSim</v>
      </c>
      <c r="DD234" s="1" t="str" cm="1">
        <f t="array" aca="1" ref="DD234" ca="1">INDIRECT(ADDRESS(MATCH(SMALL(_xlfn._xlws.FILTER(DD7:DD232,DF7:DF232&gt;cr),2),DD7:DD232,0)+6,1))</f>
        <v>BI22.ZSim</v>
      </c>
      <c r="DE234" s="1" t="str" cm="1">
        <f t="array" aca="1" ref="DE234" ca="1">INDIRECT(ADDRESS(MATCH(LARGE(_xlfn._xlws.FILTER(DE7:DE232,DF7:DF232&gt;cr),2),DE7:DE232,0)+6,1))</f>
        <v>BI07.PSSJ</v>
      </c>
      <c r="DF234" s="1" t="str" cm="1">
        <f t="array" aca="1" ref="DF234" ca="1">INDIRECT(ADDRESS(MATCH(LARGE(_xlfn._xlws.FILTER(DF7:DF232,DF7:DF232&gt;cr),2),DF7:DF232,0)+6,1))</f>
        <v>AI01.Jaccard</v>
      </c>
      <c r="DG234" s="1" t="str" cm="1">
        <f t="array" aca="1" ref="DG234" ca="1">INDIRECT(ADDRESS(MATCH(SMALL(_xlfn._xlws.FILTER(DG7:DG232,DF7:DF232&gt;cr),2),DG7:DG232,0)+6,1))</f>
        <v>AU01.Jaccard</v>
      </c>
      <c r="DH234" s="6" t="str" cm="1">
        <f t="array" aca="1" ref="DH234" ca="1">INDIRECT(ADDRESS(MATCH(SMALL(_xlfn._xlws.FILTER(DH7:DH232,DK7:DK232&gt;cr),2),DH7:DH232,0)+6,1))</f>
        <v>AI28.RPB</v>
      </c>
      <c r="DI234" s="6" t="str" cm="1">
        <f t="array" aca="1" ref="DI234" ca="1">INDIRECT(ADDRESS(MATCH(SMALL(_xlfn._xlws.FILTER(DI7:DI232,DK7:DK232&gt;cr),2),DI7:DI232,0)+6,1))</f>
        <v>AI05.SRC</v>
      </c>
      <c r="DJ234" s="6" t="str" cm="1">
        <f t="array" aca="1" ref="DJ234" ca="1">INDIRECT(ADDRESS(MATCH(LARGE(_xlfn._xlws.FILTER(DJ7:DJ232,DK7:DK232&gt;cr),2),DJ7:DJ232,0)+6,1))</f>
        <v>AI28.RPB</v>
      </c>
      <c r="DK234" s="6" t="str" cm="1">
        <f t="array" aca="1" ref="DK234" ca="1">INDIRECT(ADDRESS(MATCH(LARGE(_xlfn._xlws.FILTER(DK7:DK232,DK7:DK232&gt;cr),2),DK7:DK232,0)+6,1))</f>
        <v>AI01.Jaccard</v>
      </c>
      <c r="DL234" s="6" t="str" cm="1">
        <f t="array" aca="1" ref="DL234" ca="1">INDIRECT(ADDRESS(MATCH(SMALL(_xlfn._xlws.FILTER(DL7:DL232,DK7:DK232&gt;cr),2),DL7:DL232,0)+6,1))</f>
        <v>BU01.JaccardMulti</v>
      </c>
      <c r="DM234" s="1" t="str" cm="1">
        <f t="array" aca="1" ref="DM234" ca="1">INDIRECT(ADDRESS(MATCH(SMALL(_xlfn._xlws.FILTER(DM7:DM232,DP7:DP232&gt;cr),2),DM7:DM232,0)+6,1))</f>
        <v>AI28.RPB</v>
      </c>
      <c r="DN234" s="1" t="str" cm="1">
        <f t="array" aca="1" ref="DN234" ca="1">INDIRECT(ADDRESS(MATCH(SMALL(_xlfn._xlws.FILTER(DN7:DN232,DP7:DP232&gt;cr),2),DN7:DN232,0)+6,1))</f>
        <v>AI28.RPB</v>
      </c>
      <c r="DO234" s="1" t="str" cm="1">
        <f t="array" aca="1" ref="DO234" ca="1">INDIRECT(ADDRESS(MATCH(LARGE(_xlfn._xlws.FILTER(DO7:DO232,DP7:DP232&gt;cr),2),DO7:DO232,0)+6,1))</f>
        <v>BI03.IPWR</v>
      </c>
      <c r="DP234" s="1" t="str" cm="1">
        <f t="array" aca="1" ref="DP234" ca="1">INDIRECT(ADDRESS(MATCH(LARGE(_xlfn._xlws.FILTER(DP7:DP232,DP7:DP232&gt;cr),2),DP7:DP232,0)+6,1))</f>
        <v>AI01.Jaccard</v>
      </c>
      <c r="DQ234" s="1" t="str" cm="1">
        <f t="array" aca="1" ref="DQ234" ca="1">INDIRECT(ADDRESS(MATCH(SMALL(_xlfn._xlws.FILTER(DQ7:DQ232,DP7:DP232&gt;cr),2),DQ7:DQ232,0)+6,1))</f>
        <v>AU02.Cosine</v>
      </c>
      <c r="DR234" s="6" t="str" cm="1">
        <f t="array" aca="1" ref="DR234" ca="1">INDIRECT(ADDRESS(MATCH(SMALL(_xlfn._xlws.FILTER(DR7:DR232,DU7:DU232&gt;cr),2),DR7:DR232,0)+6,1))</f>
        <v>CI14.Amer.EMX1</v>
      </c>
      <c r="DS234" s="6" t="str" cm="1">
        <f t="array" aca="1" ref="DS234" ca="1">INDIRECT(ADDRESS(MATCH(SMALL(_xlfn._xlws.FILTER(DS7:DS232,DU7:DU232&gt;cr),2),DS7:DS232,0)+6,1))</f>
        <v>BI22.ESim3</v>
      </c>
      <c r="DT234" s="6" t="str" cm="1">
        <f t="array" aca="1" ref="DT234" ca="1">INDIRECT(ADDRESS(MATCH(LARGE(_xlfn._xlws.FILTER(DT7:DT232,DU7:DU232&gt;cr),2),DT7:DT232,0)+6,1))</f>
        <v>BI14.QTIJ</v>
      </c>
      <c r="DU234" s="6" t="str" cm="1">
        <f t="array" aca="1" ref="DU234" ca="1">INDIRECT(ADDRESS(MATCH(LARGE(_xlfn._xlws.FILTER(DU7:DU232,DU7:DU232&gt;cr),2),DU7:DU232,0)+6,1))</f>
        <v>AI01.Jaccard</v>
      </c>
      <c r="DV234" s="6" t="str" cm="1">
        <f t="array" aca="1" ref="DV234" ca="1">INDIRECT(ADDRESS(MATCH(SMALL(_xlfn._xlws.FILTER(DV7:DV232,DU7:DU232&gt;cr),2),DV7:DV232,0)+6,1))</f>
        <v>AU16.TA</v>
      </c>
      <c r="DW234" s="1" t="str" cm="1">
        <f t="array" aca="1" ref="DW234" ca="1">INDIRECT(ADDRESS(MATCH(SMALL(_xlfn._xlws.FILTER(DW7:DW232,DZ7:DZ232&gt;cr),2),DW7:DW232,0)+6,1))</f>
        <v>AI05.SRC</v>
      </c>
      <c r="DX234" s="1" t="str" cm="1">
        <f t="array" aca="1" ref="DX234" ca="1">INDIRECT(ADDRESS(MATCH(SMALL(_xlfn._xlws.FILTER(DX7:DX232,DZ7:DZ232&gt;cr),2),DX7:DX232,0)+6,1))</f>
        <v>AI05.SRC</v>
      </c>
      <c r="DY234" s="1" t="str" cm="1">
        <f t="array" aca="1" ref="DY234" ca="1">INDIRECT(ADDRESS(MATCH(LARGE(_xlfn._xlws.FILTER(DY7:DY232,DZ7:DZ232&gt;cr),2),DY7:DY232,0)+6,1))</f>
        <v>CI14.Amer.QTI</v>
      </c>
      <c r="DZ234" s="1" t="str" cm="1">
        <f t="array" aca="1" ref="DZ234" ca="1">INDIRECT(ADDRESS(MATCH(LARGE(_xlfn._xlws.FILTER(DZ7:DZ232,DZ7:DZ232&gt;cr),2),DZ7:DZ232,0)+6,1))</f>
        <v>BI01.Dice</v>
      </c>
      <c r="EA234" s="1" t="str" cm="1">
        <f t="array" aca="1" ref="EA234" ca="1">INDIRECT(ADDRESS(MATCH(SMALL(_xlfn._xlws.FILTER(EA7:EA232,DZ7:DZ232&gt;cr),2),EA7:EA232,0)+6,1))</f>
        <v>AU01.Jaccard</v>
      </c>
      <c r="EB234" s="6" t="str" cm="1">
        <f t="array" aca="1" ref="EB234" ca="1">INDIRECT(ADDRESS(MATCH(SMALL(_xlfn._xlws.FILTER(EB7:EB232,EE7:EE232&gt;cr),2),EB7:EB232,0)+6,1))</f>
        <v>BI22.ZSim</v>
      </c>
      <c r="EC234" s="6" t="str" cm="1">
        <f t="array" aca="1" ref="EC234" ca="1">INDIRECT(ADDRESS(MATCH(SMALL(_xlfn._xlws.FILTER(EC7:EC232,EE7:EE232&gt;cr),2),EC7:EC232,0)+6,1))</f>
        <v>BI22.ZSim</v>
      </c>
      <c r="ED234" s="6" t="str" cm="1">
        <f t="array" aca="1" ref="ED234" ca="1">INDIRECT(ADDRESS(MATCH(LARGE(_xlfn._xlws.FILTER(ED7:ED232,EE7:EE232&gt;cr),2),ED7:ED232,0)+6,1))</f>
        <v>BI07.PSSJ</v>
      </c>
      <c r="EE234" s="6" t="str" cm="1">
        <f t="array" aca="1" ref="EE234" ca="1">INDIRECT(ADDRESS(MATCH(LARGE(_xlfn._xlws.FILTER(EE7:EE232,EE7:EE232&gt;cr),2),EE7:EE232,0)+6,1))</f>
        <v>AI01.Jaccard</v>
      </c>
      <c r="EF234" s="6" t="str" cm="1">
        <f t="array" aca="1" ref="EF234" ca="1">INDIRECT(ADDRESS(MATCH(SMALL(_xlfn._xlws.FILTER(EF7:EF232,EE7:EE232&gt;cr),2),EF7:EF232,0)+6,1))</f>
        <v>AU01.Jaccard</v>
      </c>
      <c r="EG234" s="1" t="str" cm="1">
        <f t="array" aca="1" ref="EG234" ca="1">INDIRECT(ADDRESS(MATCH(SMALL(_xlfn._xlws.FILTER(EG7:EG232,EJ7:EJ232&gt;cr),2),EG7:EG232,0)+6,1))</f>
        <v>AI28.RPB</v>
      </c>
      <c r="EH234" s="1" t="str" cm="1">
        <f t="array" aca="1" ref="EH234" ca="1">INDIRECT(ADDRESS(MATCH(SMALL(_xlfn._xlws.FILTER(EH7:EH232,EJ7:EJ232&gt;cr),2),EH7:EH232,0)+6,1))</f>
        <v>AI28.RPB</v>
      </c>
      <c r="EI234" s="1" t="str" cm="1">
        <f t="array" aca="1" ref="EI234" ca="1">INDIRECT(ADDRESS(MATCH(LARGE(_xlfn._xlws.FILTER(EI7:EI232,EJ7:EJ232&gt;cr),2),EI7:EI232,0)+6,1))</f>
        <v>AI07.PSS</v>
      </c>
      <c r="EJ234" s="1" t="str" cm="1">
        <f t="array" aca="1" ref="EJ234" ca="1">INDIRECT(ADDRESS(MATCH(LARGE(_xlfn._xlws.FILTER(EJ7:EJ232,EJ7:EJ232&gt;cr),2),EJ7:EJ232,0)+6,1))</f>
        <v>AI01.Jaccard</v>
      </c>
      <c r="EK234" s="1" t="str" cm="1">
        <f t="array" aca="1" ref="EK234" ca="1">INDIRECT(ADDRESS(MATCH(SMALL(_xlfn._xlws.FILTER(EK7:EK232,EJ7:EJ232&gt;cr),2),EK7:EK232,0)+6,1))</f>
        <v>AU02.Cosine</v>
      </c>
      <c r="EL234" s="6" t="str" cm="1">
        <f t="array" aca="1" ref="EL234" ca="1">INDIRECT(ADDRESS(MATCH(SMALL(_xlfn._xlws.FILTER(EL7:EL232,EO7:EO232&gt;cr),2),EL7:EL232,0)+6,1))</f>
        <v>AI28.RPB</v>
      </c>
      <c r="EM234" s="6" t="str" cm="1">
        <f t="array" aca="1" ref="EM234" ca="1">INDIRECT(ADDRESS(MATCH(SMALL(_xlfn._xlws.FILTER(EM7:EM232,EO7:EO232&gt;cr),2),EM7:EM232,0)+6,1))</f>
        <v>AI28.RPB</v>
      </c>
      <c r="EN234" s="6" t="str" cm="1">
        <f t="array" aca="1" ref="EN234" ca="1">INDIRECT(ADDRESS(MATCH(LARGE(_xlfn._xlws.FILTER(EN7:EN232,EO7:EO232&gt;cr),2),EN7:EN232,0)+6,1))</f>
        <v>BI03.IPWR</v>
      </c>
      <c r="EO234" s="6" t="str" cm="1">
        <f t="array" aca="1" ref="EO234" ca="1">INDIRECT(ADDRESS(MATCH(LARGE(_xlfn._xlws.FILTER(EO7:EO232,EO7:EO232&gt;cr),2),EO7:EO232,0)+6,1))</f>
        <v>AI01.Jaccard</v>
      </c>
      <c r="EP234" s="6" t="str" cm="1">
        <f t="array" aca="1" ref="EP234" ca="1">INDIRECT(ADDRESS(MATCH(SMALL(_xlfn._xlws.FILTER(EP7:EP232,EO7:EO232&gt;cr),2),EP7:EP232,0)+6,1))</f>
        <v>AU05.SRC</v>
      </c>
      <c r="EQ234" s="1" t="e" cm="1" vm="1">
        <f t="array" aca="1" ref="EQ234" ca="1">INDIRECT(ADDRESS(MATCH(SMALL(_xlfn._xlws.FILTER(EQ7:EQ232,ET7:ET232&gt;cr),2),EQ7:EQ232,0)+6,1))</f>
        <v>#VALUE!</v>
      </c>
      <c r="ER234" s="1" t="e" cm="1" vm="1">
        <f t="array" aca="1" ref="ER234" ca="1">INDIRECT(ADDRESS(MATCH(SMALL(_xlfn._xlws.FILTER(ER7:ER232,ET7:ET232&gt;cr),2),ER7:ER232,0)+6,1))</f>
        <v>#VALUE!</v>
      </c>
      <c r="ES234" s="1" t="e" cm="1" vm="1">
        <f t="array" aca="1" ref="ES234" ca="1">INDIRECT(ADDRESS(MATCH(LARGE(_xlfn._xlws.FILTER(ES7:ES232,ET7:ET232&gt;cr),2),ES7:ES232,0)+6,1))</f>
        <v>#VALUE!</v>
      </c>
      <c r="ET234" s="1" t="e" cm="1" vm="1">
        <f t="array" aca="1" ref="ET234" ca="1">INDIRECT(ADDRESS(MATCH(LARGE(_xlfn._xlws.FILTER(ET7:ET232,ET7:ET232&gt;cr),2),ET7:ET232,0)+6,1))</f>
        <v>#VALUE!</v>
      </c>
      <c r="EU234" s="1" t="e" cm="1" vm="1">
        <f t="array" aca="1" ref="EU234" ca="1">INDIRECT(ADDRESS(MATCH(SMALL(_xlfn._xlws.FILTER(EU7:EU232,ET7:ET232&gt;cr),2),EU7:EU232,0)+6,1))</f>
        <v>#VALUE!</v>
      </c>
      <c r="EV234" s="6" t="e" cm="1" vm="1">
        <f t="array" aca="1" ref="EV234" ca="1">INDIRECT(ADDRESS(MATCH(SMALL(_xlfn._xlws.FILTER(EV7:EV232,EY7:EY232&gt;cr),2),EV7:EV232,0)+6,1))</f>
        <v>#VALUE!</v>
      </c>
      <c r="EW234" s="6" t="e" cm="1" vm="1">
        <f t="array" aca="1" ref="EW234" ca="1">INDIRECT(ADDRESS(MATCH(SMALL(_xlfn._xlws.FILTER(EW7:EW232,EY7:EY232&gt;cr),2),EW7:EW232,0)+6,1))</f>
        <v>#VALUE!</v>
      </c>
      <c r="EX234" s="6" t="e" cm="1" vm="1">
        <f t="array" aca="1" ref="EX234" ca="1">INDIRECT(ADDRESS(MATCH(LARGE(_xlfn._xlws.FILTER(EX7:EX232,EY7:EY232&gt;cr),2),EX7:EX232,0)+6,1))</f>
        <v>#VALUE!</v>
      </c>
      <c r="EY234" s="6" t="e" cm="1" vm="1">
        <f t="array" aca="1" ref="EY234" ca="1">INDIRECT(ADDRESS(MATCH(LARGE(_xlfn._xlws.FILTER(EY7:EY232,EY7:EY232&gt;cr),2),EY7:EY232,0)+6,1))</f>
        <v>#VALUE!</v>
      </c>
      <c r="EZ234" s="6" t="e" cm="1" vm="1">
        <f t="array" aca="1" ref="EZ234" ca="1">INDIRECT(ADDRESS(MATCH(SMALL(_xlfn._xlws.FILTER(EZ7:EZ232,EY7:EY232&gt;cr),2),EZ7:EZ232,0)+6,1))</f>
        <v>#VALUE!</v>
      </c>
      <c r="FA234" s="1" t="str" cm="1">
        <f t="array" aca="1" ref="FA234" ca="1">INDIRECT(ADDRESS(MATCH(SMALL(_xlfn._xlws.FILTER(FA7:FA232,FD7:FD232&gt;cr),2),FA7:FA232,0)+6,1))</f>
        <v>CI01.IJ.Amer</v>
      </c>
      <c r="FB234" s="1" t="str" cm="1">
        <f t="array" aca="1" ref="FB234" ca="1">INDIRECT(ADDRESS(MATCH(SMALL(_xlfn._xlws.FILTER(FB7:FB232,FD7:FD232&gt;cr),2),FB7:FB232,0)+6,1))</f>
        <v>CI01.IJ.Amer</v>
      </c>
      <c r="FC234" s="1" t="str" cm="1">
        <f t="array" aca="1" ref="FC234" ca="1">INDIRECT(ADDRESS(MATCH(LARGE(_xlfn._xlws.FILTER(FC7:FC232,FD7:FD232&gt;cr),2),FC7:FC232,0)+6,1))</f>
        <v>BI14.AmerJ</v>
      </c>
      <c r="FD234" s="1" t="str" cm="1">
        <f t="array" aca="1" ref="FD234" ca="1">INDIRECT(ADDRESS(MATCH(LARGE(_xlfn._xlws.FILTER(FD7:FD232,FD7:FD232&gt;cr),2),FD7:FD232,0)+6,1))</f>
        <v>AI01.Jaccard</v>
      </c>
      <c r="FE234" s="1" t="str" cm="1">
        <f t="array" aca="1" ref="FE234" ca="1">INDIRECT(ADDRESS(MATCH(SMALL(_xlfn._xlws.FILTER(FE7:FE232,FD7:FD232&gt;cr),2),FE7:FE232,0)+6,1))</f>
        <v>AU01.Jaccard</v>
      </c>
      <c r="FF234" s="6" t="e" cm="1" vm="1">
        <f t="array" aca="1" ref="FF234" ca="1">INDIRECT(ADDRESS(MATCH(SMALL(_xlfn._xlws.FILTER(FF7:FF232,FI7:FI232&gt;cr),2),FF7:FF232,0)+6,1))</f>
        <v>#VALUE!</v>
      </c>
      <c r="FG234" s="6" t="e" cm="1" vm="1">
        <f t="array" aca="1" ref="FG234" ca="1">INDIRECT(ADDRESS(MATCH(SMALL(_xlfn._xlws.FILTER(FG7:FG232,FI7:FI232&gt;cr),2),FG7:FG232,0)+6,1))</f>
        <v>#VALUE!</v>
      </c>
      <c r="FH234" s="6" t="e" cm="1" vm="1">
        <f t="array" aca="1" ref="FH234" ca="1">INDIRECT(ADDRESS(MATCH(LARGE(_xlfn._xlws.FILTER(FH7:FH232,FI7:FI232&gt;cr),2),FH7:FH232,0)+6,1))</f>
        <v>#VALUE!</v>
      </c>
      <c r="FI234" s="6" t="e" cm="1" vm="1">
        <f t="array" aca="1" ref="FI234" ca="1">INDIRECT(ADDRESS(MATCH(LARGE(_xlfn._xlws.FILTER(FI7:FI232,FI7:FI232&gt;cr),2),FI7:FI232,0)+6,1))</f>
        <v>#VALUE!</v>
      </c>
      <c r="FJ234" s="6" t="e" cm="1" vm="1">
        <f t="array" aca="1" ref="FJ234" ca="1">INDIRECT(ADDRESS(MATCH(SMALL(_xlfn._xlws.FILTER(FJ7:FJ232,FI7:FI232&gt;cr),2),FJ7:FJ232,0)+6,1))</f>
        <v>#VALUE!</v>
      </c>
      <c r="FK234" s="1" t="e" cm="1" vm="1">
        <f t="array" aca="1" ref="FK234" ca="1">INDIRECT(ADDRESS(MATCH(SMALL(_xlfn._xlws.FILTER(FK7:FK232,FN7:FN232&gt;cr),2),FK7:FK232,0)+6,1))</f>
        <v>#VALUE!</v>
      </c>
      <c r="FL234" s="1" t="e" cm="1" vm="1">
        <f t="array" aca="1" ref="FL234" ca="1">INDIRECT(ADDRESS(MATCH(SMALL(_xlfn._xlws.FILTER(FL7:FL232,FN7:FN232&gt;cr),2),FL7:FL232,0)+6,1))</f>
        <v>#VALUE!</v>
      </c>
      <c r="FM234" s="1" t="e" cm="1" vm="1">
        <f t="array" aca="1" ref="FM234" ca="1">INDIRECT(ADDRESS(MATCH(LARGE(_xlfn._xlws.FILTER(FM7:FM232,FN7:FN232&gt;cr),2),FM7:FM232,0)+6,1))</f>
        <v>#VALUE!</v>
      </c>
      <c r="FN234" s="1" t="e" cm="1" vm="1">
        <f t="array" aca="1" ref="FN234" ca="1">INDIRECT(ADDRESS(MATCH(LARGE(_xlfn._xlws.FILTER(FN7:FN232,FN7:FN232&gt;cr),2),FN7:FN232,0)+6,1))</f>
        <v>#VALUE!</v>
      </c>
      <c r="FO234" s="1" t="e" cm="1" vm="1">
        <f t="array" aca="1" ref="FO234" ca="1">INDIRECT(ADDRESS(MATCH(SMALL(_xlfn._xlws.FILTER(FO7:FO232,FN7:FN232&gt;cr),2),FO7:FO232,0)+6,1))</f>
        <v>#VALUE!</v>
      </c>
      <c r="FP234" s="9" t="str" cm="1">
        <f t="array" aca="1" ref="FP234" ca="1">INDIRECT(ADDRESS(MATCH(SMALL(_xlfn.LET(_xlpm.x,IF(ISNUMBER(FP7:FP232),FP7:FP232),_xlpm.y,IF(ISNUMBER(FS7:FS232),FS7:FS232),_xlfn._xlws.FILTER(_xlpm.x,_xlpm.y&gt;cr)),2),FP7:FP232,0)+6,1))</f>
        <v>AI28.RPB</v>
      </c>
      <c r="FQ234" s="9" t="str" cm="1">
        <f t="array" aca="1" ref="FQ234" ca="1">INDIRECT(ADDRESS(MATCH(SMALL(_xlfn.LET(_xlpm.x,IF(ISNUMBER(FQ7:FQ232),FQ7:FQ232),_xlpm.y,IF(ISNUMBER(FS7:FS232),FS7:FS232),_xlfn._xlws.FILTER(_xlpm.x,_xlpm.y&gt;cr)),2),FQ7:FQ232,0)+6,1))</f>
        <v>AI28.RPB</v>
      </c>
      <c r="FR234" s="9" t="str" cm="1">
        <f t="array" aca="1" ref="FR234" ca="1">INDIRECT(ADDRESS(MATCH(LARGE(_xlfn.LET(_xlpm.x,IF(ISNUMBER(FR7:FR232),FR7:FR232),_xlpm.y,IF(ISNUMBER(FS7:FS232),FS7:FS232),_xlfn._xlws.FILTER(_xlpm.x,_xlpm.y&gt;cr)),2),FR7:FR232,0)+6,1))</f>
        <v>BI07.PSSJ</v>
      </c>
      <c r="FS234" s="9" t="str" cm="1">
        <f t="array" aca="1" ref="FS234" ca="1">INDIRECT(ADDRESS(MATCH(LARGE(_xlfn.LET(_xlpm.x,IF(ISNUMBER(FS7:FS232),FS7:FS232),_xlpm.y,IF(ISNUMBER(FS7:FS232),FS7:FS232),_xlfn._xlws.FILTER(_xlpm.x,_xlpm.y&gt;cr)),2),FS7:FS232,0)+6,1))</f>
        <v>AI01.Jaccard</v>
      </c>
      <c r="FT234" s="9" t="str" cm="1">
        <f t="array" aca="1" ref="FT234" ca="1">INDIRECT(ADDRESS(MATCH(SMALL(_xlfn.LET(_xlpm.x,IF(ISNUMBER(FT7:FT232),FT7:FT232),_xlpm.y,IF(ISNUMBER(FS7:FS232),FS7:FS232),_xlfn._xlws.FILTER(_xlpm.x,_xlpm.y&gt;cr)),2),FT7:FT232,0)+6,1))</f>
        <v>BU01.JaccardMulti</v>
      </c>
      <c r="FU234" s="1" t="str" cm="1">
        <f t="array" aca="1" ref="FU234" ca="1">INDEX(_xlfn._xlws.FILTER(FU7:FU232,ISTEXT(FU7:FU232)),MODE(MATCH(_xlfn._xlws.FILTER(FU7:FU232,ISTEXT(FU7:FU232)),_xlfn._xlws.FILTER(FU7:FU232,ISTEXT(FU7:FU232)),0)))</f>
        <v>k=20, r=0.1</v>
      </c>
      <c r="FV234" s="1" t="str" cm="1">
        <f t="array" aca="1" ref="FV234" ca="1">INDEX(_xlfn._xlws.FILTER(FV7:FV232,ISTEXT(FV7:FV232)),MODE(MATCH(_xlfn._xlws.FILTER(FV7:FV232,ISTEXT(FV7:FV232)),_xlfn._xlws.FILTER(FV7:FV232,ISTEXT(FV7:FV232)),0)))</f>
        <v>k=5, r=0.1</v>
      </c>
      <c r="FW234" s="1" t="str" cm="1">
        <f t="array" aca="1" ref="FW234" ca="1">INDEX(_xlfn._xlws.FILTER(FW7:FW232,ISTEXT(FW7:FW232)),MODE(MATCH(_xlfn._xlws.FILTER(FW7:FW232,ISTEXT(FW7:FW232)),_xlfn._xlws.FILTER(FW7:FW232,ISTEXT(FW7:FW232)),0)))</f>
        <v>k=20, r=0.1</v>
      </c>
      <c r="FX234" s="1" t="str" cm="1">
        <f t="array" aca="1" ref="FX234" ca="1">INDEX(_xlfn._xlws.FILTER(FX7:FX232,ISTEXT(FX7:FX232)),MODE(MATCH(_xlfn._xlws.FILTER(FX7:FX232,ISTEXT(FX7:FX232)),_xlfn._xlws.FILTER(FX7:FX232,ISTEXT(FX7:FX232)),0)))</f>
        <v>k=5, r=0.1</v>
      </c>
      <c r="FY234" s="1" t="str" cm="1">
        <f t="array" aca="1" ref="FY234" ca="1">INDEX(_xlfn._xlws.FILTER(FY7:FY232,ISTEXT(FY7:FY232)),MODE(MATCH(_xlfn._xlws.FILTER(FY7:FY232,ISTEXT(FY7:FY232)),_xlfn._xlws.FILTER(FY7:FY232,ISTEXT(FY7:FY232)),0)))</f>
        <v>k=20, r=0.9</v>
      </c>
    </row>
    <row r="235" spans="1:181" x14ac:dyDescent="0.2">
      <c r="A235" s="7" t="s">
        <v>235</v>
      </c>
      <c r="B235" s="6" t="str" cm="1">
        <f t="array" aca="1" ref="B235" ca="1">INDIRECT(ADDRESS(MATCH(SMALL(_xlfn._xlws.FILTER(B7:B232,E7:E232&gt;cr),3),B7:B232,0)+6,1))</f>
        <v>CI14.SMD.EMX1</v>
      </c>
      <c r="C235" s="6" t="str" cm="1">
        <f t="array" aca="1" ref="C235" ca="1">INDIRECT(ADDRESS(MATCH(SMALL(_xlfn._xlws.FILTER(C7:C232,E7:E232&gt;cr),3),C7:C232,0)+6,1))</f>
        <v>CI14.Amer.EMX1</v>
      </c>
      <c r="D235" s="6" t="str" cm="1">
        <f t="array" aca="1" ref="D235" ca="1">INDIRECT(ADDRESS(MATCH(LARGE(_xlfn._xlws.FILTER(D7:D232,E7:E232&gt;cr),3),D7:D232,0)+6,1))</f>
        <v>CI14.Amer.EMX1</v>
      </c>
      <c r="E235" s="6" t="str" cm="1">
        <f t="array" aca="1" ref="E235" ca="1">INDIRECT(ADDRESS(MATCH(LARGE(_xlfn._xlws.FILTER(E7:E232,E7:E232&gt;cr),3),E7:E232,0)+6,1))</f>
        <v>AI01.Jaccard</v>
      </c>
      <c r="F235" s="6" t="str" cm="1">
        <f t="array" aca="1" ref="F235" ca="1">INDIRECT(ADDRESS(MATCH(SMALL(_xlfn._xlws.FILTER(F7:F232,E7:E232&gt;cr),3),F7:F232,0)+6,1))</f>
        <v>AU13.SMTP</v>
      </c>
      <c r="G235" s="1" t="e" cm="1" vm="1">
        <f t="array" aca="1" ref="G235" ca="1">INDIRECT(ADDRESS(MATCH(SMALL(_xlfn._xlws.FILTER(G7:G232,J7:J232&gt;cr),3),G7:G232,0)+6,1))</f>
        <v>#VALUE!</v>
      </c>
      <c r="H235" s="1" t="e" cm="1" vm="1">
        <f t="array" aca="1" ref="H235" ca="1">INDIRECT(ADDRESS(MATCH(SMALL(_xlfn._xlws.FILTER(H7:H232,J7:J232&gt;cr),3),H7:H232,0)+6,1))</f>
        <v>#VALUE!</v>
      </c>
      <c r="I235" s="5" t="e" cm="1" vm="1">
        <f t="array" aca="1" ref="I235" ca="1">INDIRECT(ADDRESS(MATCH(LARGE(_xlfn._xlws.FILTER(I7:I232,J7:J232&gt;cr),3),I7:I232,0)+6,1))</f>
        <v>#VALUE!</v>
      </c>
      <c r="J235" s="5" t="e" cm="1" vm="1">
        <f t="array" aca="1" ref="J235" ca="1">INDIRECT(ADDRESS(MATCH(LARGE(_xlfn._xlws.FILTER(J7:J232,J7:J232&gt;cr),3),J7:J232,0)+6,1))</f>
        <v>#VALUE!</v>
      </c>
      <c r="K235" s="1" t="e" cm="1" vm="1">
        <f t="array" aca="1" ref="K235" ca="1">INDIRECT(ADDRESS(MATCH(SMALL(_xlfn._xlws.FILTER(K7:K232,J7:J232&gt;cr),3),K7:K232,0)+6,1))</f>
        <v>#VALUE!</v>
      </c>
      <c r="L235" s="6" t="str" cm="1">
        <f t="array" aca="1" ref="L235" ca="1">INDIRECT(ADDRESS(MATCH(SMALL(_xlfn._xlws.FILTER(L7:L232,O7:O232&gt;cr),3),L7:L232,0)+6,1))</f>
        <v>BI22.ESim3</v>
      </c>
      <c r="M235" s="6" t="str" cm="1">
        <f t="array" aca="1" ref="M235" ca="1">INDIRECT(ADDRESS(MATCH(SMALL(_xlfn._xlws.FILTER(M7:M232,O7:O232&gt;cr),3),M7:M232,0)+6,1))</f>
        <v>BI22.ESim3</v>
      </c>
      <c r="N235" s="4" t="str" cm="1">
        <f t="array" aca="1" ref="N235" ca="1">INDIRECT(ADDRESS(MATCH(LARGE(_xlfn._xlws.FILTER(N7:N232,O7:O232&gt;cr),3),N7:N232,0)+6,1))</f>
        <v>CI14.Amer.QTI</v>
      </c>
      <c r="O235" s="4" t="str" cm="1">
        <f t="array" aca="1" ref="O235" ca="1">INDIRECT(ADDRESS(MATCH(LARGE(_xlfn._xlws.FILTER(O7:O232,O7:O232&gt;cr),3),O7:O232,0)+6,1))</f>
        <v>AI01.Jaccard</v>
      </c>
      <c r="P235" s="6" t="str" cm="1">
        <f t="array" aca="1" ref="P235" ca="1">INDIRECT(ADDRESS(MATCH(SMALL(_xlfn._xlws.FILTER(P7:P232,O7:O232&gt;cr),3),P7:P232,0)+6,1))</f>
        <v>BU16.TAN</v>
      </c>
      <c r="Q235" s="1" t="e" cm="1" vm="1">
        <f t="array" aca="1" ref="Q235" ca="1">INDIRECT(ADDRESS(MATCH(SMALL(_xlfn._xlws.FILTER(Q7:Q232,T7:T232&gt;cr),3),Q7:Q232,0)+6,1))</f>
        <v>#VALUE!</v>
      </c>
      <c r="R235" s="1" t="e" cm="1" vm="1">
        <f t="array" aca="1" ref="R235" ca="1">INDIRECT(ADDRESS(MATCH(SMALL(_xlfn._xlws.FILTER(R7:R232,T7:T232&gt;cr),3),R7:R232,0)+6,1))</f>
        <v>#VALUE!</v>
      </c>
      <c r="S235" s="5" t="e" cm="1" vm="1">
        <f t="array" aca="1" ref="S235" ca="1">INDIRECT(ADDRESS(MATCH(LARGE(_xlfn._xlws.FILTER(S7:S232,T7:T232&gt;cr),3),S7:S232,0)+6,1))</f>
        <v>#VALUE!</v>
      </c>
      <c r="T235" s="5" t="e" cm="1" vm="1">
        <f t="array" aca="1" ref="T235" ca="1">INDIRECT(ADDRESS(MATCH(LARGE(_xlfn._xlws.FILTER(T7:T232,T7:T232&gt;cr),3),T7:T232,0)+6,1))</f>
        <v>#VALUE!</v>
      </c>
      <c r="U235" s="1" t="e" cm="1" vm="1">
        <f t="array" aca="1" ref="U235" ca="1">INDIRECT(ADDRESS(MATCH(SMALL(_xlfn._xlws.FILTER(U7:U232,T7:T232&gt;cr),3),U7:U232,0)+6,1))</f>
        <v>#VALUE!</v>
      </c>
      <c r="V235" s="6" t="str" cm="1">
        <f t="array" aca="1" ref="V235" ca="1">INDIRECT(ADDRESS(MATCH(SMALL(_xlfn._xlws.FILTER(V7:V232,Y7:Y232&gt;cr),3),V7:V232,0)+6,1))</f>
        <v>BI22.ESim3</v>
      </c>
      <c r="W235" s="6" t="str" cm="1">
        <f t="array" aca="1" ref="W235" ca="1">INDIRECT(ADDRESS(MATCH(SMALL(_xlfn._xlws.FILTER(W7:W232,Y7:Y232&gt;cr),3),W7:W232,0)+6,1))</f>
        <v>BI22.ESim3</v>
      </c>
      <c r="X235" s="6" t="str" cm="1">
        <f t="array" aca="1" ref="X235" ca="1">INDIRECT(ADDRESS(MATCH(LARGE(_xlfn._xlws.FILTER(X7:X232,Y7:Y232&gt;cr),3),X7:X232,0)+6,1))</f>
        <v>BI07.NHMS.Amer</v>
      </c>
      <c r="Y235" s="6" t="str" cm="1">
        <f t="array" aca="1" ref="Y235" ca="1">INDIRECT(ADDRESS(MATCH(LARGE(_xlfn._xlws.FILTER(Y7:Y232,Y7:Y232&gt;cr),3),Y7:Y232,0)+6,1))</f>
        <v>AI01.Jaccard</v>
      </c>
      <c r="Z235" s="6" t="str" cm="1">
        <f t="array" aca="1" ref="Z235" ca="1">INDIRECT(ADDRESS(MATCH(SMALL(_xlfn._xlws.FILTER(Z7:Z232,Y7:Y232&gt;cr),3),Z7:Z232,0)+6,1))</f>
        <v>BU01.RelevantJaccard</v>
      </c>
      <c r="AA235" s="1" t="e" cm="1" vm="1">
        <f t="array" aca="1" ref="AA235" ca="1">INDIRECT(ADDRESS(MATCH(SMALL(_xlfn._xlws.FILTER(AA7:AA232,AD7:AD232&gt;cr),3),AA7:AA232,0)+6,1))</f>
        <v>#VALUE!</v>
      </c>
      <c r="AB235" s="1" t="e" cm="1" vm="1">
        <f t="array" aca="1" ref="AB235" ca="1">INDIRECT(ADDRESS(MATCH(SMALL(_xlfn._xlws.FILTER(AB7:AB232,AD7:AD232&gt;cr),3),AB7:AB232,0)+6,1))</f>
        <v>#VALUE!</v>
      </c>
      <c r="AC235" s="5" t="e" cm="1" vm="1">
        <f t="array" aca="1" ref="AC235" ca="1">INDIRECT(ADDRESS(MATCH(LARGE(_xlfn._xlws.FILTER(AC7:AC232,AD7:AD232&gt;cr),3),AC7:AC232,0)+6,1))</f>
        <v>#VALUE!</v>
      </c>
      <c r="AD235" s="5" t="e" cm="1" vm="1">
        <f t="array" aca="1" ref="AD235" ca="1">INDIRECT(ADDRESS(MATCH(LARGE(_xlfn._xlws.FILTER(AD7:AD232,AD7:AD232&gt;cr),3),AD7:AD232,0)+6,1))</f>
        <v>#VALUE!</v>
      </c>
      <c r="AE235" s="1" t="e" cm="1" vm="1">
        <f t="array" aca="1" ref="AE235" ca="1">INDIRECT(ADDRESS(MATCH(SMALL(_xlfn._xlws.FILTER(AE7:AE232,AD7:AD232&gt;cr),3),AE7:AE232,0)+6,1))</f>
        <v>#VALUE!</v>
      </c>
      <c r="AF235" s="6" t="str" cm="1">
        <f t="array" aca="1" ref="AF235" ca="1">INDIRECT(ADDRESS(MATCH(SMALL(_xlfn._xlws.FILTER(AF7:AF232,AI7:AI232&gt;cr),3),AF7:AF232,0)+6,1))</f>
        <v>AI05.SRC</v>
      </c>
      <c r="AG235" s="6" t="str" cm="1">
        <f t="array" aca="1" ref="AG235" ca="1">INDIRECT(ADDRESS(MATCH(SMALL(_xlfn._xlws.FILTER(AG7:AG232,AI7:AI232&gt;cr),3),AG7:AG232,0)+6,1))</f>
        <v>AI28.RPB</v>
      </c>
      <c r="AH235" s="6" t="str" cm="1">
        <f t="array" aca="1" ref="AH235" ca="1">INDIRECT(ADDRESS(MATCH(LARGE(_xlfn._xlws.FILTER(AH7:AH232,AI7:AI232&gt;cr),3),AH7:AH232,0)+6,1))</f>
        <v>CI14.Amer.Coco</v>
      </c>
      <c r="AI235" s="6" t="str" cm="1">
        <f t="array" aca="1" ref="AI235" ca="1">INDIRECT(ADDRESS(MATCH(LARGE(_xlfn._xlws.FILTER(AI7:AI232,AI7:AI232&gt;cr),3),AI7:AI232,0)+6,1))</f>
        <v>AI01.Jaccard</v>
      </c>
      <c r="AJ235" s="6" t="str" cm="1">
        <f t="array" aca="1" ref="AJ235" ca="1">INDIRECT(ADDRESS(MATCH(SMALL(_xlfn._xlws.FILTER(AJ7:AJ232,AI7:AI232&gt;cr),3),AJ7:AJ232,0)+6,1))</f>
        <v>BU01.Dice</v>
      </c>
      <c r="AK235" s="1" t="e" cm="1" vm="1">
        <f t="array" aca="1" ref="AK235" ca="1">INDIRECT(ADDRESS(MATCH(SMALL(_xlfn._xlws.FILTER(AK7:AK232,AN7:AN232&gt;cr),3),AK7:AK232,0)+6,1))</f>
        <v>#VALUE!</v>
      </c>
      <c r="AL235" s="1" t="e" cm="1" vm="1">
        <f t="array" aca="1" ref="AL235" ca="1">INDIRECT(ADDRESS(MATCH(SMALL(_xlfn._xlws.FILTER(AL7:AL232,AN7:AN232&gt;cr),3),AL7:AL232,0)+6,1))</f>
        <v>#VALUE!</v>
      </c>
      <c r="AM235" s="5" t="e" cm="1" vm="1">
        <f t="array" aca="1" ref="AM235" ca="1">INDIRECT(ADDRESS(MATCH(LARGE(_xlfn._xlws.FILTER(AM7:AM232,AN7:AN232&gt;cr),3),AM7:AM232,0)+6,1))</f>
        <v>#VALUE!</v>
      </c>
      <c r="AN235" s="5" t="e" cm="1" vm="1">
        <f t="array" aca="1" ref="AN235" ca="1">INDIRECT(ADDRESS(MATCH(LARGE(_xlfn._xlws.FILTER(AN7:AN232,AN7:AN232&gt;cr),3),AN7:AN232,0)+6,1))</f>
        <v>#VALUE!</v>
      </c>
      <c r="AO235" s="1" t="e" cm="1" vm="1">
        <f t="array" aca="1" ref="AO235" ca="1">INDIRECT(ADDRESS(MATCH(SMALL(_xlfn._xlws.FILTER(AO7:AO232,AN7:AN232&gt;cr),3),AO7:AO232,0)+6,1))</f>
        <v>#VALUE!</v>
      </c>
      <c r="AP235" s="6" t="str" cm="1">
        <f t="array" aca="1" ref="AP235" ca="1">INDIRECT(ADDRESS(MATCH(SMALL(_xlfn._xlws.FILTER(AP7:AP232,AS7:AS232&gt;cr),3),AP7:AP232,0)+6,1))</f>
        <v>BI22.ESim2</v>
      </c>
      <c r="AQ235" s="6" t="str" cm="1">
        <f t="array" aca="1" ref="AQ235" ca="1">INDIRECT(ADDRESS(MATCH(SMALL(_xlfn._xlws.FILTER(AQ7:AQ232,AS7:AS232&gt;cr),3),AQ7:AQ232,0)+6,1))</f>
        <v>BI22.ESim2</v>
      </c>
      <c r="AR235" s="6" t="str" cm="1">
        <f t="array" aca="1" ref="AR235" ca="1">INDIRECT(ADDRESS(MATCH(LARGE(_xlfn._xlws.FILTER(AR7:AR232,AS7:AS232&gt;cr),3),AR7:AR232,0)+6,1))</f>
        <v>AI28.RPB</v>
      </c>
      <c r="AS235" s="6" t="str" cm="1">
        <f t="array" aca="1" ref="AS235" ca="1">INDIRECT(ADDRESS(MATCH(LARGE(_xlfn._xlws.FILTER(AS7:AS232,AS7:AS232&gt;cr),3),AS7:AS232,0)+6,1))</f>
        <v>AI01.Jaccard</v>
      </c>
      <c r="AT235" s="6" t="str" cm="1">
        <f t="array" aca="1" ref="AT235" ca="1">INDIRECT(ADDRESS(MATCH(SMALL(_xlfn._xlws.FILTER(AT7:AT232,AS7:AS232&gt;cr),3),AT7:AT232,0)+6,1))</f>
        <v>BU15.NNSMJ</v>
      </c>
      <c r="AU235" s="1" t="str" cm="1">
        <f t="array" aca="1" ref="AU235" ca="1">INDIRECT(ADDRESS(MATCH(SMALL(_xlfn._xlws.FILTER(AU7:AU232,AX7:AX232&gt;cr),3),AU7:AU232,0)+6,1))</f>
        <v>CI14.Amer.EMX2</v>
      </c>
      <c r="AV235" s="1" t="str" cm="1">
        <f t="array" aca="1" ref="AV235" ca="1">INDIRECT(ADDRESS(MATCH(SMALL(_xlfn._xlws.FILTER(AV7:AV232,AX7:AX232&gt;cr),3),AV7:AV232,0)+6,1))</f>
        <v>CI14.Amer.EMX1</v>
      </c>
      <c r="AW235" s="1" t="str" cm="1">
        <f t="array" aca="1" ref="AW235" ca="1">INDIRECT(ADDRESS(MATCH(LARGE(_xlfn._xlws.FILTER(AW7:AW232,AX7:AX232&gt;cr),3),AW7:AW232,0)+6,1))</f>
        <v>BI14.QTIJ</v>
      </c>
      <c r="AX235" s="1" t="str" cm="1">
        <f t="array" aca="1" ref="AX235" ca="1">INDIRECT(ADDRESS(MATCH(LARGE(_xlfn._xlws.FILTER(AX7:AX232,AX7:AX232&gt;cr),3),AX7:AX232,0)+6,1))</f>
        <v>AI01.Jaccard</v>
      </c>
      <c r="AY235" s="1" t="str" cm="1">
        <f t="array" aca="1" ref="AY235" ca="1">INDIRECT(ADDRESS(MATCH(SMALL(_xlfn._xlws.FILTER(AY7:AY232,AX7:AX232&gt;cr),3),AY7:AY232,0)+6,1))</f>
        <v>BU01.JacRA</v>
      </c>
      <c r="AZ235" s="6" t="str" cm="1">
        <f t="array" aca="1" ref="AZ235" ca="1">INDIRECT(ADDRESS(MATCH(SMALL(_xlfn._xlws.FILTER(AZ7:AZ232,BC7:BC232&gt;cr),3),AZ7:AZ232,0)+6,1))</f>
        <v>CI14.Amer.EMX1</v>
      </c>
      <c r="BA235" s="6" t="str" cm="1">
        <f t="array" aca="1" ref="BA235" ca="1">INDIRECT(ADDRESS(MATCH(SMALL(_xlfn._xlws.FILTER(BA7:BA232,BC7:BC232&gt;cr),3),BA7:BA232,0)+6,1))</f>
        <v>BI22.ESim3</v>
      </c>
      <c r="BB235" s="4" t="str" cm="1">
        <f t="array" aca="1" ref="BB235" ca="1">INDIRECT(ADDRESS(MATCH(LARGE(_xlfn._xlws.FILTER(BB7:BB232,BC7:BC232&gt;cr),3),BB7:BB232,0)+6,1))</f>
        <v>CI14.Amer.EMX1</v>
      </c>
      <c r="BC235" s="4" t="str" cm="1">
        <f t="array" aca="1" ref="BC235" ca="1">INDIRECT(ADDRESS(MATCH(LARGE(_xlfn._xlws.FILTER(BC7:BC232,BC7:BC232&gt;cr),3),BC7:BC232,0)+6,1))</f>
        <v>AI01.Jaccard</v>
      </c>
      <c r="BD235" s="6" t="str" cm="1">
        <f t="array" aca="1" ref="BD235" ca="1">INDIRECT(ADDRESS(MATCH(SMALL(_xlfn._xlws.FILTER(BD7:BD232,BC7:BC232&gt;cr),3),BD7:BD232,0)+6,1))</f>
        <v>AU04.MSD</v>
      </c>
      <c r="BE235" s="1" t="str" cm="1">
        <f t="array" aca="1" ref="BE235" ca="1">INDIRECT(ADDRESS(MATCH(SMALL(_xlfn._xlws.FILTER(BE7:BE232,BH7:BH232&gt;cr),3),BE7:BE232,0)+6,1))</f>
        <v>BI22.ESim3</v>
      </c>
      <c r="BF235" s="1" t="str" cm="1">
        <f t="array" aca="1" ref="BF235" ca="1">INDIRECT(ADDRESS(MATCH(SMALL(_xlfn._xlws.FILTER(BF7:BF232,BH7:BH232&gt;cr),3),BF7:BF232,0)+6,1))</f>
        <v>BI22.ESim3</v>
      </c>
      <c r="BG235" s="1" t="str" cm="1">
        <f t="array" aca="1" ref="BG235" ca="1">INDIRECT(ADDRESS(MATCH(LARGE(_xlfn._xlws.FILTER(BG7:BG232,BH7:BH232&gt;cr),3),BG7:BG232,0)+6,1))</f>
        <v>BI07.NHMS.Amer</v>
      </c>
      <c r="BH235" s="1" t="str" cm="1">
        <f t="array" aca="1" ref="BH235" ca="1">INDIRECT(ADDRESS(MATCH(LARGE(_xlfn._xlws.FILTER(BH7:BH232,BH7:BH232&gt;cr),3),BH7:BH232,0)+6,1))</f>
        <v>AI01.Jaccard</v>
      </c>
      <c r="BI235" s="1" t="str" cm="1">
        <f t="array" aca="1" ref="BI235" ca="1">INDIRECT(ADDRESS(MATCH(SMALL(_xlfn._xlws.FILTER(BI7:BI232,BH7:BH232&gt;cr),3),BI7:BI232,0)+6,1))</f>
        <v>BU16.TAEven</v>
      </c>
      <c r="BJ235" s="6" t="str" cm="1">
        <f t="array" aca="1" ref="BJ235" ca="1">INDIRECT(ADDRESS(MATCH(SMALL(_xlfn._xlws.FILTER(BJ7:BJ232,BM7:BM232&gt;cr),3),BJ7:BJ232,0)+6,1))</f>
        <v>AI28.RPB</v>
      </c>
      <c r="BK235" s="6" t="str" cm="1">
        <f t="array" aca="1" ref="BK235" ca="1">INDIRECT(ADDRESS(MATCH(SMALL(_xlfn._xlws.FILTER(BK7:BK232,BM7:BM232&gt;cr),3),BK7:BK232,0)+6,1))</f>
        <v>AI28.RPB</v>
      </c>
      <c r="BL235" s="6" t="str" cm="1">
        <f t="array" aca="1" ref="BL235" ca="1">INDIRECT(ADDRESS(MATCH(LARGE(_xlfn._xlws.FILTER(BL7:BL232,BM7:BM232&gt;cr),3),BL7:BL232,0)+6,1))</f>
        <v>CI14.Amer.TA</v>
      </c>
      <c r="BM235" s="6" t="str" cm="1">
        <f t="array" aca="1" ref="BM235" ca="1">INDIRECT(ADDRESS(MATCH(LARGE(_xlfn._xlws.FILTER(BM7:BM232,BM7:BM232&gt;cr),3),BM7:BM232,0)+6,1))</f>
        <v>AI01.Jaccard</v>
      </c>
      <c r="BN235" s="6" t="str" cm="1">
        <f t="array" aca="1" ref="BN235" ca="1">INDIRECT(ADDRESS(MATCH(SMALL(_xlfn._xlws.FILTER(BN7:BN232,BM7:BM232&gt;cr),3),BN7:BN232,0)+6,1))</f>
        <v>BU16.TAN</v>
      </c>
      <c r="BO235" s="1" t="str" cm="1">
        <f t="array" aca="1" ref="BO235" ca="1">INDIRECT(ADDRESS(MATCH(SMALL(_xlfn._xlws.FILTER(BO7:BO232,BR7:BR232&gt;cr),3),BO7:BO232,0)+6,1))</f>
        <v>BI22.ESim2</v>
      </c>
      <c r="BP235" s="1" t="str" cm="1">
        <f t="array" aca="1" ref="BP235" ca="1">INDIRECT(ADDRESS(MATCH(SMALL(_xlfn._xlws.FILTER(BP7:BP232,BR7:BR232&gt;cr),3),BP7:BP232,0)+6,1))</f>
        <v>BI22.ESim2</v>
      </c>
      <c r="BQ235" s="1" t="str" cm="1">
        <f t="array" aca="1" ref="BQ235" ca="1">INDIRECT(ADDRESS(MATCH(LARGE(_xlfn._xlws.FILTER(BQ7:BQ232,BR7:BR232&gt;cr),3),BQ7:BQ232,0)+6,1))</f>
        <v>AI28.RPB</v>
      </c>
      <c r="BR235" s="1" t="str" cm="1">
        <f t="array" aca="1" ref="BR235" ca="1">INDIRECT(ADDRESS(MATCH(LARGE(_xlfn._xlws.FILTER(BR7:BR232,BR7:BR232&gt;cr),3),BR7:BR232,0)+6,1))</f>
        <v>AI01.Jaccard</v>
      </c>
      <c r="BS235" s="1" t="str" cm="1">
        <f t="array" aca="1" ref="BS235" ca="1">INDIRECT(ADDRESS(MATCH(SMALL(_xlfn._xlws.FILTER(BS7:BS232,BR7:BR232&gt;cr),3),BS7:BS232,0)+6,1))</f>
        <v>AU30.Singularity</v>
      </c>
      <c r="BT235" s="6" t="str" cm="1">
        <f t="array" aca="1" ref="BT235" ca="1">INDIRECT(ADDRESS(MATCH(SMALL(_xlfn._xlws.FILTER(BT7:BT232,BW7:BW232&gt;cr),3),BT7:BT232,0)+6,1))</f>
        <v>CI14.Amer.EMX2</v>
      </c>
      <c r="BU235" s="6" t="str" cm="1">
        <f t="array" aca="1" ref="BU235" ca="1">INDIRECT(ADDRESS(MATCH(SMALL(_xlfn._xlws.FILTER(BU7:BU232,BW7:BW232&gt;cr),3),BU7:BU232,0)+6,1))</f>
        <v>CI14.Amer.EMX1</v>
      </c>
      <c r="BV235" s="6" t="str" cm="1">
        <f t="array" aca="1" ref="BV235" ca="1">INDIRECT(ADDRESS(MATCH(LARGE(_xlfn._xlws.FILTER(BV7:BV232,BW7:BW232&gt;cr),3),BV7:BV232,0)+6,1))</f>
        <v>BI14.QTIJ</v>
      </c>
      <c r="BW235" s="6" t="str" cm="1">
        <f t="array" aca="1" ref="BW235" ca="1">INDIRECT(ADDRESS(MATCH(LARGE(_xlfn._xlws.FILTER(BW7:BW232,BW7:BW232&gt;cr),3),BW7:BW232,0)+6,1))</f>
        <v>AI01.Jaccard</v>
      </c>
      <c r="BX235" s="6" t="str" cm="1">
        <f t="array" aca="1" ref="BX235" ca="1">INDIRECT(ADDRESS(MATCH(SMALL(_xlfn._xlws.FILTER(BX7:BX232,BW7:BW232&gt;cr),3),BX7:BX232,0)+6,1))</f>
        <v>BU01.PNCR</v>
      </c>
      <c r="BY235" s="1" t="str" cm="1">
        <f t="array" aca="1" ref="BY235" ca="1">INDIRECT(ADDRESS(MATCH(SMALL(_xlfn._xlws.FILTER(BY7:BY232,CB7:CB232&gt;cr),3),BY7:BY232,0)+6,1))</f>
        <v>BI22.ESim3</v>
      </c>
      <c r="BZ235" s="1" t="str" cm="1">
        <f t="array" aca="1" ref="BZ235" ca="1">INDIRECT(ADDRESS(MATCH(SMALL(_xlfn._xlws.FILTER(BZ7:BZ232,CB7:CB232&gt;cr),3),BZ7:BZ232,0)+6,1))</f>
        <v>BI22.ESim3</v>
      </c>
      <c r="CA235" s="5" t="str" cm="1">
        <f t="array" aca="1" ref="CA235" ca="1">INDIRECT(ADDRESS(MATCH(LARGE(_xlfn._xlws.FILTER(CA7:CA232,CB7:CB232&gt;cr),3),CA7:CA232,0)+6,1))</f>
        <v>CI14.Amer.EMX1</v>
      </c>
      <c r="CB235" s="5" t="str" cm="1">
        <f t="array" aca="1" ref="CB235" ca="1">INDIRECT(ADDRESS(MATCH(LARGE(_xlfn._xlws.FILTER(CB7:CB232,CB7:CB232&gt;cr),3),CB7:CB232,0)+6,1))</f>
        <v>AI01.Jaccard</v>
      </c>
      <c r="CC235" s="1" t="str" cm="1">
        <f t="array" aca="1" ref="CC235" ca="1">INDIRECT(ADDRESS(MATCH(SMALL(_xlfn._xlws.FILTER(CC7:CC232,CB7:CB232&gt;cr),3),CC7:CC232,0)+6,1))</f>
        <v>BU01.Dice</v>
      </c>
      <c r="CD235" s="6" t="str" cm="1">
        <f t="array" aca="1" ref="CD235" ca="1">INDIRECT(ADDRESS(MATCH(SMALL(_xlfn._xlws.FILTER(CD7:CD232,CG7:CG232&gt;cr),3),CD7:CD232,0)+6,1))</f>
        <v>BI22.ESim3</v>
      </c>
      <c r="CE235" s="6" t="str" cm="1">
        <f t="array" aca="1" ref="CE235" ca="1">INDIRECT(ADDRESS(MATCH(SMALL(_xlfn._xlws.FILTER(CE7:CE232,CG7:CG232&gt;cr),3),CE7:CE232,0)+6,1))</f>
        <v>BI22.ESim3</v>
      </c>
      <c r="CF235" s="6" t="str" cm="1">
        <f t="array" aca="1" ref="CF235" ca="1">INDIRECT(ADDRESS(MATCH(LARGE(_xlfn._xlws.FILTER(CF7:CF232,CG7:CG232&gt;cr),3),CF7:CF232,0)+6,1))</f>
        <v>BI07.NHMS.Amer</v>
      </c>
      <c r="CG235" s="6" t="str" cm="1">
        <f t="array" aca="1" ref="CG235" ca="1">INDIRECT(ADDRESS(MATCH(LARGE(_xlfn._xlws.FILTER(CG7:CG232,CG7:CG232&gt;cr),3),CG7:CG232,0)+6,1))</f>
        <v>AI01.Jaccard</v>
      </c>
      <c r="CH235" s="6" t="str" cm="1">
        <f t="array" aca="1" ref="CH235" ca="1">INDIRECT(ADDRESS(MATCH(SMALL(_xlfn._xlws.FILTER(CH7:CH232,CG7:CG232&gt;cr),3),CH7:CH232,0)+6,1))</f>
        <v>BU01.JaccardMulti</v>
      </c>
      <c r="CI235" s="1" t="str" cm="1">
        <f t="array" aca="1" ref="CI235" ca="1">INDIRECT(ADDRESS(MATCH(SMALL(_xlfn._xlws.FILTER(CI7:CI232,CL7:CL232&gt;cr),3),CI7:CI232,0)+6,1))</f>
        <v>BI22.ESim3</v>
      </c>
      <c r="CJ235" s="1" t="str" cm="1">
        <f t="array" aca="1" ref="CJ235" ca="1">INDIRECT(ADDRESS(MATCH(SMALL(_xlfn._xlws.FILTER(CJ7:CJ232,CL7:CL232&gt;cr),3),CJ7:CJ232,0)+6,1))</f>
        <v>BI22.ESim3</v>
      </c>
      <c r="CK235" s="1" t="str" cm="1">
        <f t="array" aca="1" ref="CK235" ca="1">INDIRECT(ADDRESS(MATCH(LARGE(_xlfn._xlws.FILTER(CK7:CK232,CL7:CL232&gt;cr),3),CK7:CK232,0)+6,1))</f>
        <v>CI14.SMD.TA</v>
      </c>
      <c r="CL235" s="1" t="str" cm="1">
        <f t="array" aca="1" ref="CL235" ca="1">INDIRECT(ADDRESS(MATCH(LARGE(_xlfn._xlws.FILTER(CL7:CL232,CL7:CL232&gt;cr),3),CL7:CL232,0)+6,1))</f>
        <v>AI01.Jaccard</v>
      </c>
      <c r="CM235" s="1" t="str" cm="1">
        <f t="array" aca="1" ref="CM235" ca="1">INDIRECT(ADDRESS(MATCH(SMALL(_xlfn._xlws.FILTER(CM7:CM232,CL7:CL232&gt;cr),3),CM7:CM232,0)+6,1))</f>
        <v>BU02.COD</v>
      </c>
      <c r="CN235" s="6" t="str" cm="1">
        <f t="array" aca="1" ref="CN235" ca="1">INDIRECT(ADDRESS(MATCH(SMALL(_xlfn._xlws.FILTER(CN7:CN232,CQ7:CQ232&gt;cr),3),CN7:CN232,0)+6,1))</f>
        <v>AU19.KL</v>
      </c>
      <c r="CO235" s="6" t="str" cm="1">
        <f t="array" aca="1" ref="CO235" ca="1">INDIRECT(ADDRESS(MATCH(SMALL(_xlfn._xlws.FILTER(CO7:CO232,CQ7:CQ232&gt;cr),3),CO7:CO232,0)+6,1))</f>
        <v>AU19.KL</v>
      </c>
      <c r="CP235" s="6" t="str" cm="1">
        <f t="array" aca="1" ref="CP235" ca="1">INDIRECT(ADDRESS(MATCH(LARGE(_xlfn._xlws.FILTER(CP7:CP232,CQ7:CQ232&gt;cr),3),CP7:CP232,0)+6,1))</f>
        <v>AI25.Coco</v>
      </c>
      <c r="CQ235" s="6" t="str" cm="1">
        <f t="array" aca="1" ref="CQ235" ca="1">INDIRECT(ADDRESS(MATCH(LARGE(_xlfn._xlws.FILTER(CQ7:CQ232,CQ7:CQ232&gt;cr),3),CQ7:CQ232,0)+6,1))</f>
        <v>AI01.Jaccard</v>
      </c>
      <c r="CR235" s="6" t="str" cm="1">
        <f t="array" aca="1" ref="CR235" ca="1">INDIRECT(ADDRESS(MATCH(SMALL(_xlfn._xlws.FILTER(CR7:CR232,CQ7:CQ232&gt;cr),3),CR7:CR232,0)+6,1))</f>
        <v>BU06.MPIP</v>
      </c>
      <c r="CS235" s="1" t="str" cm="1">
        <f t="array" aca="1" ref="CS235" ca="1">INDIRECT(ADDRESS(MATCH(SMALL(_xlfn._xlws.FILTER(CS7:CS232,CV7:CV232&gt;cr),3),CS7:CS232,0)+6,1))</f>
        <v>CI14.Amer.EMX2</v>
      </c>
      <c r="CT235" s="1" t="str" cm="1">
        <f t="array" aca="1" ref="CT235" ca="1">INDIRECT(ADDRESS(MATCH(SMALL(_xlfn._xlws.FILTER(CT7:CT232,CV7:CV232&gt;cr),3),CT7:CT232,0)+6,1))</f>
        <v>CI14.Amer.EMX1</v>
      </c>
      <c r="CU235" s="1" t="str" cm="1">
        <f t="array" aca="1" ref="CU235" ca="1">INDIRECT(ADDRESS(MATCH(LARGE(_xlfn._xlws.FILTER(CU7:CU232,CV7:CV232&gt;cr),3),CU7:CU232,0)+6,1))</f>
        <v>CI14.Amer.EMX1</v>
      </c>
      <c r="CV235" s="1" t="str" cm="1">
        <f t="array" aca="1" ref="CV235" ca="1">INDIRECT(ADDRESS(MATCH(LARGE(_xlfn._xlws.FILTER(CV7:CV232,CV7:CV232&gt;cr),3),CV7:CV232,0)+6,1))</f>
        <v>AI01.Jaccard</v>
      </c>
      <c r="CW235" s="1" t="str" cm="1">
        <f t="array" aca="1" ref="CW235" ca="1">INDIRECT(ADDRESS(MATCH(SMALL(_xlfn._xlws.FILTER(CW7:CW232,CV7:CV232&gt;cr),3),CW7:CW232,0)+6,1))</f>
        <v>BU01.PNCR</v>
      </c>
      <c r="CX235" s="6" t="str" cm="1">
        <f t="array" aca="1" ref="CX235" ca="1">INDIRECT(ADDRESS(MATCH(SMALL(_xlfn._xlws.FILTER(CX7:CX232,DA7:DA232&gt;cr),3),CX7:CX232,0)+6,1))</f>
        <v>CI14.Amer.EMX1</v>
      </c>
      <c r="CY235" s="6" t="str" cm="1">
        <f t="array" aca="1" ref="CY235" ca="1">INDIRECT(ADDRESS(MATCH(SMALL(_xlfn._xlws.FILTER(CY7:CY232,DA7:DA232&gt;cr),3),CY7:CY232,0)+6,1))</f>
        <v>BI22.ESim3</v>
      </c>
      <c r="CZ235" s="6" t="str" cm="1">
        <f t="array" aca="1" ref="CZ235" ca="1">INDIRECT(ADDRESS(MATCH(LARGE(_xlfn._xlws.FILTER(CZ7:CZ232,DA7:DA232&gt;cr),3),CZ7:CZ232,0)+6,1))</f>
        <v>BI14.QTIJ</v>
      </c>
      <c r="DA235" s="6" t="str" cm="1">
        <f t="array" aca="1" ref="DA235" ca="1">INDIRECT(ADDRESS(MATCH(LARGE(_xlfn._xlws.FILTER(DA7:DA232,DA7:DA232&gt;cr),3),DA7:DA232,0)+6,1))</f>
        <v>AI01.Jaccard</v>
      </c>
      <c r="DB235" s="6" t="str" cm="1">
        <f t="array" aca="1" ref="DB235" ca="1">INDIRECT(ADDRESS(MATCH(SMALL(_xlfn._xlws.FILTER(DB7:DB232,DA7:DA232&gt;cr),3),DB7:DB232,0)+6,1))</f>
        <v>AU01.Jaccard</v>
      </c>
      <c r="DC235" s="1" t="str" cm="1">
        <f t="array" aca="1" ref="DC235" ca="1">INDIRECT(ADDRESS(MATCH(SMALL(_xlfn._xlws.FILTER(DC7:DC232,DF7:DF232&gt;cr),3),DC7:DC232,0)+6,1))</f>
        <v>BI22.ESim3</v>
      </c>
      <c r="DD235" s="1" t="str" cm="1">
        <f t="array" aca="1" ref="DD235" ca="1">INDIRECT(ADDRESS(MATCH(SMALL(_xlfn._xlws.FILTER(DD7:DD232,DF7:DF232&gt;cr),3),DD7:DD232,0)+6,1))</f>
        <v>BI22.ESim3</v>
      </c>
      <c r="DE235" s="1" t="str" cm="1">
        <f t="array" aca="1" ref="DE235" ca="1">INDIRECT(ADDRESS(MATCH(LARGE(_xlfn._xlws.FILTER(DE7:DE232,DF7:DF232&gt;cr),3),DE7:DE232,0)+6,1))</f>
        <v>CI14.Amer.EMX5</v>
      </c>
      <c r="DF235" s="1" t="str" cm="1">
        <f t="array" aca="1" ref="DF235" ca="1">INDIRECT(ADDRESS(MATCH(LARGE(_xlfn._xlws.FILTER(DF7:DF232,DF7:DF232&gt;cr),3),DF7:DF232,0)+6,1))</f>
        <v>AI01.Jaccard</v>
      </c>
      <c r="DG235" s="1" t="str" cm="1">
        <f t="array" aca="1" ref="DG235" ca="1">INDIRECT(ADDRESS(MATCH(SMALL(_xlfn._xlws.FILTER(DG7:DG232,DF7:DF232&gt;cr),3),DG7:DG232,0)+6,1))</f>
        <v>AU29.ADR</v>
      </c>
      <c r="DH235" s="6" t="str" cm="1">
        <f t="array" aca="1" ref="DH235" ca="1">INDIRECT(ADDRESS(MATCH(SMALL(_xlfn._xlws.FILTER(DH7:DH232,DK7:DK232&gt;cr),3),DH7:DH232,0)+6,1))</f>
        <v>AI05.SRC</v>
      </c>
      <c r="DI235" s="6" t="str" cm="1">
        <f t="array" aca="1" ref="DI235" ca="1">INDIRECT(ADDRESS(MATCH(SMALL(_xlfn._xlws.FILTER(DI7:DI232,DK7:DK232&gt;cr),3),DI7:DI232,0)+6,1))</f>
        <v>AI28.RPB</v>
      </c>
      <c r="DJ235" s="6" t="str" cm="1">
        <f t="array" aca="1" ref="DJ235" ca="1">INDIRECT(ADDRESS(MATCH(LARGE(_xlfn._xlws.FILTER(DJ7:DJ232,DK7:DK232&gt;cr),3),DJ7:DJ232,0)+6,1))</f>
        <v>BI16.TAJ</v>
      </c>
      <c r="DK235" s="6" t="str" cm="1">
        <f t="array" aca="1" ref="DK235" ca="1">INDIRECT(ADDRESS(MATCH(LARGE(_xlfn._xlws.FILTER(DK7:DK232,DK7:DK232&gt;cr),3),DK7:DK232,0)+6,1))</f>
        <v>AI01.Jaccard</v>
      </c>
      <c r="DL235" s="6" t="str" cm="1">
        <f t="array" aca="1" ref="DL235" ca="1">INDIRECT(ADDRESS(MATCH(SMALL(_xlfn._xlws.FILTER(DL7:DL232,DK7:DK232&gt;cr),3),DL7:DL232,0)+6,1))</f>
        <v>AU02.Cosine</v>
      </c>
      <c r="DM235" s="1" t="str" cm="1">
        <f t="array" aca="1" ref="DM235" ca="1">INDIRECT(ADDRESS(MATCH(SMALL(_xlfn._xlws.FILTER(DM7:DM232,DP7:DP232&gt;cr),3),DM7:DM232,0)+6,1))</f>
        <v>BI22.ESim2</v>
      </c>
      <c r="DN235" s="1" t="str" cm="1">
        <f t="array" aca="1" ref="DN235" ca="1">INDIRECT(ADDRESS(MATCH(SMALL(_xlfn._xlws.FILTER(DN7:DN232,DP7:DP232&gt;cr),3),DN7:DN232,0)+6,1))</f>
        <v>BI22.ESim2</v>
      </c>
      <c r="DO235" s="1" t="str" cm="1">
        <f t="array" aca="1" ref="DO235" ca="1">INDIRECT(ADDRESS(MATCH(LARGE(_xlfn._xlws.FILTER(DO7:DO232,DP7:DP232&gt;cr),3),DO7:DO232,0)+6,1))</f>
        <v>AI28.RPB</v>
      </c>
      <c r="DP235" s="1" t="str" cm="1">
        <f t="array" aca="1" ref="DP235" ca="1">INDIRECT(ADDRESS(MATCH(LARGE(_xlfn._xlws.FILTER(DP7:DP232,DP7:DP232&gt;cr),3),DP7:DP232,0)+6,1))</f>
        <v>AI01.Jaccard</v>
      </c>
      <c r="DQ235" s="1" t="str" cm="1">
        <f t="array" aca="1" ref="DQ235" ca="1">INDIRECT(ADDRESS(MATCH(SMALL(_xlfn._xlws.FILTER(DQ7:DQ232,DP7:DP232&gt;cr),3),DQ7:DQ232,0)+6,1))</f>
        <v>AU02.Cosine</v>
      </c>
      <c r="DR235" s="6" t="str" cm="1">
        <f t="array" aca="1" ref="DR235" ca="1">INDIRECT(ADDRESS(MATCH(SMALL(_xlfn._xlws.FILTER(DR7:DR232,DU7:DU232&gt;cr),3),DR7:DR232,0)+6,1))</f>
        <v>CI14.Amer.EMX2</v>
      </c>
      <c r="DS235" s="6" t="str" cm="1">
        <f t="array" aca="1" ref="DS235" ca="1">INDIRECT(ADDRESS(MATCH(SMALL(_xlfn._xlws.FILTER(DS7:DS232,DU7:DU232&gt;cr),3),DS7:DS232,0)+6,1))</f>
        <v>CI14.Amer.EMX1</v>
      </c>
      <c r="DT235" s="6" t="str" cm="1">
        <f t="array" aca="1" ref="DT235" ca="1">INDIRECT(ADDRESS(MATCH(LARGE(_xlfn._xlws.FILTER(DT7:DT232,DU7:DU232&gt;cr),3),DT7:DT232,0)+6,1))</f>
        <v>CI14.Amer.EMX1</v>
      </c>
      <c r="DU235" s="6" t="str" cm="1">
        <f t="array" aca="1" ref="DU235" ca="1">INDIRECT(ADDRESS(MATCH(LARGE(_xlfn._xlws.FILTER(DU7:DU232,DU7:DU232&gt;cr),3),DU7:DU232,0)+6,1))</f>
        <v>AI01.Jaccard</v>
      </c>
      <c r="DV235" s="6" t="str" cm="1">
        <f t="array" aca="1" ref="DV235" ca="1">INDIRECT(ADDRESS(MATCH(SMALL(_xlfn._xlws.FILTER(DV7:DV232,DU7:DU232&gt;cr),3),DV7:DV232,0)+6,1))</f>
        <v>AU01.Jaccard</v>
      </c>
      <c r="DW235" s="1" t="str" cm="1">
        <f t="array" aca="1" ref="DW235" ca="1">INDIRECT(ADDRESS(MATCH(SMALL(_xlfn._xlws.FILTER(DW7:DW232,DZ7:DZ232&gt;cr),3),DW7:DW232,0)+6,1))</f>
        <v>CI14.Amer.EMX1</v>
      </c>
      <c r="DX235" s="1" t="str" cm="1">
        <f t="array" aca="1" ref="DX235" ca="1">INDIRECT(ADDRESS(MATCH(SMALL(_xlfn._xlws.FILTER(DX7:DX232,DZ7:DZ232&gt;cr),3),DX7:DX232,0)+6,1))</f>
        <v>BI22.ESim3</v>
      </c>
      <c r="DY235" s="1" t="str" cm="1">
        <f t="array" aca="1" ref="DY235" ca="1">INDIRECT(ADDRESS(MATCH(LARGE(_xlfn._xlws.FILTER(DY7:DY232,DZ7:DZ232&gt;cr),3),DY7:DY232,0)+6,1))</f>
        <v>CI14.Amer.EMX1</v>
      </c>
      <c r="DZ235" s="1" t="str" cm="1">
        <f t="array" aca="1" ref="DZ235" ca="1">INDIRECT(ADDRESS(MATCH(LARGE(_xlfn._xlws.FILTER(DZ7:DZ232,DZ7:DZ232&gt;cr),3),DZ7:DZ232,0)+6,1))</f>
        <v>AI01.Jaccard</v>
      </c>
      <c r="EA235" s="1" t="str" cm="1">
        <f t="array" aca="1" ref="EA235" ca="1">INDIRECT(ADDRESS(MATCH(SMALL(_xlfn._xlws.FILTER(EA7:EA232,DZ7:DZ232&gt;cr),3),EA7:EA232,0)+6,1))</f>
        <v>AU02.Cosine</v>
      </c>
      <c r="EB235" s="6" t="str" cm="1">
        <f t="array" aca="1" ref="EB235" ca="1">INDIRECT(ADDRESS(MATCH(SMALL(_xlfn._xlws.FILTER(EB7:EB232,EE7:EE232&gt;cr),3),EB7:EB232,0)+6,1))</f>
        <v>BI22.ESim3</v>
      </c>
      <c r="EC235" s="6" t="str" cm="1">
        <f t="array" aca="1" ref="EC235" ca="1">INDIRECT(ADDRESS(MATCH(SMALL(_xlfn._xlws.FILTER(EC7:EC232,EE7:EE232&gt;cr),3),EC7:EC232,0)+6,1))</f>
        <v>BI22.ESim3</v>
      </c>
      <c r="ED235" s="6" t="str" cm="1">
        <f t="array" aca="1" ref="ED235" ca="1">INDIRECT(ADDRESS(MATCH(LARGE(_xlfn._xlws.FILTER(ED7:ED232,EE7:EE232&gt;cr),3),ED7:ED232,0)+6,1))</f>
        <v>CI14.Amer.EMX5</v>
      </c>
      <c r="EE235" s="6" t="str" cm="1">
        <f t="array" aca="1" ref="EE235" ca="1">INDIRECT(ADDRESS(MATCH(LARGE(_xlfn._xlws.FILTER(EE7:EE232,EE7:EE232&gt;cr),3),EE7:EE232,0)+6,1))</f>
        <v>AI01.Jaccard</v>
      </c>
      <c r="EF235" s="6" t="str" cm="1">
        <f t="array" aca="1" ref="EF235" ca="1">INDIRECT(ADDRESS(MATCH(SMALL(_xlfn._xlws.FILTER(EF7:EF232,EE7:EE232&gt;cr),3),EF7:EF232,0)+6,1))</f>
        <v>AU01.Jaccard</v>
      </c>
      <c r="EG235" s="1" t="str" cm="1">
        <f t="array" aca="1" ref="EG235" ca="1">INDIRECT(ADDRESS(MATCH(SMALL(_xlfn._xlws.FILTER(EG7:EG232,EJ7:EJ232&gt;cr),3),EG7:EG232,0)+6,1))</f>
        <v>BI22.ESim3</v>
      </c>
      <c r="EH235" s="1" t="str" cm="1">
        <f t="array" aca="1" ref="EH235" ca="1">INDIRECT(ADDRESS(MATCH(SMALL(_xlfn._xlws.FILTER(EH7:EH232,EJ7:EJ232&gt;cr),3),EH7:EH232,0)+6,1))</f>
        <v>BI22.ESim3</v>
      </c>
      <c r="EI235" s="1" t="str" cm="1">
        <f t="array" aca="1" ref="EI235" ca="1">INDIRECT(ADDRESS(MATCH(LARGE(_xlfn._xlws.FILTER(EI7:EI232,EJ7:EJ232&gt;cr),3),EI7:EI232,0)+6,1))</f>
        <v>AI07.PSS</v>
      </c>
      <c r="EJ235" s="1" t="str" cm="1">
        <f t="array" aca="1" ref="EJ235" ca="1">INDIRECT(ADDRESS(MATCH(LARGE(_xlfn._xlws.FILTER(EJ7:EJ232,EJ7:EJ232&gt;cr),3),EJ7:EJ232,0)+6,1))</f>
        <v>AI01.Jaccard</v>
      </c>
      <c r="EK235" s="1" t="str" cm="1">
        <f t="array" aca="1" ref="EK235" ca="1">INDIRECT(ADDRESS(MATCH(SMALL(_xlfn._xlws.FILTER(EK7:EK232,EJ7:EJ232&gt;cr),3),EK7:EK232,0)+6,1))</f>
        <v>AU02.Cosine</v>
      </c>
      <c r="EL235" s="6" t="str" cm="1">
        <f t="array" aca="1" ref="EL235" ca="1">INDIRECT(ADDRESS(MATCH(SMALL(_xlfn._xlws.FILTER(EL7:EL232,EO7:EO232&gt;cr),3),EL7:EL232,0)+6,1))</f>
        <v>BI22.ESim2</v>
      </c>
      <c r="EM235" s="6" t="str" cm="1">
        <f t="array" aca="1" ref="EM235" ca="1">INDIRECT(ADDRESS(MATCH(SMALL(_xlfn._xlws.FILTER(EM7:EM232,EO7:EO232&gt;cr),3),EM7:EM232,0)+6,1))</f>
        <v>BI22.ESim2</v>
      </c>
      <c r="EN235" s="6" t="str" cm="1">
        <f t="array" aca="1" ref="EN235" ca="1">INDIRECT(ADDRESS(MATCH(LARGE(_xlfn._xlws.FILTER(EN7:EN232,EO7:EO232&gt;cr),3),EN7:EN232,0)+6,1))</f>
        <v>AI28.RPB</v>
      </c>
      <c r="EO235" s="6" t="str" cm="1">
        <f t="array" aca="1" ref="EO235" ca="1">INDIRECT(ADDRESS(MATCH(LARGE(_xlfn._xlws.FILTER(EO7:EO232,EO7:EO232&gt;cr),3),EO7:EO232,0)+6,1))</f>
        <v>AI01.Jaccard</v>
      </c>
      <c r="EP235" s="6" t="str" cm="1">
        <f t="array" aca="1" ref="EP235" ca="1">INDIRECT(ADDRESS(MATCH(SMALL(_xlfn._xlws.FILTER(EP7:EP232,EO7:EO232&gt;cr),3),EP7:EP232,0)+6,1))</f>
        <v>AU05.SRC</v>
      </c>
      <c r="EQ235" s="1" t="e" cm="1" vm="1">
        <f t="array" aca="1" ref="EQ235" ca="1">INDIRECT(ADDRESS(MATCH(SMALL(_xlfn._xlws.FILTER(EQ7:EQ232,ET7:ET232&gt;cr),3),EQ7:EQ232,0)+6,1))</f>
        <v>#VALUE!</v>
      </c>
      <c r="ER235" s="1" t="e" cm="1" vm="1">
        <f t="array" aca="1" ref="ER235" ca="1">INDIRECT(ADDRESS(MATCH(SMALL(_xlfn._xlws.FILTER(ER7:ER232,ET7:ET232&gt;cr),3),ER7:ER232,0)+6,1))</f>
        <v>#VALUE!</v>
      </c>
      <c r="ES235" s="1" t="e" cm="1" vm="1">
        <f t="array" aca="1" ref="ES235" ca="1">INDIRECT(ADDRESS(MATCH(LARGE(_xlfn._xlws.FILTER(ES7:ES232,ET7:ET232&gt;cr),3),ES7:ES232,0)+6,1))</f>
        <v>#VALUE!</v>
      </c>
      <c r="ET235" s="1" t="e" cm="1" vm="1">
        <f t="array" aca="1" ref="ET235" ca="1">INDIRECT(ADDRESS(MATCH(LARGE(_xlfn._xlws.FILTER(ET7:ET232,ET7:ET232&gt;cr),3),ET7:ET232,0)+6,1))</f>
        <v>#VALUE!</v>
      </c>
      <c r="EU235" s="1" t="e" cm="1" vm="1">
        <f t="array" aca="1" ref="EU235" ca="1">INDIRECT(ADDRESS(MATCH(SMALL(_xlfn._xlws.FILTER(EU7:EU232,ET7:ET232&gt;cr),3),EU7:EU232,0)+6,1))</f>
        <v>#VALUE!</v>
      </c>
      <c r="EV235" s="6" t="e" cm="1" vm="1">
        <f t="array" aca="1" ref="EV235" ca="1">INDIRECT(ADDRESS(MATCH(SMALL(_xlfn._xlws.FILTER(EV7:EV232,EY7:EY232&gt;cr),3),EV7:EV232,0)+6,1))</f>
        <v>#VALUE!</v>
      </c>
      <c r="EW235" s="6" t="e" cm="1" vm="1">
        <f t="array" aca="1" ref="EW235" ca="1">INDIRECT(ADDRESS(MATCH(SMALL(_xlfn._xlws.FILTER(EW7:EW232,EY7:EY232&gt;cr),3),EW7:EW232,0)+6,1))</f>
        <v>#VALUE!</v>
      </c>
      <c r="EX235" s="6" t="e" cm="1" vm="1">
        <f t="array" aca="1" ref="EX235" ca="1">INDIRECT(ADDRESS(MATCH(LARGE(_xlfn._xlws.FILTER(EX7:EX232,EY7:EY232&gt;cr),3),EX7:EX232,0)+6,1))</f>
        <v>#VALUE!</v>
      </c>
      <c r="EY235" s="6" t="e" cm="1" vm="1">
        <f t="array" aca="1" ref="EY235" ca="1">INDIRECT(ADDRESS(MATCH(LARGE(_xlfn._xlws.FILTER(EY7:EY232,EY7:EY232&gt;cr),3),EY7:EY232,0)+6,1))</f>
        <v>#VALUE!</v>
      </c>
      <c r="EZ235" s="6" t="e" cm="1" vm="1">
        <f t="array" aca="1" ref="EZ235" ca="1">INDIRECT(ADDRESS(MATCH(SMALL(_xlfn._xlws.FILTER(EZ7:EZ232,EY7:EY232&gt;cr),3),EZ7:EZ232,0)+6,1))</f>
        <v>#VALUE!</v>
      </c>
      <c r="FA235" s="1" t="str" cm="1">
        <f t="array" aca="1" ref="FA235" ca="1">INDIRECT(ADDRESS(MATCH(SMALL(_xlfn._xlws.FILTER(FA7:FA232,FD7:FD232&gt;cr),3),FA7:FA232,0)+6,1))</f>
        <v>BI16.TAJ</v>
      </c>
      <c r="FB235" s="1" t="str" cm="1">
        <f t="array" aca="1" ref="FB235" ca="1">INDIRECT(ADDRESS(MATCH(SMALL(_xlfn._xlws.FILTER(FB7:FB232,FD7:FD232&gt;cr),3),FB7:FB232,0)+6,1))</f>
        <v>BI16.TAJ</v>
      </c>
      <c r="FC235" s="1" t="str" cm="1">
        <f t="array" aca="1" ref="FC235" ca="1">INDIRECT(ADDRESS(MATCH(LARGE(_xlfn._xlws.FILTER(FC7:FC232,FD7:FD232&gt;cr),3),FC7:FC232,0)+6,1))</f>
        <v>BI14.AmerJ</v>
      </c>
      <c r="FD235" s="1" t="str" cm="1">
        <f t="array" aca="1" ref="FD235" ca="1">INDIRECT(ADDRESS(MATCH(LARGE(_xlfn._xlws.FILTER(FD7:FD232,FD7:FD232&gt;cr),3),FD7:FD232,0)+6,1))</f>
        <v>AI01.Jaccard</v>
      </c>
      <c r="FE235" s="1" t="str" cm="1">
        <f t="array" aca="1" ref="FE235" ca="1">INDIRECT(ADDRESS(MATCH(SMALL(_xlfn._xlws.FILTER(FE7:FE232,FD7:FD232&gt;cr),3),FE7:FE232,0)+6,1))</f>
        <v>AU07.PSS</v>
      </c>
      <c r="FF235" s="6" t="e" cm="1" vm="1">
        <f t="array" aca="1" ref="FF235" ca="1">INDIRECT(ADDRESS(MATCH(SMALL(_xlfn._xlws.FILTER(FF7:FF232,FI7:FI232&gt;cr),3),FF7:FF232,0)+6,1))</f>
        <v>#VALUE!</v>
      </c>
      <c r="FG235" s="6" t="e" cm="1" vm="1">
        <f t="array" aca="1" ref="FG235" ca="1">INDIRECT(ADDRESS(MATCH(SMALL(_xlfn._xlws.FILTER(FG7:FG232,FI7:FI232&gt;cr),3),FG7:FG232,0)+6,1))</f>
        <v>#VALUE!</v>
      </c>
      <c r="FH235" s="6" t="e" cm="1" vm="1">
        <f t="array" aca="1" ref="FH235" ca="1">INDIRECT(ADDRESS(MATCH(LARGE(_xlfn._xlws.FILTER(FH7:FH232,FI7:FI232&gt;cr),3),FH7:FH232,0)+6,1))</f>
        <v>#VALUE!</v>
      </c>
      <c r="FI235" s="6" t="e" cm="1" vm="1">
        <f t="array" aca="1" ref="FI235" ca="1">INDIRECT(ADDRESS(MATCH(LARGE(_xlfn._xlws.FILTER(FI7:FI232,FI7:FI232&gt;cr),3),FI7:FI232,0)+6,1))</f>
        <v>#VALUE!</v>
      </c>
      <c r="FJ235" s="6" t="e" cm="1" vm="1">
        <f t="array" aca="1" ref="FJ235" ca="1">INDIRECT(ADDRESS(MATCH(SMALL(_xlfn._xlws.FILTER(FJ7:FJ232,FI7:FI232&gt;cr),3),FJ7:FJ232,0)+6,1))</f>
        <v>#VALUE!</v>
      </c>
      <c r="FK235" s="1" t="e" cm="1" vm="1">
        <f t="array" aca="1" ref="FK235" ca="1">INDIRECT(ADDRESS(MATCH(SMALL(_xlfn._xlws.FILTER(FK7:FK232,FN7:FN232&gt;cr),3),FK7:FK232,0)+6,1))</f>
        <v>#VALUE!</v>
      </c>
      <c r="FL235" s="1" t="e" cm="1" vm="1">
        <f t="array" aca="1" ref="FL235" ca="1">INDIRECT(ADDRESS(MATCH(SMALL(_xlfn._xlws.FILTER(FL7:FL232,FN7:FN232&gt;cr),3),FL7:FL232,0)+6,1))</f>
        <v>#VALUE!</v>
      </c>
      <c r="FM235" s="1" t="e" cm="1" vm="1">
        <f t="array" aca="1" ref="FM235" ca="1">INDIRECT(ADDRESS(MATCH(LARGE(_xlfn._xlws.FILTER(FM7:FM232,FN7:FN232&gt;cr),3),FM7:FM232,0)+6,1))</f>
        <v>#VALUE!</v>
      </c>
      <c r="FN235" s="1" t="e" cm="1" vm="1">
        <f t="array" aca="1" ref="FN235" ca="1">INDIRECT(ADDRESS(MATCH(LARGE(_xlfn._xlws.FILTER(FN7:FN232,FN7:FN232&gt;cr),3),FN7:FN232,0)+6,1))</f>
        <v>#VALUE!</v>
      </c>
      <c r="FO235" s="1" t="e" cm="1" vm="1">
        <f t="array" aca="1" ref="FO235" ca="1">INDIRECT(ADDRESS(MATCH(SMALL(_xlfn._xlws.FILTER(FO7:FO232,FN7:FN232&gt;cr),3),FO7:FO232,0)+6,1))</f>
        <v>#VALUE!</v>
      </c>
      <c r="FP235" s="9" t="str" cm="1">
        <f t="array" aca="1" ref="FP235" ca="1">INDIRECT(ADDRESS(MATCH(SMALL(_xlfn.LET(_xlpm.x,IF(ISNUMBER(FP7:FP232),FP7:FP232),_xlpm.y,IF(ISNUMBER(FS7:FS232),FS7:FS232),_xlfn._xlws.FILTER(_xlpm.x,_xlpm.y&gt;cr)),3),FP7:FP232,0)+6,1))</f>
        <v>BI22.ZSim</v>
      </c>
      <c r="FQ235" s="9" t="str" cm="1">
        <f t="array" aca="1" ref="FQ235" ca="1">INDIRECT(ADDRESS(MATCH(SMALL(_xlfn.LET(_xlpm.x,IF(ISNUMBER(FQ7:FQ232),FQ7:FQ232),_xlpm.y,IF(ISNUMBER(FS7:FS232),FS7:FS232),_xlfn._xlws.FILTER(_xlpm.x,_xlpm.y&gt;cr)),3),FQ7:FQ232,0)+6,1))</f>
        <v>BI22.ZSim</v>
      </c>
      <c r="FR235" s="9" t="str" cm="1">
        <f t="array" aca="1" ref="FR235" ca="1">INDIRECT(ADDRESS(MATCH(LARGE(_xlfn.LET(_xlpm.x,IF(ISNUMBER(FR7:FR232),FR7:FR232),_xlpm.y,IF(ISNUMBER(FS7:FS232),FS7:FS232),_xlfn._xlws.FILTER(_xlpm.x,_xlpm.y&gt;cr)),3),FR7:FR232,0)+6,1))</f>
        <v>BI14.AmerJ</v>
      </c>
      <c r="FS235" s="9" t="str" cm="1">
        <f t="array" aca="1" ref="FS235" ca="1">INDIRECT(ADDRESS(MATCH(LARGE(_xlfn.LET(_xlpm.x,IF(ISNUMBER(FS7:FS232),FS7:FS232),_xlpm.y,IF(ISNUMBER(FS7:FS232),FS7:FS232),_xlfn._xlws.FILTER(_xlpm.x,_xlpm.y&gt;cr)),3),FS7:FS232,0)+6,1))</f>
        <v>BI14.Amer</v>
      </c>
      <c r="FT235" s="9" t="str" cm="1">
        <f t="array" aca="1" ref="FT235" ca="1">INDIRECT(ADDRESS(MATCH(SMALL(_xlfn.LET(_xlpm.x,IF(ISNUMBER(FT7:FT232),FT7:FT232),_xlpm.y,IF(ISNUMBER(FS7:FS232),FS7:FS232),_xlfn._xlws.FILTER(_xlpm.x,_xlpm.y&gt;cr)),3),FT7:FT232,0)+6,1))</f>
        <v>BU03.CPC</v>
      </c>
      <c r="FU235" s="1" t="str" cm="1">
        <f t="array" aca="1" ref="FU235" ca="1">INDEX(_xlfn._xlws.FILTER(FU7:FU232,ISTEXT(FU7:FU232)),MODE(MATCH(_xlfn._xlws.FILTER(FU7:FU232,ISTEXT(FU7:FU232)),_xlfn._xlws.FILTER(FU7:FU232,ISTEXT(FU7:FU232)),0)))</f>
        <v>k=20, r=0.1</v>
      </c>
      <c r="FV235" s="1" t="str" cm="1">
        <f t="array" aca="1" ref="FV235" ca="1">INDEX(_xlfn._xlws.FILTER(FV7:FV232,ISTEXT(FV7:FV232)),MODE(MATCH(_xlfn._xlws.FILTER(FV7:FV232,ISTEXT(FV7:FV232)),_xlfn._xlws.FILTER(FV7:FV232,ISTEXT(FV7:FV232)),0)))</f>
        <v>k=5, r=0.1</v>
      </c>
      <c r="FW235" s="1" t="str" cm="1">
        <f t="array" aca="1" ref="FW235" ca="1">INDEX(_xlfn._xlws.FILTER(FW7:FW232,ISTEXT(FW7:FW232)),MODE(MATCH(_xlfn._xlws.FILTER(FW7:FW232,ISTEXT(FW7:FW232)),_xlfn._xlws.FILTER(FW7:FW232,ISTEXT(FW7:FW232)),0)))</f>
        <v>k=20, r=0.1</v>
      </c>
      <c r="FX235" s="1" t="str" cm="1">
        <f t="array" aca="1" ref="FX235" ca="1">INDEX(_xlfn._xlws.FILTER(FX7:FX232,ISTEXT(FX7:FX232)),MODE(MATCH(_xlfn._xlws.FILTER(FX7:FX232,ISTEXT(FX7:FX232)),_xlfn._xlws.FILTER(FX7:FX232,ISTEXT(FX7:FX232)),0)))</f>
        <v>k=5, r=0.1</v>
      </c>
      <c r="FY235" s="1" t="str" cm="1">
        <f t="array" aca="1" ref="FY235" ca="1">INDEX(_xlfn._xlws.FILTER(FY7:FY232,ISTEXT(FY7:FY232)),MODE(MATCH(_xlfn._xlws.FILTER(FY7:FY232,ISTEXT(FY7:FY232)),_xlfn._xlws.FILTER(FY7:FY232,ISTEXT(FY7:FY232)),0)))</f>
        <v>k=20, r=0.9</v>
      </c>
    </row>
    <row r="236" spans="1:181" x14ac:dyDescent="0.2">
      <c r="A236" s="7" t="s">
        <v>236</v>
      </c>
      <c r="B236" s="6" t="str" cm="1">
        <f t="array" aca="1" ref="B236" ca="1">INDIRECT(ADDRESS(MATCH(SMALL(_xlfn._xlws.FILTER(B7:B232,E7:E232&gt;cr),4),B7:B232,0)+6,1))</f>
        <v>CI14.SMD.EMX1</v>
      </c>
      <c r="C236" s="6" t="str" cm="1">
        <f t="array" aca="1" ref="C236" ca="1">INDIRECT(ADDRESS(MATCH(SMALL(_xlfn._xlws.FILTER(C7:C232,E7:E232&gt;cr),4),C7:C232,0)+6,1))</f>
        <v>CI14.Amer.QTI</v>
      </c>
      <c r="D236" s="6" t="str" cm="1">
        <f t="array" aca="1" ref="D236" ca="1">INDIRECT(ADDRESS(MATCH(LARGE(_xlfn._xlws.FILTER(D7:D232,E7:E232&gt;cr),4),D7:D232,0)+6,1))</f>
        <v>CI14.SMD.EMX1</v>
      </c>
      <c r="E236" s="6" t="str" cm="1">
        <f t="array" aca="1" ref="E236" ca="1">INDIRECT(ADDRESS(MATCH(LARGE(_xlfn._xlws.FILTER(E7:E232,E7:E232&gt;cr),4),E7:E232,0)+6,1))</f>
        <v>AI01.Jaccard</v>
      </c>
      <c r="F236" s="6" t="str" cm="1">
        <f t="array" aca="1" ref="F236" ca="1">INDIRECT(ADDRESS(MATCH(SMALL(_xlfn._xlws.FILTER(F7:F232,E7:E232&gt;cr),4),F7:F232,0)+6,1))</f>
        <v>AU13.SMTP</v>
      </c>
      <c r="G236" s="1" t="e" cm="1" vm="1">
        <f t="array" aca="1" ref="G236" ca="1">INDIRECT(ADDRESS(MATCH(SMALL(_xlfn._xlws.FILTER(G7:G232,J7:J232&gt;cr),4),G7:G232,0)+6,1))</f>
        <v>#VALUE!</v>
      </c>
      <c r="H236" s="1" t="e" cm="1" vm="1">
        <f t="array" aca="1" ref="H236" ca="1">INDIRECT(ADDRESS(MATCH(SMALL(_xlfn._xlws.FILTER(H7:H232,J7:J232&gt;cr),4),H7:H232,0)+6,1))</f>
        <v>#VALUE!</v>
      </c>
      <c r="I236" s="5" t="e" cm="1" vm="1">
        <f t="array" aca="1" ref="I236" ca="1">INDIRECT(ADDRESS(MATCH(LARGE(_xlfn._xlws.FILTER(I7:I232,J7:J232&gt;cr),4),I7:I232,0)+6,1))</f>
        <v>#VALUE!</v>
      </c>
      <c r="J236" s="5" t="e" cm="1" vm="1">
        <f t="array" aca="1" ref="J236" ca="1">INDIRECT(ADDRESS(MATCH(LARGE(_xlfn._xlws.FILTER(J7:J232,J7:J232&gt;cr),4),J7:J232,0)+6,1))</f>
        <v>#VALUE!</v>
      </c>
      <c r="K236" s="1" t="e" cm="1" vm="1">
        <f t="array" aca="1" ref="K236" ca="1">INDIRECT(ADDRESS(MATCH(SMALL(_xlfn._xlws.FILTER(K7:K232,J7:J232&gt;cr),4),K7:K232,0)+6,1))</f>
        <v>#VALUE!</v>
      </c>
      <c r="L236" s="6" t="str" cm="1">
        <f t="array" aca="1" ref="L236" ca="1">INDIRECT(ADDRESS(MATCH(SMALL(_xlfn._xlws.FILTER(L7:L232,O7:O232&gt;cr),4),L7:L232,0)+6,1))</f>
        <v>CI14.Amer.EMX1</v>
      </c>
      <c r="M236" s="6" t="str" cm="1">
        <f t="array" aca="1" ref="M236" ca="1">INDIRECT(ADDRESS(MATCH(SMALL(_xlfn._xlws.FILTER(M7:M232,O7:O232&gt;cr),4),M7:M232,0)+6,1))</f>
        <v>CI14.Amer.EMX1</v>
      </c>
      <c r="N236" s="4" t="str" cm="1">
        <f t="array" aca="1" ref="N236" ca="1">INDIRECT(ADDRESS(MATCH(LARGE(_xlfn._xlws.FILTER(N7:N232,O7:O232&gt;cr),4),N7:N232,0)+6,1))</f>
        <v>BI14.QTIJ</v>
      </c>
      <c r="O236" s="4" t="str" cm="1">
        <f t="array" aca="1" ref="O236" ca="1">INDIRECT(ADDRESS(MATCH(LARGE(_xlfn._xlws.FILTER(O7:O232,O7:O232&gt;cr),4),O7:O232,0)+6,1))</f>
        <v>AI01.Jaccard</v>
      </c>
      <c r="P236" s="6" t="str" cm="1">
        <f t="array" aca="1" ref="P236" ca="1">INDIRECT(ADDRESS(MATCH(SMALL(_xlfn._xlws.FILTER(P7:P232,O7:O232&gt;cr),4),P7:P232,0)+6,1))</f>
        <v>BU01.PNCR</v>
      </c>
      <c r="Q236" s="1" t="e" cm="1" vm="1">
        <f t="array" aca="1" ref="Q236" ca="1">INDIRECT(ADDRESS(MATCH(SMALL(_xlfn._xlws.FILTER(Q7:Q232,T7:T232&gt;cr),4),Q7:Q232,0)+6,1))</f>
        <v>#VALUE!</v>
      </c>
      <c r="R236" s="1" t="e" cm="1" vm="1">
        <f t="array" aca="1" ref="R236" ca="1">INDIRECT(ADDRESS(MATCH(SMALL(_xlfn._xlws.FILTER(R7:R232,T7:T232&gt;cr),4),R7:R232,0)+6,1))</f>
        <v>#VALUE!</v>
      </c>
      <c r="S236" s="5" t="e" cm="1" vm="1">
        <f t="array" aca="1" ref="S236" ca="1">INDIRECT(ADDRESS(MATCH(LARGE(_xlfn._xlws.FILTER(S7:S232,T7:T232&gt;cr),4),S7:S232,0)+6,1))</f>
        <v>#VALUE!</v>
      </c>
      <c r="T236" s="5" t="e" cm="1" vm="1">
        <f t="array" aca="1" ref="T236" ca="1">INDIRECT(ADDRESS(MATCH(LARGE(_xlfn._xlws.FILTER(T7:T232,T7:T232&gt;cr),4),T7:T232,0)+6,1))</f>
        <v>#VALUE!</v>
      </c>
      <c r="U236" s="1" t="e" cm="1" vm="1">
        <f t="array" aca="1" ref="U236" ca="1">INDIRECT(ADDRESS(MATCH(SMALL(_xlfn._xlws.FILTER(U7:U232,T7:T232&gt;cr),4),U7:U232,0)+6,1))</f>
        <v>#VALUE!</v>
      </c>
      <c r="V236" s="6" t="str" cm="1">
        <f t="array" aca="1" ref="V236" ca="1">INDIRECT(ADDRESS(MATCH(SMALL(_xlfn._xlws.FILTER(V7:V232,Y7:Y232&gt;cr),4),V7:V232,0)+6,1))</f>
        <v>BI03.IPWR</v>
      </c>
      <c r="W236" s="6" t="str" cm="1">
        <f t="array" aca="1" ref="W236" ca="1">INDIRECT(ADDRESS(MATCH(SMALL(_xlfn._xlws.FILTER(W7:W232,Y7:Y232&gt;cr),4),W7:W232,0)+6,1))</f>
        <v>BI03.IPWR</v>
      </c>
      <c r="X236" s="6" t="str" cm="1">
        <f t="array" aca="1" ref="X236" ca="1">INDIRECT(ADDRESS(MATCH(LARGE(_xlfn._xlws.FILTER(X7:X232,Y7:Y232&gt;cr),4),X7:X232,0)+6,1))</f>
        <v>BI07.PSSJ</v>
      </c>
      <c r="Y236" s="6" t="str" cm="1">
        <f t="array" aca="1" ref="Y236" ca="1">INDIRECT(ADDRESS(MATCH(LARGE(_xlfn._xlws.FILTER(Y7:Y232,Y7:Y232&gt;cr),4),Y7:Y232,0)+6,1))</f>
        <v>AI01.Jaccard</v>
      </c>
      <c r="Z236" s="6" t="str" cm="1">
        <f t="array" aca="1" ref="Z236" ca="1">INDIRECT(ADDRESS(MATCH(SMALL(_xlfn._xlws.FILTER(Z7:Z232,Y7:Y232&gt;cr),4),Z7:Z232,0)+6,1))</f>
        <v>BU02.COD</v>
      </c>
      <c r="AA236" s="1" t="e" cm="1" vm="1">
        <f t="array" aca="1" ref="AA236" ca="1">INDIRECT(ADDRESS(MATCH(SMALL(_xlfn._xlws.FILTER(AA7:AA232,AD7:AD232&gt;cr),4),AA7:AA232,0)+6,1))</f>
        <v>#VALUE!</v>
      </c>
      <c r="AB236" s="1" t="e" cm="1" vm="1">
        <f t="array" aca="1" ref="AB236" ca="1">INDIRECT(ADDRESS(MATCH(SMALL(_xlfn._xlws.FILTER(AB7:AB232,AD7:AD232&gt;cr),4),AB7:AB232,0)+6,1))</f>
        <v>#VALUE!</v>
      </c>
      <c r="AC236" s="5" t="e" cm="1" vm="1">
        <f t="array" aca="1" ref="AC236" ca="1">INDIRECT(ADDRESS(MATCH(LARGE(_xlfn._xlws.FILTER(AC7:AC232,AD7:AD232&gt;cr),4),AC7:AC232,0)+6,1))</f>
        <v>#VALUE!</v>
      </c>
      <c r="AD236" s="5" t="e" cm="1" vm="1">
        <f t="array" aca="1" ref="AD236" ca="1">INDIRECT(ADDRESS(MATCH(LARGE(_xlfn._xlws.FILTER(AD7:AD232,AD7:AD232&gt;cr),4),AD7:AD232,0)+6,1))</f>
        <v>#VALUE!</v>
      </c>
      <c r="AE236" s="1" t="e" cm="1" vm="1">
        <f t="array" aca="1" ref="AE236" ca="1">INDIRECT(ADDRESS(MATCH(SMALL(_xlfn._xlws.FILTER(AE7:AE232,AD7:AD232&gt;cr),4),AE7:AE232,0)+6,1))</f>
        <v>#VALUE!</v>
      </c>
      <c r="AF236" s="6" t="str" cm="1">
        <f t="array" aca="1" ref="AF236" ca="1">INDIRECT(ADDRESS(MATCH(SMALL(_xlfn._xlws.FILTER(AF7:AF232,AI7:AI232&gt;cr),4),AF7:AF232,0)+6,1))</f>
        <v>BI22.ESim3</v>
      </c>
      <c r="AG236" s="6" t="str" cm="1">
        <f t="array" aca="1" ref="AG236" ca="1">INDIRECT(ADDRESS(MATCH(SMALL(_xlfn._xlws.FILTER(AG7:AG232,AI7:AI232&gt;cr),4),AG7:AG232,0)+6,1))</f>
        <v>BI22.ESim3</v>
      </c>
      <c r="AH236" s="6" t="str" cm="1">
        <f t="array" aca="1" ref="AH236" ca="1">INDIRECT(ADDRESS(MATCH(LARGE(_xlfn._xlws.FILTER(AH7:AH232,AI7:AI232&gt;cr),4),AH7:AH232,0)+6,1))</f>
        <v>CI14.Amer.EMX4</v>
      </c>
      <c r="AI236" s="6" t="str" cm="1">
        <f t="array" aca="1" ref="AI236" ca="1">INDIRECT(ADDRESS(MATCH(LARGE(_xlfn._xlws.FILTER(AI7:AI232,AI7:AI232&gt;cr),4),AI7:AI232,0)+6,1))</f>
        <v>AI01.Jaccard</v>
      </c>
      <c r="AJ236" s="6" t="str" cm="1">
        <f t="array" aca="1" ref="AJ236" ca="1">INDIRECT(ADDRESS(MATCH(SMALL(_xlfn._xlws.FILTER(AJ7:AJ232,AI7:AI232&gt;cr),4),AJ7:AJ232,0)+6,1))</f>
        <v>AU13.SMTP</v>
      </c>
      <c r="AK236" s="1" t="e" cm="1" vm="1">
        <f t="array" aca="1" ref="AK236" ca="1">INDIRECT(ADDRESS(MATCH(SMALL(_xlfn._xlws.FILTER(AK7:AK232,AN7:AN232&gt;cr),4),AK7:AK232,0)+6,1))</f>
        <v>#VALUE!</v>
      </c>
      <c r="AL236" s="1" t="e" cm="1" vm="1">
        <f t="array" aca="1" ref="AL236" ca="1">INDIRECT(ADDRESS(MATCH(SMALL(_xlfn._xlws.FILTER(AL7:AL232,AN7:AN232&gt;cr),4),AL7:AL232,0)+6,1))</f>
        <v>#VALUE!</v>
      </c>
      <c r="AM236" s="5" t="e" cm="1" vm="1">
        <f t="array" aca="1" ref="AM236" ca="1">INDIRECT(ADDRESS(MATCH(LARGE(_xlfn._xlws.FILTER(AM7:AM232,AN7:AN232&gt;cr),4),AM7:AM232,0)+6,1))</f>
        <v>#VALUE!</v>
      </c>
      <c r="AN236" s="5" t="e" cm="1" vm="1">
        <f t="array" aca="1" ref="AN236" ca="1">INDIRECT(ADDRESS(MATCH(LARGE(_xlfn._xlws.FILTER(AN7:AN232,AN7:AN232&gt;cr),4),AN7:AN232,0)+6,1))</f>
        <v>#VALUE!</v>
      </c>
      <c r="AO236" s="1" t="e" cm="1" vm="1">
        <f t="array" aca="1" ref="AO236" ca="1">INDIRECT(ADDRESS(MATCH(SMALL(_xlfn._xlws.FILTER(AO7:AO232,AN7:AN232&gt;cr),4),AO7:AO232,0)+6,1))</f>
        <v>#VALUE!</v>
      </c>
      <c r="AP236" s="6" t="str" cm="1">
        <f t="array" aca="1" ref="AP236" ca="1">INDIRECT(ADDRESS(MATCH(SMALL(_xlfn._xlws.FILTER(AP7:AP232,AS7:AS232&gt;cr),4),AP7:AP232,0)+6,1))</f>
        <v>AU19.KL</v>
      </c>
      <c r="AQ236" s="6" t="str" cm="1">
        <f t="array" aca="1" ref="AQ236" ca="1">INDIRECT(ADDRESS(MATCH(SMALL(_xlfn._xlws.FILTER(AQ7:AQ232,AS7:AS232&gt;cr),4),AQ7:AQ232,0)+6,1))</f>
        <v>AU19.KL</v>
      </c>
      <c r="AR236" s="6" t="str" cm="1">
        <f t="array" aca="1" ref="AR236" ca="1">INDIRECT(ADDRESS(MATCH(LARGE(_xlfn._xlws.FILTER(AR7:AR232,AS7:AS232&gt;cr),4),AR7:AR232,0)+6,1))</f>
        <v>AI25.Coco</v>
      </c>
      <c r="AS236" s="6" t="str" cm="1">
        <f t="array" aca="1" ref="AS236" ca="1">INDIRECT(ADDRESS(MATCH(LARGE(_xlfn._xlws.FILTER(AS7:AS232,AS7:AS232&gt;cr),4),AS7:AS232,0)+6,1))</f>
        <v>AI01.Jaccard</v>
      </c>
      <c r="AT236" s="6" t="str" cm="1">
        <f t="array" aca="1" ref="AT236" ca="1">INDIRECT(ADDRESS(MATCH(SMALL(_xlfn._xlws.FILTER(AT7:AT232,AS7:AS232&gt;cr),4),AT7:AT232,0)+6,1))</f>
        <v>BU16.TAN</v>
      </c>
      <c r="AU236" s="1" t="str" cm="1">
        <f t="array" aca="1" ref="AU236" ca="1">INDIRECT(ADDRESS(MATCH(SMALL(_xlfn._xlws.FILTER(AU7:AU232,AX7:AX232&gt;cr),4),AU7:AU232,0)+6,1))</f>
        <v>CI14.Amer.EMX2</v>
      </c>
      <c r="AV236" s="1" t="str" cm="1">
        <f t="array" aca="1" ref="AV236" ca="1">INDIRECT(ADDRESS(MATCH(SMALL(_xlfn._xlws.FILTER(AV7:AV232,AX7:AX232&gt;cr),4),AV7:AV232,0)+6,1))</f>
        <v>CI14.Amer.QTI</v>
      </c>
      <c r="AW236" s="1" t="str" cm="1">
        <f t="array" aca="1" ref="AW236" ca="1">INDIRECT(ADDRESS(MATCH(LARGE(_xlfn._xlws.FILTER(AW7:AW232,AX7:AX232&gt;cr),4),AW7:AW232,0)+6,1))</f>
        <v>CI14.Amer.EMX1</v>
      </c>
      <c r="AX236" s="1" t="str" cm="1">
        <f t="array" aca="1" ref="AX236" ca="1">INDIRECT(ADDRESS(MATCH(LARGE(_xlfn._xlws.FILTER(AX7:AX232,AX7:AX232&gt;cr),4),AX7:AX232,0)+6,1))</f>
        <v>AI01.Jaccard</v>
      </c>
      <c r="AY236" s="1" t="str" cm="1">
        <f t="array" aca="1" ref="AY236" ca="1">INDIRECT(ADDRESS(MATCH(SMALL(_xlfn._xlws.FILTER(AY7:AY232,AX7:AX232&gt;cr),4),AY7:AY232,0)+6,1))</f>
        <v>BU01.JacRA</v>
      </c>
      <c r="AZ236" s="6" t="str" cm="1">
        <f t="array" aca="1" ref="AZ236" ca="1">INDIRECT(ADDRESS(MATCH(SMALL(_xlfn._xlws.FILTER(AZ7:AZ232,BC7:BC232&gt;cr),4),AZ7:AZ232,0)+6,1))</f>
        <v>BI22.ESim3</v>
      </c>
      <c r="BA236" s="6" t="str" cm="1">
        <f t="array" aca="1" ref="BA236" ca="1">INDIRECT(ADDRESS(MATCH(SMALL(_xlfn._xlws.FILTER(BA7:BA232,BC7:BC232&gt;cr),4),BA7:BA232,0)+6,1))</f>
        <v>CI14.Amer.EMX1</v>
      </c>
      <c r="BB236" s="4" t="str" cm="1">
        <f t="array" aca="1" ref="BB236" ca="1">INDIRECT(ADDRESS(MATCH(LARGE(_xlfn._xlws.FILTER(BB7:BB232,BC7:BC232&gt;cr),4),BB7:BB232,0)+6,1))</f>
        <v>CI14.SMD.QTI</v>
      </c>
      <c r="BC236" s="4" t="str" cm="1">
        <f t="array" aca="1" ref="BC236" ca="1">INDIRECT(ADDRESS(MATCH(LARGE(_xlfn._xlws.FILTER(BC7:BC232,BC7:BC232&gt;cr),4),BC7:BC232,0)+6,1))</f>
        <v>AI01.Jaccard</v>
      </c>
      <c r="BD236" s="6" t="str" cm="1">
        <f t="array" aca="1" ref="BD236" ca="1">INDIRECT(ADDRESS(MATCH(SMALL(_xlfn._xlws.FILTER(BD7:BD232,BC7:BC232&gt;cr),4),BD7:BD232,0)+6,1))</f>
        <v>BU01.RelevantJaccard</v>
      </c>
      <c r="BE236" s="1" t="str" cm="1">
        <f t="array" aca="1" ref="BE236" ca="1">INDIRECT(ADDRESS(MATCH(SMALL(_xlfn._xlws.FILTER(BE7:BE232,BH7:BH232&gt;cr),4),BE7:BE232,0)+6,1))</f>
        <v>BI03.IPWR</v>
      </c>
      <c r="BF236" s="1" t="str" cm="1">
        <f t="array" aca="1" ref="BF236" ca="1">INDIRECT(ADDRESS(MATCH(SMALL(_xlfn._xlws.FILTER(BF7:BF232,BH7:BH232&gt;cr),4),BF7:BF232,0)+6,1))</f>
        <v>BI03.IPWR</v>
      </c>
      <c r="BG236" s="1" t="str" cm="1">
        <f t="array" aca="1" ref="BG236" ca="1">INDIRECT(ADDRESS(MATCH(LARGE(_xlfn._xlws.FILTER(BG7:BG232,BH7:BH232&gt;cr),4),BG7:BG232,0)+6,1))</f>
        <v>BI07.PSSJ</v>
      </c>
      <c r="BH236" s="1" t="str" cm="1">
        <f t="array" aca="1" ref="BH236" ca="1">INDIRECT(ADDRESS(MATCH(LARGE(_xlfn._xlws.FILTER(BH7:BH232,BH7:BH232&gt;cr),4),BH7:BH232,0)+6,1))</f>
        <v>AI01.Jaccard</v>
      </c>
      <c r="BI236" s="1" t="str" cm="1">
        <f t="array" aca="1" ref="BI236" ca="1">INDIRECT(ADDRESS(MATCH(SMALL(_xlfn._xlws.FILTER(BI7:BI232,BH7:BH232&gt;cr),4),BI7:BI232,0)+6,1))</f>
        <v>BU16.TAN</v>
      </c>
      <c r="BJ236" s="6" t="str" cm="1">
        <f t="array" aca="1" ref="BJ236" ca="1">INDIRECT(ADDRESS(MATCH(SMALL(_xlfn._xlws.FILTER(BJ7:BJ232,BM7:BM232&gt;cr),4),BJ7:BJ232,0)+6,1))</f>
        <v>BI22.ESim3</v>
      </c>
      <c r="BK236" s="6" t="str" cm="1">
        <f t="array" aca="1" ref="BK236" ca="1">INDIRECT(ADDRESS(MATCH(SMALL(_xlfn._xlws.FILTER(BK7:BK232,BM7:BM232&gt;cr),4),BK7:BK232,0)+6,1))</f>
        <v>BI22.ESim3</v>
      </c>
      <c r="BL236" s="6" t="str" cm="1">
        <f t="array" aca="1" ref="BL236" ca="1">INDIRECT(ADDRESS(MATCH(LARGE(_xlfn._xlws.FILTER(BL7:BL232,BM7:BM232&gt;cr),4),BL7:BL232,0)+6,1))</f>
        <v>CI14.Amer.Cosine</v>
      </c>
      <c r="BM236" s="6" t="str" cm="1">
        <f t="array" aca="1" ref="BM236" ca="1">INDIRECT(ADDRESS(MATCH(LARGE(_xlfn._xlws.FILTER(BM7:BM232,BM7:BM232&gt;cr),4),BM7:BM232,0)+6,1))</f>
        <v>AI01.Jaccard</v>
      </c>
      <c r="BN236" s="6" t="str" cm="1">
        <f t="array" aca="1" ref="BN236" ca="1">INDIRECT(ADDRESS(MATCH(SMALL(_xlfn._xlws.FILTER(BN7:BN232,BM7:BM232&gt;cr),4),BN7:BN232,0)+6,1))</f>
        <v>BU06.MPIP</v>
      </c>
      <c r="BO236" s="1" t="str" cm="1">
        <f t="array" aca="1" ref="BO236" ca="1">INDIRECT(ADDRESS(MATCH(SMALL(_xlfn._xlws.FILTER(BO7:BO232,BR7:BR232&gt;cr),4),BO7:BO232,0)+6,1))</f>
        <v>AU19.KL</v>
      </c>
      <c r="BP236" s="1" t="str" cm="1">
        <f t="array" aca="1" ref="BP236" ca="1">INDIRECT(ADDRESS(MATCH(SMALL(_xlfn._xlws.FILTER(BP7:BP232,BR7:BR232&gt;cr),4),BP7:BP232,0)+6,1))</f>
        <v>AU19.KL</v>
      </c>
      <c r="BQ236" s="1" t="str" cm="1">
        <f t="array" aca="1" ref="BQ236" ca="1">INDIRECT(ADDRESS(MATCH(LARGE(_xlfn._xlws.FILTER(BQ7:BQ232,BR7:BR232&gt;cr),4),BQ7:BQ232,0)+6,1))</f>
        <v>AI25.Coco</v>
      </c>
      <c r="BR236" s="1" t="str" cm="1">
        <f t="array" aca="1" ref="BR236" ca="1">INDIRECT(ADDRESS(MATCH(LARGE(_xlfn._xlws.FILTER(BR7:BR232,BR7:BR232&gt;cr),4),BR7:BR232,0)+6,1))</f>
        <v>AI01.Jaccard</v>
      </c>
      <c r="BS236" s="1" t="str" cm="1">
        <f t="array" aca="1" ref="BS236" ca="1">INDIRECT(ADDRESS(MATCH(SMALL(_xlfn._xlws.FILTER(BS7:BS232,BR7:BR232&gt;cr),4),BS7:BS232,0)+6,1))</f>
        <v>AU04.MSD</v>
      </c>
      <c r="BT236" s="6" t="str" cm="1">
        <f t="array" aca="1" ref="BT236" ca="1">INDIRECT(ADDRESS(MATCH(SMALL(_xlfn._xlws.FILTER(BT7:BT232,BW7:BW232&gt;cr),4),BT7:BT232,0)+6,1))</f>
        <v>CI14.Amer.EMX2</v>
      </c>
      <c r="BU236" s="6" t="str" cm="1">
        <f t="array" aca="1" ref="BU236" ca="1">INDIRECT(ADDRESS(MATCH(SMALL(_xlfn._xlws.FILTER(BU7:BU232,BW7:BW232&gt;cr),4),BU7:BU232,0)+6,1))</f>
        <v>CI14.Amer.QTI</v>
      </c>
      <c r="BV236" s="6" t="str" cm="1">
        <f t="array" aca="1" ref="BV236" ca="1">INDIRECT(ADDRESS(MATCH(LARGE(_xlfn._xlws.FILTER(BV7:BV232,BW7:BW232&gt;cr),4),BV7:BV232,0)+6,1))</f>
        <v>CI14.Amer.EMX1</v>
      </c>
      <c r="BW236" s="6" t="str" cm="1">
        <f t="array" aca="1" ref="BW236" ca="1">INDIRECT(ADDRESS(MATCH(LARGE(_xlfn._xlws.FILTER(BW7:BW232,BW7:BW232&gt;cr),4),BW7:BW232,0)+6,1))</f>
        <v>AI01.Jaccard</v>
      </c>
      <c r="BX236" s="6" t="str" cm="1">
        <f t="array" aca="1" ref="BX236" ca="1">INDIRECT(ADDRESS(MATCH(SMALL(_xlfn._xlws.FILTER(BX7:BX232,BW7:BW232&gt;cr),4),BX7:BX232,0)+6,1))</f>
        <v>BU02.COD</v>
      </c>
      <c r="BY236" s="1" t="str" cm="1">
        <f t="array" aca="1" ref="BY236" ca="1">INDIRECT(ADDRESS(MATCH(SMALL(_xlfn._xlws.FILTER(BY7:BY232,CB7:CB232&gt;cr),4),BY7:BY232,0)+6,1))</f>
        <v>CI14.Amer.EMX1</v>
      </c>
      <c r="BZ236" s="1" t="str" cm="1">
        <f t="array" aca="1" ref="BZ236" ca="1">INDIRECT(ADDRESS(MATCH(SMALL(_xlfn._xlws.FILTER(BZ7:BZ232,CB7:CB232&gt;cr),4),BZ7:BZ232,0)+6,1))</f>
        <v>CI14.Amer.EMX1</v>
      </c>
      <c r="CA236" s="5" t="str" cm="1">
        <f t="array" aca="1" ref="CA236" ca="1">INDIRECT(ADDRESS(MATCH(LARGE(_xlfn._xlws.FILTER(CA7:CA232,CB7:CB232&gt;cr),4),CA7:CA232,0)+6,1))</f>
        <v>CI14.Amer.NNSM</v>
      </c>
      <c r="CB236" s="5" t="str" cm="1">
        <f t="array" aca="1" ref="CB236" ca="1">INDIRECT(ADDRESS(MATCH(LARGE(_xlfn._xlws.FILTER(CB7:CB232,CB7:CB232&gt;cr),4),CB7:CB232,0)+6,1))</f>
        <v>AI01.Jaccard</v>
      </c>
      <c r="CC236" s="1" t="str" cm="1">
        <f t="array" aca="1" ref="CC236" ca="1">INDIRECT(ADDRESS(MATCH(SMALL(_xlfn._xlws.FILTER(CC7:CC232,CB7:CB232&gt;cr),4),CC7:CC232,0)+6,1))</f>
        <v>BU01.Dice</v>
      </c>
      <c r="CD236" s="6" t="str" cm="1">
        <f t="array" aca="1" ref="CD236" ca="1">INDIRECT(ADDRESS(MATCH(SMALL(_xlfn._xlws.FILTER(CD7:CD232,CG7:CG232&gt;cr),4),CD7:CD232,0)+6,1))</f>
        <v>CI14.Amer.EMX1</v>
      </c>
      <c r="CE236" s="6" t="str" cm="1">
        <f t="array" aca="1" ref="CE236" ca="1">INDIRECT(ADDRESS(MATCH(SMALL(_xlfn._xlws.FILTER(CE7:CE232,CG7:CG232&gt;cr),4),CE7:CE232,0)+6,1))</f>
        <v>BI07.NHMS</v>
      </c>
      <c r="CF236" s="6" t="str" cm="1">
        <f t="array" aca="1" ref="CF236" ca="1">INDIRECT(ADDRESS(MATCH(LARGE(_xlfn._xlws.FILTER(CF7:CF232,CG7:CG232&gt;cr),4),CF7:CF232,0)+6,1))</f>
        <v>BI07.PSSJ</v>
      </c>
      <c r="CG236" s="6" t="str" cm="1">
        <f t="array" aca="1" ref="CG236" ca="1">INDIRECT(ADDRESS(MATCH(LARGE(_xlfn._xlws.FILTER(CG7:CG232,CG7:CG232&gt;cr),4),CG7:CG232,0)+6,1))</f>
        <v>AI01.Jaccard</v>
      </c>
      <c r="CH236" s="6" t="str" cm="1">
        <f t="array" aca="1" ref="CH236" ca="1">INDIRECT(ADDRESS(MATCH(SMALL(_xlfn._xlws.FILTER(CH7:CH232,CG7:CG232&gt;cr),4),CH7:CH232,0)+6,1))</f>
        <v>BU01.Dice</v>
      </c>
      <c r="CI236" s="1" t="str" cm="1">
        <f t="array" aca="1" ref="CI236" ca="1">INDIRECT(ADDRESS(MATCH(SMALL(_xlfn._xlws.FILTER(CI7:CI232,CL7:CL232&gt;cr),4),CI7:CI232,0)+6,1))</f>
        <v>BI22.ZSim</v>
      </c>
      <c r="CJ236" s="1" t="str" cm="1">
        <f t="array" aca="1" ref="CJ236" ca="1">INDIRECT(ADDRESS(MATCH(SMALL(_xlfn._xlws.FILTER(CJ7:CJ232,CL7:CL232&gt;cr),4),CJ7:CJ232,0)+6,1))</f>
        <v>BI22.ZSim</v>
      </c>
      <c r="CK236" s="1" t="str" cm="1">
        <f t="array" aca="1" ref="CK236" ca="1">INDIRECT(ADDRESS(MATCH(LARGE(_xlfn._xlws.FILTER(CK7:CK232,CL7:CL232&gt;cr),4),CK7:CK232,0)+6,1))</f>
        <v>CI01.IJ.PSS</v>
      </c>
      <c r="CL236" s="1" t="str" cm="1">
        <f t="array" aca="1" ref="CL236" ca="1">INDIRECT(ADDRESS(MATCH(LARGE(_xlfn._xlws.FILTER(CL7:CL232,CL7:CL232&gt;cr),4),CL7:CL232,0)+6,1))</f>
        <v>AI01.Jaccard</v>
      </c>
      <c r="CM236" s="1" t="str" cm="1">
        <f t="array" aca="1" ref="CM236" ca="1">INDIRECT(ADDRESS(MATCH(SMALL(_xlfn._xlws.FILTER(CM7:CM232,CL7:CL232&gt;cr),4),CM7:CM232,0)+6,1))</f>
        <v>BU06.MPIP</v>
      </c>
      <c r="CN236" s="6" t="str" cm="1">
        <f t="array" aca="1" ref="CN236" ca="1">INDIRECT(ADDRESS(MATCH(SMALL(_xlfn._xlws.FILTER(CN7:CN232,CQ7:CQ232&gt;cr),4),CN7:CN232,0)+6,1))</f>
        <v>AI26.URP</v>
      </c>
      <c r="CO236" s="6" t="str" cm="1">
        <f t="array" aca="1" ref="CO236" ca="1">INDIRECT(ADDRESS(MATCH(SMALL(_xlfn._xlws.FILTER(CO7:CO232,CQ7:CQ232&gt;cr),4),CO7:CO232,0)+6,1))</f>
        <v>AI25.Coco</v>
      </c>
      <c r="CP236" s="6" t="str" cm="1">
        <f t="array" aca="1" ref="CP236" ca="1">INDIRECT(ADDRESS(MATCH(LARGE(_xlfn._xlws.FILTER(CP7:CP232,CQ7:CQ232&gt;cr),4),CP7:CP232,0)+6,1))</f>
        <v>AI25.Coco</v>
      </c>
      <c r="CQ236" s="6" t="str" cm="1">
        <f t="array" aca="1" ref="CQ236" ca="1">INDIRECT(ADDRESS(MATCH(LARGE(_xlfn._xlws.FILTER(CQ7:CQ232,CQ7:CQ232&gt;cr),4),CQ7:CQ232,0)+6,1))</f>
        <v>AI01.Jaccard</v>
      </c>
      <c r="CR236" s="6" t="str" cm="1">
        <f t="array" aca="1" ref="CR236" ca="1">INDIRECT(ADDRESS(MATCH(SMALL(_xlfn._xlws.FILTER(CR7:CR232,CQ7:CQ232&gt;cr),4),CR7:CR232,0)+6,1))</f>
        <v>AU21.SMC</v>
      </c>
      <c r="CS236" s="1" t="str" cm="1">
        <f t="array" aca="1" ref="CS236" ca="1">INDIRECT(ADDRESS(MATCH(SMALL(_xlfn._xlws.FILTER(CS7:CS232,CV7:CV232&gt;cr),4),CS7:CS232,0)+6,1))</f>
        <v>CI14.SMD.EMX1</v>
      </c>
      <c r="CT236" s="1" t="str" cm="1">
        <f t="array" aca="1" ref="CT236" ca="1">INDIRECT(ADDRESS(MATCH(SMALL(_xlfn._xlws.FILTER(CT7:CT232,CV7:CV232&gt;cr),4),CT7:CT232,0)+6,1))</f>
        <v>CI14.Amer.EMX2</v>
      </c>
      <c r="CU236" s="1" t="str" cm="1">
        <f t="array" aca="1" ref="CU236" ca="1">INDIRECT(ADDRESS(MATCH(LARGE(_xlfn._xlws.FILTER(CU7:CU232,CV7:CV232&gt;cr),4),CU7:CU232,0)+6,1))</f>
        <v>CI14.Amer.EMX2</v>
      </c>
      <c r="CV236" s="1" t="str" cm="1">
        <f t="array" aca="1" ref="CV236" ca="1">INDIRECT(ADDRESS(MATCH(LARGE(_xlfn._xlws.FILTER(CV7:CV232,CV7:CV232&gt;cr),4),CV7:CV232,0)+6,1))</f>
        <v>AI01.Jaccard</v>
      </c>
      <c r="CW236" s="1" t="str" cm="1">
        <f t="array" aca="1" ref="CW236" ca="1">INDIRECT(ADDRESS(MATCH(SMALL(_xlfn._xlws.FILTER(CW7:CW232,CV7:CV232&gt;cr),4),CW7:CW232,0)+6,1))</f>
        <v>AU01.Jaccard</v>
      </c>
      <c r="CX236" s="6" t="str" cm="1">
        <f t="array" aca="1" ref="CX236" ca="1">INDIRECT(ADDRESS(MATCH(SMALL(_xlfn._xlws.FILTER(CX7:CX232,DA7:DA232&gt;cr),4),CX7:CX232,0)+6,1))</f>
        <v>BI22.ESim3</v>
      </c>
      <c r="CY236" s="6" t="str" cm="1">
        <f t="array" aca="1" ref="CY236" ca="1">INDIRECT(ADDRESS(MATCH(SMALL(_xlfn._xlws.FILTER(CY7:CY232,DA7:DA232&gt;cr),4),CY7:CY232,0)+6,1))</f>
        <v>CI14.Amer.EMX1</v>
      </c>
      <c r="CZ236" s="6" t="str" cm="1">
        <f t="array" aca="1" ref="CZ236" ca="1">INDIRECT(ADDRESS(MATCH(LARGE(_xlfn._xlws.FILTER(CZ7:CZ232,DA7:DA232&gt;cr),4),CZ7:CZ232,0)+6,1))</f>
        <v>CI14.Amer.EMX2</v>
      </c>
      <c r="DA236" s="6" t="str" cm="1">
        <f t="array" aca="1" ref="DA236" ca="1">INDIRECT(ADDRESS(MATCH(LARGE(_xlfn._xlws.FILTER(DA7:DA232,DA7:DA232&gt;cr),4),DA7:DA232,0)+6,1))</f>
        <v>AI01.Jaccard</v>
      </c>
      <c r="DB236" s="6" t="str" cm="1">
        <f t="array" aca="1" ref="DB236" ca="1">INDIRECT(ADDRESS(MATCH(SMALL(_xlfn._xlws.FILTER(DB7:DB232,DA7:DA232&gt;cr),4),DB7:DB232,0)+6,1))</f>
        <v>AU02.Cosine</v>
      </c>
      <c r="DC236" s="1" t="str" cm="1">
        <f t="array" aca="1" ref="DC236" ca="1">INDIRECT(ADDRESS(MATCH(SMALL(_xlfn._xlws.FILTER(DC7:DC232,DF7:DF232&gt;cr),4),DC7:DC232,0)+6,1))</f>
        <v>CI14.Amer.EMX1</v>
      </c>
      <c r="DD236" s="1" t="str" cm="1">
        <f t="array" aca="1" ref="DD236" ca="1">INDIRECT(ADDRESS(MATCH(SMALL(_xlfn._xlws.FILTER(DD7:DD232,DF7:DF232&gt;cr),4),DD7:DD232,0)+6,1))</f>
        <v>BI07.NHMS</v>
      </c>
      <c r="DE236" s="1" t="str" cm="1">
        <f t="array" aca="1" ref="DE236" ca="1">INDIRECT(ADDRESS(MATCH(LARGE(_xlfn._xlws.FILTER(DE7:DE232,DF7:DF232&gt;cr),4),DE7:DE232,0)+6,1))</f>
        <v>BI07.NHMS</v>
      </c>
      <c r="DF236" s="1" t="str" cm="1">
        <f t="array" aca="1" ref="DF236" ca="1">INDIRECT(ADDRESS(MATCH(LARGE(_xlfn._xlws.FILTER(DF7:DF232,DF7:DF232&gt;cr),4),DF7:DF232,0)+6,1))</f>
        <v>AI01.Jaccard</v>
      </c>
      <c r="DG236" s="1" t="str" cm="1">
        <f t="array" aca="1" ref="DG236" ca="1">INDIRECT(ADDRESS(MATCH(SMALL(_xlfn._xlws.FILTER(DG7:DG232,DF7:DF232&gt;cr),4),DG7:DG232,0)+6,1))</f>
        <v>AU21.SMC</v>
      </c>
      <c r="DH236" s="6" t="str" cm="1">
        <f t="array" aca="1" ref="DH236" ca="1">INDIRECT(ADDRESS(MATCH(SMALL(_xlfn._xlws.FILTER(DH7:DH232,DK7:DK232&gt;cr),4),DH7:DH232,0)+6,1))</f>
        <v>BI22.ESim3</v>
      </c>
      <c r="DI236" s="6" t="str" cm="1">
        <f t="array" aca="1" ref="DI236" ca="1">INDIRECT(ADDRESS(MATCH(SMALL(_xlfn._xlws.FILTER(DI7:DI232,DK7:DK232&gt;cr),4),DI7:DI232,0)+6,1))</f>
        <v>BI22.ESim3</v>
      </c>
      <c r="DJ236" s="6" t="str" cm="1">
        <f t="array" aca="1" ref="DJ236" ca="1">INDIRECT(ADDRESS(MATCH(LARGE(_xlfn._xlws.FILTER(DJ7:DJ232,DK7:DK232&gt;cr),4),DJ7:DJ232,0)+6,1))</f>
        <v>AI07.PSS</v>
      </c>
      <c r="DK236" s="6" t="str" cm="1">
        <f t="array" aca="1" ref="DK236" ca="1">INDIRECT(ADDRESS(MATCH(LARGE(_xlfn._xlws.FILTER(DK7:DK232,DK7:DK232&gt;cr),4),DK7:DK232,0)+6,1))</f>
        <v>AI01.Jaccard</v>
      </c>
      <c r="DL236" s="6" t="str" cm="1">
        <f t="array" aca="1" ref="DL236" ca="1">INDIRECT(ADDRESS(MATCH(SMALL(_xlfn._xlws.FILTER(DL7:DL232,DK7:DK232&gt;cr),4),DL7:DL232,0)+6,1))</f>
        <v>AU29.ADR</v>
      </c>
      <c r="DM236" s="1" t="str" cm="1">
        <f t="array" aca="1" ref="DM236" ca="1">INDIRECT(ADDRESS(MATCH(SMALL(_xlfn._xlws.FILTER(DM7:DM232,DP7:DP232&gt;cr),4),DM7:DM232,0)+6,1))</f>
        <v>AU19.KL</v>
      </c>
      <c r="DN236" s="1" t="str" cm="1">
        <f t="array" aca="1" ref="DN236" ca="1">INDIRECT(ADDRESS(MATCH(SMALL(_xlfn._xlws.FILTER(DN7:DN232,DP7:DP232&gt;cr),4),DN7:DN232,0)+6,1))</f>
        <v>AU19.KL</v>
      </c>
      <c r="DO236" s="1" t="str" cm="1">
        <f t="array" aca="1" ref="DO236" ca="1">INDIRECT(ADDRESS(MATCH(LARGE(_xlfn._xlws.FILTER(DO7:DO232,DP7:DP232&gt;cr),4),DO7:DO232,0)+6,1))</f>
        <v>AI25.Coco</v>
      </c>
      <c r="DP236" s="1" t="str" cm="1">
        <f t="array" aca="1" ref="DP236" ca="1">INDIRECT(ADDRESS(MATCH(LARGE(_xlfn._xlws.FILTER(DP7:DP232,DP7:DP232&gt;cr),4),DP7:DP232,0)+6,1))</f>
        <v>AI01.Jaccard</v>
      </c>
      <c r="DQ236" s="1" t="str" cm="1">
        <f t="array" aca="1" ref="DQ236" ca="1">INDIRECT(ADDRESS(MATCH(SMALL(_xlfn._xlws.FILTER(DQ7:DQ232,DP7:DP232&gt;cr),4),DQ7:DQ232,0)+6,1))</f>
        <v>AU05.SRC</v>
      </c>
      <c r="DR236" s="6" t="str" cm="1">
        <f t="array" aca="1" ref="DR236" ca="1">INDIRECT(ADDRESS(MATCH(SMALL(_xlfn._xlws.FILTER(DR7:DR232,DU7:DU232&gt;cr),4),DR7:DR232,0)+6,1))</f>
        <v>CI14.Amer.EMX2</v>
      </c>
      <c r="DS236" s="6" t="str" cm="1">
        <f t="array" aca="1" ref="DS236" ca="1">INDIRECT(ADDRESS(MATCH(SMALL(_xlfn._xlws.FILTER(DS7:DS232,DU7:DU232&gt;cr),4),DS7:DS232,0)+6,1))</f>
        <v>CI14.Amer.EMX2</v>
      </c>
      <c r="DT236" s="6" t="str" cm="1">
        <f t="array" aca="1" ref="DT236" ca="1">INDIRECT(ADDRESS(MATCH(LARGE(_xlfn._xlws.FILTER(DT7:DT232,DU7:DU232&gt;cr),4),DT7:DT232,0)+6,1))</f>
        <v>CI14.Amer.EMX2</v>
      </c>
      <c r="DU236" s="6" t="str" cm="1">
        <f t="array" aca="1" ref="DU236" ca="1">INDIRECT(ADDRESS(MATCH(LARGE(_xlfn._xlws.FILTER(DU7:DU232,DU7:DU232&gt;cr),4),DU7:DU232,0)+6,1))</f>
        <v>AI01.Jaccard</v>
      </c>
      <c r="DV236" s="6" t="str" cm="1">
        <f t="array" aca="1" ref="DV236" ca="1">INDIRECT(ADDRESS(MATCH(SMALL(_xlfn._xlws.FILTER(DV7:DV232,DU7:DU232&gt;cr),4),DV7:DV232,0)+6,1))</f>
        <v>AU21.SMC</v>
      </c>
      <c r="DW236" s="1" t="str" cm="1">
        <f t="array" aca="1" ref="DW236" ca="1">INDIRECT(ADDRESS(MATCH(SMALL(_xlfn._xlws.FILTER(DW7:DW232,DZ7:DZ232&gt;cr),4),DW7:DW232,0)+6,1))</f>
        <v>BI22.ESim3</v>
      </c>
      <c r="DX236" s="1" t="str" cm="1">
        <f t="array" aca="1" ref="DX236" ca="1">INDIRECT(ADDRESS(MATCH(SMALL(_xlfn._xlws.FILTER(DX7:DX232,DZ7:DZ232&gt;cr),4),DX7:DX232,0)+6,1))</f>
        <v>CI14.Amer.EMX1</v>
      </c>
      <c r="DY236" s="1" t="str" cm="1">
        <f t="array" aca="1" ref="DY236" ca="1">INDIRECT(ADDRESS(MATCH(LARGE(_xlfn._xlws.FILTER(DY7:DY232,DZ7:DZ232&gt;cr),4),DY7:DY232,0)+6,1))</f>
        <v>CI14.Amer.NNSM</v>
      </c>
      <c r="DZ236" s="1" t="str" cm="1">
        <f t="array" aca="1" ref="DZ236" ca="1">INDIRECT(ADDRESS(MATCH(LARGE(_xlfn._xlws.FILTER(DZ7:DZ232,DZ7:DZ232&gt;cr),4),DZ7:DZ232,0)+6,1))</f>
        <v>AI01.Jaccard</v>
      </c>
      <c r="EA236" s="1" t="str" cm="1">
        <f t="array" aca="1" ref="EA236" ca="1">INDIRECT(ADDRESS(MATCH(SMALL(_xlfn._xlws.FILTER(EA7:EA232,DZ7:DZ232&gt;cr),4),EA7:EA232,0)+6,1))</f>
        <v>AU04.MSD</v>
      </c>
      <c r="EB236" s="6" t="str" cm="1">
        <f t="array" aca="1" ref="EB236" ca="1">INDIRECT(ADDRESS(MATCH(SMALL(_xlfn._xlws.FILTER(EB7:EB232,EE7:EE232&gt;cr),4),EB7:EB232,0)+6,1))</f>
        <v>CI14.Amer.EMX1</v>
      </c>
      <c r="EC236" s="6" t="str" cm="1">
        <f t="array" aca="1" ref="EC236" ca="1">INDIRECT(ADDRESS(MATCH(SMALL(_xlfn._xlws.FILTER(EC7:EC232,EE7:EE232&gt;cr),4),EC7:EC232,0)+6,1))</f>
        <v>BI07.NHMS</v>
      </c>
      <c r="ED236" s="6" t="str" cm="1">
        <f t="array" aca="1" ref="ED236" ca="1">INDIRECT(ADDRESS(MATCH(LARGE(_xlfn._xlws.FILTER(ED7:ED232,EE7:EE232&gt;cr),4),ED7:ED232,0)+6,1))</f>
        <v>BI07.NHMS</v>
      </c>
      <c r="EE236" s="6" t="str" cm="1">
        <f t="array" aca="1" ref="EE236" ca="1">INDIRECT(ADDRESS(MATCH(LARGE(_xlfn._xlws.FILTER(EE7:EE232,EE7:EE232&gt;cr),4),EE7:EE232,0)+6,1))</f>
        <v>AI01.Jaccard</v>
      </c>
      <c r="EF236" s="6" t="str" cm="1">
        <f t="array" aca="1" ref="EF236" ca="1">INDIRECT(ADDRESS(MATCH(SMALL(_xlfn._xlws.FILTER(EF7:EF232,EE7:EE232&gt;cr),4),EF7:EF232,0)+6,1))</f>
        <v>AU04.MSD</v>
      </c>
      <c r="EG236" s="1" t="str" cm="1">
        <f t="array" aca="1" ref="EG236" ca="1">INDIRECT(ADDRESS(MATCH(SMALL(_xlfn._xlws.FILTER(EG7:EG232,EJ7:EJ232&gt;cr),4),EG7:EG232,0)+6,1))</f>
        <v>BI22.ZSim</v>
      </c>
      <c r="EH236" s="1" t="str" cm="1">
        <f t="array" aca="1" ref="EH236" ca="1">INDIRECT(ADDRESS(MATCH(SMALL(_xlfn._xlws.FILTER(EH7:EH232,EJ7:EJ232&gt;cr),4),EH7:EH232,0)+6,1))</f>
        <v>BI22.ZSim</v>
      </c>
      <c r="EI236" s="1" t="str" cm="1">
        <f t="array" aca="1" ref="EI236" ca="1">INDIRECT(ADDRESS(MATCH(LARGE(_xlfn._xlws.FILTER(EI7:EI232,EJ7:EJ232&gt;cr),4),EI7:EI232,0)+6,1))</f>
        <v>AI07.PSS</v>
      </c>
      <c r="EJ236" s="1" t="str" cm="1">
        <f t="array" aca="1" ref="EJ236" ca="1">INDIRECT(ADDRESS(MATCH(LARGE(_xlfn._xlws.FILTER(EJ7:EJ232,EJ7:EJ232&gt;cr),4),EJ7:EJ232,0)+6,1))</f>
        <v>AI01.Jaccard</v>
      </c>
      <c r="EK236" s="1" t="str" cm="1">
        <f t="array" aca="1" ref="EK236" ca="1">INDIRECT(ADDRESS(MATCH(SMALL(_xlfn._xlws.FILTER(EK7:EK232,EJ7:EJ232&gt;cr),4),EK7:EK232,0)+6,1))</f>
        <v>AU01.Jaccard</v>
      </c>
      <c r="EL236" s="6" t="str" cm="1">
        <f t="array" aca="1" ref="EL236" ca="1">INDIRECT(ADDRESS(MATCH(SMALL(_xlfn._xlws.FILTER(EL7:EL232,EO7:EO232&gt;cr),4),EL7:EL232,0)+6,1))</f>
        <v>AU19.KL</v>
      </c>
      <c r="EM236" s="6" t="str" cm="1">
        <f t="array" aca="1" ref="EM236" ca="1">INDIRECT(ADDRESS(MATCH(SMALL(_xlfn._xlws.FILTER(EM7:EM232,EO7:EO232&gt;cr),4),EM7:EM232,0)+6,1))</f>
        <v>AU19.KL</v>
      </c>
      <c r="EN236" s="6" t="str" cm="1">
        <f t="array" aca="1" ref="EN236" ca="1">INDIRECT(ADDRESS(MATCH(LARGE(_xlfn._xlws.FILTER(EN7:EN232,EO7:EO232&gt;cr),4),EN7:EN232,0)+6,1))</f>
        <v>AI25.Coco</v>
      </c>
      <c r="EO236" s="6" t="str" cm="1">
        <f t="array" aca="1" ref="EO236" ca="1">INDIRECT(ADDRESS(MATCH(LARGE(_xlfn._xlws.FILTER(EO7:EO232,EO7:EO232&gt;cr),4),EO7:EO232,0)+6,1))</f>
        <v>AI01.Jaccard</v>
      </c>
      <c r="EP236" s="6" t="str" cm="1">
        <f t="array" aca="1" ref="EP236" ca="1">INDIRECT(ADDRESS(MATCH(SMALL(_xlfn._xlws.FILTER(EP7:EP232,EO7:EO232&gt;cr),4),EP7:EP232,0)+6,1))</f>
        <v>AU05.SRC</v>
      </c>
      <c r="EQ236" s="1" t="e" cm="1" vm="1">
        <f t="array" aca="1" ref="EQ236" ca="1">INDIRECT(ADDRESS(MATCH(SMALL(_xlfn._xlws.FILTER(EQ7:EQ232,ET7:ET232&gt;cr),4),EQ7:EQ232,0)+6,1))</f>
        <v>#VALUE!</v>
      </c>
      <c r="ER236" s="1" t="e" cm="1" vm="1">
        <f t="array" aca="1" ref="ER236" ca="1">INDIRECT(ADDRESS(MATCH(SMALL(_xlfn._xlws.FILTER(ER7:ER232,ET7:ET232&gt;cr),4),ER7:ER232,0)+6,1))</f>
        <v>#VALUE!</v>
      </c>
      <c r="ES236" s="1" t="e" cm="1" vm="1">
        <f t="array" aca="1" ref="ES236" ca="1">INDIRECT(ADDRESS(MATCH(LARGE(_xlfn._xlws.FILTER(ES7:ES232,ET7:ET232&gt;cr),4),ES7:ES232,0)+6,1))</f>
        <v>#VALUE!</v>
      </c>
      <c r="ET236" s="1" t="e" cm="1" vm="1">
        <f t="array" aca="1" ref="ET236" ca="1">INDIRECT(ADDRESS(MATCH(LARGE(_xlfn._xlws.FILTER(ET7:ET232,ET7:ET232&gt;cr),4),ET7:ET232,0)+6,1))</f>
        <v>#VALUE!</v>
      </c>
      <c r="EU236" s="1" t="e" cm="1" vm="1">
        <f t="array" aca="1" ref="EU236" ca="1">INDIRECT(ADDRESS(MATCH(SMALL(_xlfn._xlws.FILTER(EU7:EU232,ET7:ET232&gt;cr),4),EU7:EU232,0)+6,1))</f>
        <v>#VALUE!</v>
      </c>
      <c r="EV236" s="6" t="e" cm="1" vm="1">
        <f t="array" aca="1" ref="EV236" ca="1">INDIRECT(ADDRESS(MATCH(SMALL(_xlfn._xlws.FILTER(EV7:EV232,EY7:EY232&gt;cr),4),EV7:EV232,0)+6,1))</f>
        <v>#VALUE!</v>
      </c>
      <c r="EW236" s="6" t="e" cm="1" vm="1">
        <f t="array" aca="1" ref="EW236" ca="1">INDIRECT(ADDRESS(MATCH(SMALL(_xlfn._xlws.FILTER(EW7:EW232,EY7:EY232&gt;cr),4),EW7:EW232,0)+6,1))</f>
        <v>#VALUE!</v>
      </c>
      <c r="EX236" s="6" t="e" cm="1" vm="1">
        <f t="array" aca="1" ref="EX236" ca="1">INDIRECT(ADDRESS(MATCH(LARGE(_xlfn._xlws.FILTER(EX7:EX232,EY7:EY232&gt;cr),4),EX7:EX232,0)+6,1))</f>
        <v>#VALUE!</v>
      </c>
      <c r="EY236" s="6" t="e" cm="1" vm="1">
        <f t="array" aca="1" ref="EY236" ca="1">INDIRECT(ADDRESS(MATCH(LARGE(_xlfn._xlws.FILTER(EY7:EY232,EY7:EY232&gt;cr),4),EY7:EY232,0)+6,1))</f>
        <v>#VALUE!</v>
      </c>
      <c r="EZ236" s="6" t="e" cm="1" vm="1">
        <f t="array" aca="1" ref="EZ236" ca="1">INDIRECT(ADDRESS(MATCH(SMALL(_xlfn._xlws.FILTER(EZ7:EZ232,EY7:EY232&gt;cr),4),EZ7:EZ232,0)+6,1))</f>
        <v>#VALUE!</v>
      </c>
      <c r="FA236" s="1" t="str" cm="1">
        <f t="array" aca="1" ref="FA236" ca="1">INDIRECT(ADDRESS(MATCH(SMALL(_xlfn._xlws.FILTER(FA7:FA232,FD7:FD232&gt;cr),4),FA7:FA232,0)+6,1))</f>
        <v>BI07.PSSJ</v>
      </c>
      <c r="FB236" s="1" t="str" cm="1">
        <f t="array" aca="1" ref="FB236" ca="1">INDIRECT(ADDRESS(MATCH(SMALL(_xlfn._xlws.FILTER(FB7:FB232,FD7:FD232&gt;cr),4),FB7:FB232,0)+6,1))</f>
        <v>BI07.PSSJ</v>
      </c>
      <c r="FC236" s="1" t="str" cm="1">
        <f t="array" aca="1" ref="FC236" ca="1">INDIRECT(ADDRESS(MATCH(LARGE(_xlfn._xlws.FILTER(FC7:FC232,FD7:FD232&gt;cr),4),FC7:FC232,0)+6,1))</f>
        <v>CI01.IJ.Amer</v>
      </c>
      <c r="FD236" s="1" t="str" cm="1">
        <f t="array" aca="1" ref="FD236" ca="1">INDIRECT(ADDRESS(MATCH(LARGE(_xlfn._xlws.FILTER(FD7:FD232,FD7:FD232&gt;cr),4),FD7:FD232,0)+6,1))</f>
        <v>AI01.Jaccard</v>
      </c>
      <c r="FE236" s="1" t="str" cm="1">
        <f t="array" aca="1" ref="FE236" ca="1">INDIRECT(ADDRESS(MATCH(SMALL(_xlfn._xlws.FILTER(FE7:FE232,FD7:FD232&gt;cr),4),FE7:FE232,0)+6,1))</f>
        <v>BU14.Amer</v>
      </c>
      <c r="FF236" s="6" t="e" cm="1" vm="1">
        <f t="array" aca="1" ref="FF236" ca="1">INDIRECT(ADDRESS(MATCH(SMALL(_xlfn._xlws.FILTER(FF7:FF232,FI7:FI232&gt;cr),4),FF7:FF232,0)+6,1))</f>
        <v>#VALUE!</v>
      </c>
      <c r="FG236" s="6" t="e" cm="1" vm="1">
        <f t="array" aca="1" ref="FG236" ca="1">INDIRECT(ADDRESS(MATCH(SMALL(_xlfn._xlws.FILTER(FG7:FG232,FI7:FI232&gt;cr),4),FG7:FG232,0)+6,1))</f>
        <v>#VALUE!</v>
      </c>
      <c r="FH236" s="6" t="e" cm="1" vm="1">
        <f t="array" aca="1" ref="FH236" ca="1">INDIRECT(ADDRESS(MATCH(LARGE(_xlfn._xlws.FILTER(FH7:FH232,FI7:FI232&gt;cr),4),FH7:FH232,0)+6,1))</f>
        <v>#VALUE!</v>
      </c>
      <c r="FI236" s="6" t="e" cm="1" vm="1">
        <f t="array" aca="1" ref="FI236" ca="1">INDIRECT(ADDRESS(MATCH(LARGE(_xlfn._xlws.FILTER(FI7:FI232,FI7:FI232&gt;cr),4),FI7:FI232,0)+6,1))</f>
        <v>#VALUE!</v>
      </c>
      <c r="FJ236" s="6" t="e" cm="1" vm="1">
        <f t="array" aca="1" ref="FJ236" ca="1">INDIRECT(ADDRESS(MATCH(SMALL(_xlfn._xlws.FILTER(FJ7:FJ232,FI7:FI232&gt;cr),4),FJ7:FJ232,0)+6,1))</f>
        <v>#VALUE!</v>
      </c>
      <c r="FK236" s="1" t="e" cm="1" vm="1">
        <f t="array" aca="1" ref="FK236" ca="1">INDIRECT(ADDRESS(MATCH(SMALL(_xlfn._xlws.FILTER(FK7:FK232,FN7:FN232&gt;cr),4),FK7:FK232,0)+6,1))</f>
        <v>#VALUE!</v>
      </c>
      <c r="FL236" s="1" t="e" cm="1" vm="1">
        <f t="array" aca="1" ref="FL236" ca="1">INDIRECT(ADDRESS(MATCH(SMALL(_xlfn._xlws.FILTER(FL7:FL232,FN7:FN232&gt;cr),4),FL7:FL232,0)+6,1))</f>
        <v>#VALUE!</v>
      </c>
      <c r="FM236" s="1" t="e" cm="1" vm="1">
        <f t="array" aca="1" ref="FM236" ca="1">INDIRECT(ADDRESS(MATCH(LARGE(_xlfn._xlws.FILTER(FM7:FM232,FN7:FN232&gt;cr),4),FM7:FM232,0)+6,1))</f>
        <v>#VALUE!</v>
      </c>
      <c r="FN236" s="1" t="e" cm="1" vm="1">
        <f t="array" aca="1" ref="FN236" ca="1">INDIRECT(ADDRESS(MATCH(LARGE(_xlfn._xlws.FILTER(FN7:FN232,FN7:FN232&gt;cr),4),FN7:FN232,0)+6,1))</f>
        <v>#VALUE!</v>
      </c>
      <c r="FO236" s="1" t="e" cm="1" vm="1">
        <f t="array" aca="1" ref="FO236" ca="1">INDIRECT(ADDRESS(MATCH(SMALL(_xlfn._xlws.FILTER(FO7:FO232,FN7:FN232&gt;cr),4),FO7:FO232,0)+6,1))</f>
        <v>#VALUE!</v>
      </c>
      <c r="FP236" s="9" t="str" cm="1">
        <f t="array" aca="1" ref="FP236" ca="1">INDIRECT(ADDRESS(MATCH(SMALL(_xlfn.LET(_xlpm.x,IF(ISNUMBER(FP7:FP232),FP7:FP232),_xlpm.y,IF(ISNUMBER(FS7:FS232),FS7:FS232),_xlfn._xlws.FILTER(_xlpm.x,_xlpm.y&gt;cr)),4),FP7:FP232,0)+6,1))</f>
        <v>BI22.ESim3</v>
      </c>
      <c r="FQ236" s="9" t="str" cm="1">
        <f t="array" aca="1" ref="FQ236" ca="1">INDIRECT(ADDRESS(MATCH(SMALL(_xlfn.LET(_xlpm.x,IF(ISNUMBER(FQ7:FQ232),FQ7:FQ232),_xlpm.y,IF(ISNUMBER(FS7:FS232),FS7:FS232),_xlfn._xlws.FILTER(_xlpm.x,_xlpm.y&gt;cr)),4),FQ7:FQ232,0)+6,1))</f>
        <v>BI22.ESim3</v>
      </c>
      <c r="FR236" s="9" t="str" cm="1">
        <f t="array" aca="1" ref="FR236" ca="1">INDIRECT(ADDRESS(MATCH(LARGE(_xlfn.LET(_xlpm.x,IF(ISNUMBER(FR7:FR232),FR7:FR232),_xlpm.y,IF(ISNUMBER(FS7:FS232),FS7:FS232),_xlfn._xlws.FILTER(_xlpm.x,_xlpm.y&gt;cr)),4),FR7:FR232,0)+6,1))</f>
        <v>BI07.NHMS</v>
      </c>
      <c r="FS236" s="9" t="str" cm="1">
        <f t="array" aca="1" ref="FS236" ca="1">INDIRECT(ADDRESS(MATCH(LARGE(_xlfn.LET(_xlpm.x,IF(ISNUMBER(FS7:FS232),FS7:FS232),_xlpm.y,IF(ISNUMBER(FS7:FS232),FS7:FS232),_xlfn._xlws.FILTER(_xlpm.x,_xlpm.y&gt;cr)),4),FS7:FS232,0)+6,1))</f>
        <v>CI14.Amer.QTI</v>
      </c>
      <c r="FT236" s="9" t="str" cm="1">
        <f t="array" aca="1" ref="FT236" ca="1">INDIRECT(ADDRESS(MATCH(SMALL(_xlfn.LET(_xlpm.x,IF(ISNUMBER(FT7:FT232),FT7:FT232),_xlpm.y,IF(ISNUMBER(FS7:FS232),FS7:FS232),_xlfn._xlws.FILTER(_xlpm.x,_xlpm.y&gt;cr)),4),FT7:FT232,0)+6,1))</f>
        <v>AU13.SMTP</v>
      </c>
      <c r="FU236" s="1" t="str" cm="1">
        <f t="array" aca="1" ref="FU236" ca="1">INDEX(_xlfn._xlws.FILTER(FU7:FU232,ISTEXT(FU7:FU232)),MODE(MATCH(_xlfn._xlws.FILTER(FU7:FU232,ISTEXT(FU7:FU232)),_xlfn._xlws.FILTER(FU7:FU232,ISTEXT(FU7:FU232)),0)))</f>
        <v>k=20, r=0.1</v>
      </c>
      <c r="FV236" s="1" t="str" cm="1">
        <f t="array" aca="1" ref="FV236" ca="1">INDEX(_xlfn._xlws.FILTER(FV7:FV232,ISTEXT(FV7:FV232)),MODE(MATCH(_xlfn._xlws.FILTER(FV7:FV232,ISTEXT(FV7:FV232)),_xlfn._xlws.FILTER(FV7:FV232,ISTEXT(FV7:FV232)),0)))</f>
        <v>k=5, r=0.1</v>
      </c>
      <c r="FW236" s="1" t="str" cm="1">
        <f t="array" aca="1" ref="FW236" ca="1">INDEX(_xlfn._xlws.FILTER(FW7:FW232,ISTEXT(FW7:FW232)),MODE(MATCH(_xlfn._xlws.FILTER(FW7:FW232,ISTEXT(FW7:FW232)),_xlfn._xlws.FILTER(FW7:FW232,ISTEXT(FW7:FW232)),0)))</f>
        <v>k=20, r=0.1</v>
      </c>
      <c r="FX236" s="1" t="str" cm="1">
        <f t="array" aca="1" ref="FX236" ca="1">INDEX(_xlfn._xlws.FILTER(FX7:FX232,ISTEXT(FX7:FX232)),MODE(MATCH(_xlfn._xlws.FILTER(FX7:FX232,ISTEXT(FX7:FX232)),_xlfn._xlws.FILTER(FX7:FX232,ISTEXT(FX7:FX232)),0)))</f>
        <v>k=5, r=0.1</v>
      </c>
      <c r="FY236" s="1" t="str" cm="1">
        <f t="array" aca="1" ref="FY236" ca="1">INDEX(_xlfn._xlws.FILTER(FY7:FY232,ISTEXT(FY7:FY232)),MODE(MATCH(_xlfn._xlws.FILTER(FY7:FY232,ISTEXT(FY7:FY232)),_xlfn._xlws.FILTER(FY7:FY232,ISTEXT(FY7:FY232)),0)))</f>
        <v>k=20, r=0.9</v>
      </c>
    </row>
    <row r="237" spans="1:181" x14ac:dyDescent="0.2">
      <c r="A237" s="7" t="s">
        <v>237</v>
      </c>
      <c r="B237" s="6" t="str" cm="1">
        <f t="array" aca="1" ref="B237" ca="1">INDIRECT(ADDRESS(MATCH(SMALL(_xlfn._xlws.FILTER(B7:B232,E7:E232&gt;cr),5),B7:B232,0)+6,1))</f>
        <v>CI14.Amer.EMX2</v>
      </c>
      <c r="C237" s="6" t="str" cm="1">
        <f t="array" aca="1" ref="C237" ca="1">INDIRECT(ADDRESS(MATCH(SMALL(_xlfn._xlws.FILTER(C7:C232,E7:E232&gt;cr),5),C7:C232,0)+6,1))</f>
        <v>CI14.SMD.EMX1</v>
      </c>
      <c r="D237" s="6" t="str" cm="1">
        <f t="array" aca="1" ref="D237" ca="1">INDIRECT(ADDRESS(MATCH(LARGE(_xlfn._xlws.FILTER(D7:D232,E7:E232&gt;cr),5),D7:D232,0)+6,1))</f>
        <v>CI14.SMD.EMX1</v>
      </c>
      <c r="E237" s="6" t="str" cm="1">
        <f t="array" aca="1" ref="E237" ca="1">INDIRECT(ADDRESS(MATCH(LARGE(_xlfn._xlws.FILTER(E7:E232,E7:E232&gt;cr),5),E7:E232,0)+6,1))</f>
        <v>AI01.Jaccard</v>
      </c>
      <c r="F237" s="6" t="str" cm="1">
        <f t="array" aca="1" ref="F237" ca="1">INDIRECT(ADDRESS(MATCH(SMALL(_xlfn._xlws.FILTER(F7:F232,E7:E232&gt;cr),5),F7:F232,0)+6,1))</f>
        <v>BU01.PNCR</v>
      </c>
      <c r="G237" s="1" t="e" cm="1" vm="1">
        <f t="array" aca="1" ref="G237" ca="1">INDIRECT(ADDRESS(MATCH(SMALL(_xlfn._xlws.FILTER(G7:G232,J7:J232&gt;cr),5),G7:G232,0)+6,1))</f>
        <v>#VALUE!</v>
      </c>
      <c r="H237" s="1" t="e" cm="1" vm="1">
        <f t="array" aca="1" ref="H237" ca="1">INDIRECT(ADDRESS(MATCH(SMALL(_xlfn._xlws.FILTER(H7:H232,J7:J232&gt;cr),5),H7:H232,0)+6,1))</f>
        <v>#VALUE!</v>
      </c>
      <c r="I237" s="5" t="e" cm="1" vm="1">
        <f t="array" aca="1" ref="I237" ca="1">INDIRECT(ADDRESS(MATCH(LARGE(_xlfn._xlws.FILTER(I7:I232,J7:J232&gt;cr),5),I7:I232,0)+6,1))</f>
        <v>#VALUE!</v>
      </c>
      <c r="J237" s="5" t="e" cm="1" vm="1">
        <f t="array" aca="1" ref="J237" ca="1">INDIRECT(ADDRESS(MATCH(LARGE(_xlfn._xlws.FILTER(J7:J232,J7:J232&gt;cr),5),J7:J232,0)+6,1))</f>
        <v>#VALUE!</v>
      </c>
      <c r="K237" s="1" t="e" cm="1" vm="1">
        <f t="array" aca="1" ref="K237" ca="1">INDIRECT(ADDRESS(MATCH(SMALL(_xlfn._xlws.FILTER(K7:K232,J7:J232&gt;cr),5),K7:K232,0)+6,1))</f>
        <v>#VALUE!</v>
      </c>
      <c r="L237" s="6" t="str" cm="1">
        <f t="array" aca="1" ref="L237" ca="1">INDIRECT(ADDRESS(MATCH(SMALL(_xlfn._xlws.FILTER(L7:L232,O7:O232&gt;cr),5),L7:L232,0)+6,1))</f>
        <v>CI14.SMD.EMX1</v>
      </c>
      <c r="M237" s="6" t="str" cm="1">
        <f t="array" aca="1" ref="M237" ca="1">INDIRECT(ADDRESS(MATCH(SMALL(_xlfn._xlws.FILTER(M7:M232,O7:O232&gt;cr),5),M7:M232,0)+6,1))</f>
        <v>CI14.Amer.QTI</v>
      </c>
      <c r="N237" s="4" t="str" cm="1">
        <f t="array" aca="1" ref="N237" ca="1">INDIRECT(ADDRESS(MATCH(LARGE(_xlfn._xlws.FILTER(N7:N232,O7:O232&gt;cr),5),N7:N232,0)+6,1))</f>
        <v>CI14.Amer.EMX2</v>
      </c>
      <c r="O237" s="4" t="str" cm="1">
        <f t="array" aca="1" ref="O237" ca="1">INDIRECT(ADDRESS(MATCH(LARGE(_xlfn._xlws.FILTER(O7:O232,O7:O232&gt;cr),5),O7:O232,0)+6,1))</f>
        <v>AI01.Jaccard</v>
      </c>
      <c r="P237" s="6" t="str" cm="1">
        <f t="array" aca="1" ref="P237" ca="1">INDIRECT(ADDRESS(MATCH(SMALL(_xlfn._xlws.FILTER(P7:P232,O7:O232&gt;cr),5),P7:P232,0)+6,1))</f>
        <v>AU13.SMTP</v>
      </c>
      <c r="Q237" s="1" t="e" cm="1" vm="1">
        <f t="array" aca="1" ref="Q237" ca="1">INDIRECT(ADDRESS(MATCH(SMALL(_xlfn._xlws.FILTER(Q7:Q232,T7:T232&gt;cr),5),Q7:Q232,0)+6,1))</f>
        <v>#VALUE!</v>
      </c>
      <c r="R237" s="1" t="e" cm="1" vm="1">
        <f t="array" aca="1" ref="R237" ca="1">INDIRECT(ADDRESS(MATCH(SMALL(_xlfn._xlws.FILTER(R7:R232,T7:T232&gt;cr),5),R7:R232,0)+6,1))</f>
        <v>#VALUE!</v>
      </c>
      <c r="S237" s="5" t="e" cm="1" vm="1">
        <f t="array" aca="1" ref="S237" ca="1">INDIRECT(ADDRESS(MATCH(LARGE(_xlfn._xlws.FILTER(S7:S232,T7:T232&gt;cr),5),S7:S232,0)+6,1))</f>
        <v>#VALUE!</v>
      </c>
      <c r="T237" s="5" t="e" cm="1" vm="1">
        <f t="array" aca="1" ref="T237" ca="1">INDIRECT(ADDRESS(MATCH(LARGE(_xlfn._xlws.FILTER(T7:T232,T7:T232&gt;cr),5),T7:T232,0)+6,1))</f>
        <v>#VALUE!</v>
      </c>
      <c r="U237" s="1" t="e" cm="1" vm="1">
        <f t="array" aca="1" ref="U237" ca="1">INDIRECT(ADDRESS(MATCH(SMALL(_xlfn._xlws.FILTER(U7:U232,T7:T232&gt;cr),5),U7:U232,0)+6,1))</f>
        <v>#VALUE!</v>
      </c>
      <c r="V237" s="6" t="str" cm="1">
        <f t="array" aca="1" ref="V237" ca="1">INDIRECT(ADDRESS(MATCH(SMALL(_xlfn._xlws.FILTER(V7:V232,Y7:Y232&gt;cr),5),V7:V232,0)+6,1))</f>
        <v>CI14.Amer.EMX1</v>
      </c>
      <c r="W237" s="6" t="str" cm="1">
        <f t="array" aca="1" ref="W237" ca="1">INDIRECT(ADDRESS(MATCH(SMALL(_xlfn._xlws.FILTER(W7:W232,Y7:Y232&gt;cr),5),W7:W232,0)+6,1))</f>
        <v>BI07.NHMS</v>
      </c>
      <c r="X237" s="6" t="str" cm="1">
        <f t="array" aca="1" ref="X237" ca="1">INDIRECT(ADDRESS(MATCH(LARGE(_xlfn._xlws.FILTER(X7:X232,Y7:Y232&gt;cr),5),X7:X232,0)+6,1))</f>
        <v>CI14.SMD.PSS</v>
      </c>
      <c r="Y237" s="6" t="str" cm="1">
        <f t="array" aca="1" ref="Y237" ca="1">INDIRECT(ADDRESS(MATCH(LARGE(_xlfn._xlws.FILTER(Y7:Y232,Y7:Y232&gt;cr),5),Y7:Y232,0)+6,1))</f>
        <v>AI01.Jaccard</v>
      </c>
      <c r="Z237" s="6" t="str" cm="1">
        <f t="array" aca="1" ref="Z237" ca="1">INDIRECT(ADDRESS(MATCH(SMALL(_xlfn._xlws.FILTER(Z7:Z232,Y7:Y232&gt;cr),5),Z7:Z232,0)+6,1))</f>
        <v>BU16.TAN</v>
      </c>
      <c r="AA237" s="1" t="e" cm="1" vm="1">
        <f t="array" aca="1" ref="AA237" ca="1">INDIRECT(ADDRESS(MATCH(SMALL(_xlfn._xlws.FILTER(AA7:AA232,AD7:AD232&gt;cr),5),AA7:AA232,0)+6,1))</f>
        <v>#VALUE!</v>
      </c>
      <c r="AB237" s="1" t="e" cm="1" vm="1">
        <f t="array" aca="1" ref="AB237" ca="1">INDIRECT(ADDRESS(MATCH(SMALL(_xlfn._xlws.FILTER(AB7:AB232,AD7:AD232&gt;cr),5),AB7:AB232,0)+6,1))</f>
        <v>#VALUE!</v>
      </c>
      <c r="AC237" s="5" t="e" cm="1" vm="1">
        <f t="array" aca="1" ref="AC237" ca="1">INDIRECT(ADDRESS(MATCH(LARGE(_xlfn._xlws.FILTER(AC7:AC232,AD7:AD232&gt;cr),5),AC7:AC232,0)+6,1))</f>
        <v>#VALUE!</v>
      </c>
      <c r="AD237" s="5" t="e" cm="1" vm="1">
        <f t="array" aca="1" ref="AD237" ca="1">INDIRECT(ADDRESS(MATCH(LARGE(_xlfn._xlws.FILTER(AD7:AD232,AD7:AD232&gt;cr),5),AD7:AD232,0)+6,1))</f>
        <v>#VALUE!</v>
      </c>
      <c r="AE237" s="1" t="e" cm="1" vm="1">
        <f t="array" aca="1" ref="AE237" ca="1">INDIRECT(ADDRESS(MATCH(SMALL(_xlfn._xlws.FILTER(AE7:AE232,AD7:AD232&gt;cr),5),AE7:AE232,0)+6,1))</f>
        <v>#VALUE!</v>
      </c>
      <c r="AF237" s="6" t="str" cm="1">
        <f t="array" aca="1" ref="AF237" ca="1">INDIRECT(ADDRESS(MATCH(SMALL(_xlfn._xlws.FILTER(AF7:AF232,AI7:AI232&gt;cr),5),AF7:AF232,0)+6,1))</f>
        <v>BI22.ZSim</v>
      </c>
      <c r="AG237" s="6" t="str" cm="1">
        <f t="array" aca="1" ref="AG237" ca="1">INDIRECT(ADDRESS(MATCH(SMALL(_xlfn._xlws.FILTER(AG7:AG232,AI7:AI232&gt;cr),5),AG7:AG232,0)+6,1))</f>
        <v>BI22.ZSim</v>
      </c>
      <c r="AH237" s="6" t="str" cm="1">
        <f t="array" aca="1" ref="AH237" ca="1">INDIRECT(ADDRESS(MATCH(LARGE(_xlfn._xlws.FILTER(AH7:AH232,AI7:AI232&gt;cr),5),AH7:AH232,0)+6,1))</f>
        <v>AI07.PSS</v>
      </c>
      <c r="AI237" s="6" t="str" cm="1">
        <f t="array" aca="1" ref="AI237" ca="1">INDIRECT(ADDRESS(MATCH(LARGE(_xlfn._xlws.FILTER(AI7:AI232,AI7:AI232&gt;cr),5),AI7:AI232,0)+6,1))</f>
        <v>AI01.Jaccard</v>
      </c>
      <c r="AJ237" s="6" t="str" cm="1">
        <f t="array" aca="1" ref="AJ237" ca="1">INDIRECT(ADDRESS(MATCH(SMALL(_xlfn._xlws.FILTER(AJ7:AJ232,AI7:AI232&gt;cr),5),AJ7:AJ232,0)+6,1))</f>
        <v>AU13.SMTP</v>
      </c>
      <c r="AK237" s="1" t="e" cm="1" vm="1">
        <f t="array" aca="1" ref="AK237" ca="1">INDIRECT(ADDRESS(MATCH(SMALL(_xlfn._xlws.FILTER(AK7:AK232,AN7:AN232&gt;cr),5),AK7:AK232,0)+6,1))</f>
        <v>#VALUE!</v>
      </c>
      <c r="AL237" s="1" t="e" cm="1" vm="1">
        <f t="array" aca="1" ref="AL237" ca="1">INDIRECT(ADDRESS(MATCH(SMALL(_xlfn._xlws.FILTER(AL7:AL232,AN7:AN232&gt;cr),5),AL7:AL232,0)+6,1))</f>
        <v>#VALUE!</v>
      </c>
      <c r="AM237" s="5" t="e" cm="1" vm="1">
        <f t="array" aca="1" ref="AM237" ca="1">INDIRECT(ADDRESS(MATCH(LARGE(_xlfn._xlws.FILTER(AM7:AM232,AN7:AN232&gt;cr),5),AM7:AM232,0)+6,1))</f>
        <v>#VALUE!</v>
      </c>
      <c r="AN237" s="5" t="e" cm="1" vm="1">
        <f t="array" aca="1" ref="AN237" ca="1">INDIRECT(ADDRESS(MATCH(LARGE(_xlfn._xlws.FILTER(AN7:AN232,AN7:AN232&gt;cr),5),AN7:AN232,0)+6,1))</f>
        <v>#VALUE!</v>
      </c>
      <c r="AO237" s="1" t="e" cm="1" vm="1">
        <f t="array" aca="1" ref="AO237" ca="1">INDIRECT(ADDRESS(MATCH(SMALL(_xlfn._xlws.FILTER(AO7:AO232,AN7:AN232&gt;cr),5),AO7:AO232,0)+6,1))</f>
        <v>#VALUE!</v>
      </c>
      <c r="AP237" s="6" t="str" cm="1">
        <f t="array" aca="1" ref="AP237" ca="1">INDIRECT(ADDRESS(MATCH(SMALL(_xlfn._xlws.FILTER(AP7:AP232,AS7:AS232&gt;cr),5),AP7:AP232,0)+6,1))</f>
        <v>AI26.URP</v>
      </c>
      <c r="AQ237" s="6" t="str" cm="1">
        <f t="array" aca="1" ref="AQ237" ca="1">INDIRECT(ADDRESS(MATCH(SMALL(_xlfn._xlws.FILTER(AQ7:AQ232,AS7:AS232&gt;cr),5),AQ7:AQ232,0)+6,1))</f>
        <v>AI25.Coco</v>
      </c>
      <c r="AR237" s="6" t="str" cm="1">
        <f t="array" aca="1" ref="AR237" ca="1">INDIRECT(ADDRESS(MATCH(LARGE(_xlfn._xlws.FILTER(AR7:AR232,AS7:AS232&gt;cr),5),AR7:AR232,0)+6,1))</f>
        <v>BI01.PNCR</v>
      </c>
      <c r="AS237" s="6" t="str" cm="1">
        <f t="array" aca="1" ref="AS237" ca="1">INDIRECT(ADDRESS(MATCH(LARGE(_xlfn._xlws.FILTER(AS7:AS232,AS7:AS232&gt;cr),5),AS7:AS232,0)+6,1))</f>
        <v>AI01.Jaccard</v>
      </c>
      <c r="AT237" s="6" t="str" cm="1">
        <f t="array" aca="1" ref="AT237" ca="1">INDIRECT(ADDRESS(MATCH(SMALL(_xlfn._xlws.FILTER(AT7:AT232,AS7:AS232&gt;cr),5),AT7:AT232,0)+6,1))</f>
        <v>CU14.SMD.PSS</v>
      </c>
      <c r="AU237" s="1" t="str" cm="1">
        <f t="array" aca="1" ref="AU237" ca="1">INDIRECT(ADDRESS(MATCH(SMALL(_xlfn._xlws.FILTER(AU7:AU232,AX7:AX232&gt;cr),5),AU7:AU232,0)+6,1))</f>
        <v>CI14.Amer.EMX2</v>
      </c>
      <c r="AV237" s="1" t="str" cm="1">
        <f t="array" aca="1" ref="AV237" ca="1">INDIRECT(ADDRESS(MATCH(SMALL(_xlfn._xlws.FILTER(AV7:AV232,AX7:AX232&gt;cr),5),AV7:AV232,0)+6,1))</f>
        <v>CI14.Amer.EMX2</v>
      </c>
      <c r="AW237" s="1" t="str" cm="1">
        <f t="array" aca="1" ref="AW237" ca="1">INDIRECT(ADDRESS(MATCH(LARGE(_xlfn._xlws.FILTER(AW7:AW232,AX7:AX232&gt;cr),5),AW7:AW232,0)+6,1))</f>
        <v>CI14.SMD.QTI</v>
      </c>
      <c r="AX237" s="1" t="str" cm="1">
        <f t="array" aca="1" ref="AX237" ca="1">INDIRECT(ADDRESS(MATCH(LARGE(_xlfn._xlws.FILTER(AX7:AX232,AX7:AX232&gt;cr),5),AX7:AX232,0)+6,1))</f>
        <v>AI01.Jaccard</v>
      </c>
      <c r="AY237" s="1" t="str" cm="1">
        <f t="array" aca="1" ref="AY237" ca="1">INDIRECT(ADDRESS(MATCH(SMALL(_xlfn._xlws.FILTER(AY7:AY232,AX7:AX232&gt;cr),5),AY7:AY232,0)+6,1))</f>
        <v>BU16.TAEven</v>
      </c>
      <c r="AZ237" s="6" t="str" cm="1">
        <f t="array" aca="1" ref="AZ237" ca="1">INDIRECT(ADDRESS(MATCH(SMALL(_xlfn._xlws.FILTER(AZ7:AZ232,BC7:BC232&gt;cr),5),AZ7:AZ232,0)+6,1))</f>
        <v>CI14.Amer.EMX2</v>
      </c>
      <c r="BA237" s="6" t="str" cm="1">
        <f t="array" aca="1" ref="BA237" ca="1">INDIRECT(ADDRESS(MATCH(SMALL(_xlfn._xlws.FILTER(BA7:BA232,BC7:BC232&gt;cr),5),BA7:BA232,0)+6,1))</f>
        <v>CI14.Amer.QTI</v>
      </c>
      <c r="BB237" s="4" t="str" cm="1">
        <f t="array" aca="1" ref="BB237" ca="1">INDIRECT(ADDRESS(MATCH(LARGE(_xlfn._xlws.FILTER(BB7:BB232,BC7:BC232&gt;cr),5),BB7:BB232,0)+6,1))</f>
        <v>CI14.Amer.NNSM</v>
      </c>
      <c r="BC237" s="4" t="str" cm="1">
        <f t="array" aca="1" ref="BC237" ca="1">INDIRECT(ADDRESS(MATCH(LARGE(_xlfn._xlws.FILTER(BC7:BC232,BC7:BC232&gt;cr),5),BC7:BC232,0)+6,1))</f>
        <v>AI01.Jaccard</v>
      </c>
      <c r="BD237" s="6" t="str" cm="1">
        <f t="array" aca="1" ref="BD237" ca="1">INDIRECT(ADDRESS(MATCH(SMALL(_xlfn._xlws.FILTER(BD7:BD232,BC7:BC232&gt;cr),5),BD7:BD232,0)+6,1))</f>
        <v>BU01.JacRA</v>
      </c>
      <c r="BE237" s="1" t="str" cm="1">
        <f t="array" aca="1" ref="BE237" ca="1">INDIRECT(ADDRESS(MATCH(SMALL(_xlfn._xlws.FILTER(BE7:BE232,BH7:BH232&gt;cr),5),BE7:BE232,0)+6,1))</f>
        <v>CI14.Amer.EMX1</v>
      </c>
      <c r="BF237" s="1" t="str" cm="1">
        <f t="array" aca="1" ref="BF237" ca="1">INDIRECT(ADDRESS(MATCH(SMALL(_xlfn._xlws.FILTER(BF7:BF232,BH7:BH232&gt;cr),5),BF7:BF232,0)+6,1))</f>
        <v>AI28.RPB</v>
      </c>
      <c r="BG237" s="1" t="str" cm="1">
        <f t="array" aca="1" ref="BG237" ca="1">INDIRECT(ADDRESS(MATCH(LARGE(_xlfn._xlws.FILTER(BG7:BG232,BH7:BH232&gt;cr),5),BG7:BG232,0)+6,1))</f>
        <v>CI14.SMD.PSS</v>
      </c>
      <c r="BH237" s="1" t="str" cm="1">
        <f t="array" aca="1" ref="BH237" ca="1">INDIRECT(ADDRESS(MATCH(LARGE(_xlfn._xlws.FILTER(BH7:BH232,BH7:BH232&gt;cr),5),BH7:BH232,0)+6,1))</f>
        <v>AI01.Jaccard</v>
      </c>
      <c r="BI237" s="1" t="str" cm="1">
        <f t="array" aca="1" ref="BI237" ca="1">INDIRECT(ADDRESS(MATCH(SMALL(_xlfn._xlws.FILTER(BI7:BI232,BH7:BH232&gt;cr),5),BI7:BI232,0)+6,1))</f>
        <v>AU01.Jaccard</v>
      </c>
      <c r="BJ237" s="6" t="str" cm="1">
        <f t="array" aca="1" ref="BJ237" ca="1">INDIRECT(ADDRESS(MATCH(SMALL(_xlfn._xlws.FILTER(BJ7:BJ232,BM7:BM232&gt;cr),5),BJ7:BJ232,0)+6,1))</f>
        <v>BI22.ZSim</v>
      </c>
      <c r="BK237" s="6" t="str" cm="1">
        <f t="array" aca="1" ref="BK237" ca="1">INDIRECT(ADDRESS(MATCH(SMALL(_xlfn._xlws.FILTER(BK7:BK232,BM7:BM232&gt;cr),5),BK7:BK232,0)+6,1))</f>
        <v>BI22.ZSim</v>
      </c>
      <c r="BL237" s="6" t="str" cm="1">
        <f t="array" aca="1" ref="BL237" ca="1">INDIRECT(ADDRESS(MATCH(LARGE(_xlfn._xlws.FILTER(BL7:BL232,BM7:BM232&gt;cr),5),BL7:BL232,0)+6,1))</f>
        <v>BI16.TAJ</v>
      </c>
      <c r="BM237" s="6" t="str" cm="1">
        <f t="array" aca="1" ref="BM237" ca="1">INDIRECT(ADDRESS(MATCH(LARGE(_xlfn._xlws.FILTER(BM7:BM232,BM7:BM232&gt;cr),5),BM7:BM232,0)+6,1))</f>
        <v>AI01.Jaccard</v>
      </c>
      <c r="BN237" s="6" t="str" cm="1">
        <f t="array" aca="1" ref="BN237" ca="1">INDIRECT(ADDRESS(MATCH(SMALL(_xlfn._xlws.FILTER(BN7:BN232,BM7:BM232&gt;cr),5),BN7:BN232,0)+6,1))</f>
        <v>AU17.RA</v>
      </c>
      <c r="BO237" s="1" t="str" cm="1">
        <f t="array" aca="1" ref="BO237" ca="1">INDIRECT(ADDRESS(MATCH(SMALL(_xlfn._xlws.FILTER(BO7:BO232,BR7:BR232&gt;cr),5),BO7:BO232,0)+6,1))</f>
        <v>AI25.Coco</v>
      </c>
      <c r="BP237" s="1" t="str" cm="1">
        <f t="array" aca="1" ref="BP237" ca="1">INDIRECT(ADDRESS(MATCH(SMALL(_xlfn._xlws.FILTER(BP7:BP232,BR7:BR232&gt;cr),5),BP7:BP232,0)+6,1))</f>
        <v>AI25.Coco</v>
      </c>
      <c r="BQ237" s="1" t="str" cm="1">
        <f t="array" aca="1" ref="BQ237" ca="1">INDIRECT(ADDRESS(MATCH(LARGE(_xlfn._xlws.FILTER(BQ7:BQ232,BR7:BR232&gt;cr),5),BQ7:BQ232,0)+6,1))</f>
        <v>BI01.PNCR</v>
      </c>
      <c r="BR237" s="1" t="str" cm="1">
        <f t="array" aca="1" ref="BR237" ca="1">INDIRECT(ADDRESS(MATCH(LARGE(_xlfn._xlws.FILTER(BR7:BR232,BR7:BR232&gt;cr),5),BR7:BR232,0)+6,1))</f>
        <v>AI01.Jaccard</v>
      </c>
      <c r="BS237" s="1" t="str" cm="1">
        <f t="array" aca="1" ref="BS237" ca="1">INDIRECT(ADDRESS(MATCH(SMALL(_xlfn._xlws.FILTER(BS7:BS232,BR7:BR232&gt;cr),5),BS7:BS232,0)+6,1))</f>
        <v>AU04.MSD</v>
      </c>
      <c r="BT237" s="6" t="str" cm="1">
        <f t="array" aca="1" ref="BT237" ca="1">INDIRECT(ADDRESS(MATCH(SMALL(_xlfn._xlws.FILTER(BT7:BT232,BW7:BW232&gt;cr),5),BT7:BT232,0)+6,1))</f>
        <v>CI14.Amer.EMX2</v>
      </c>
      <c r="BU237" s="6" t="str" cm="1">
        <f t="array" aca="1" ref="BU237" ca="1">INDIRECT(ADDRESS(MATCH(SMALL(_xlfn._xlws.FILTER(BU7:BU232,BW7:BW232&gt;cr),5),BU7:BU232,0)+6,1))</f>
        <v>CI14.Amer.EMX2</v>
      </c>
      <c r="BV237" s="6" t="str" cm="1">
        <f t="array" aca="1" ref="BV237" ca="1">INDIRECT(ADDRESS(MATCH(LARGE(_xlfn._xlws.FILTER(BV7:BV232,BW7:BW232&gt;cr),5),BV7:BV232,0)+6,1))</f>
        <v>CI14.SMD.QTI</v>
      </c>
      <c r="BW237" s="6" t="str" cm="1">
        <f t="array" aca="1" ref="BW237" ca="1">INDIRECT(ADDRESS(MATCH(LARGE(_xlfn._xlws.FILTER(BW7:BW232,BW7:BW232&gt;cr),5),BW7:BW232,0)+6,1))</f>
        <v>AI01.Jaccard</v>
      </c>
      <c r="BX237" s="6" t="str" cm="1">
        <f t="array" aca="1" ref="BX237" ca="1">INDIRECT(ADDRESS(MATCH(SMALL(_xlfn._xlws.FILTER(BX7:BX232,BW7:BW232&gt;cr),5),BX7:BX232,0)+6,1))</f>
        <v>BU02.COD</v>
      </c>
      <c r="BY237" s="1" t="str" cm="1">
        <f t="array" aca="1" ref="BY237" ca="1">INDIRECT(ADDRESS(MATCH(SMALL(_xlfn._xlws.FILTER(BY7:BY232,CB7:CB232&gt;cr),5),BY7:BY232,0)+6,1))</f>
        <v>CI14.Amer.EMX2</v>
      </c>
      <c r="BZ237" s="1" t="str" cm="1">
        <f t="array" aca="1" ref="BZ237" ca="1">INDIRECT(ADDRESS(MATCH(SMALL(_xlfn._xlws.FILTER(BZ7:BZ232,CB7:CB232&gt;cr),5),BZ7:BZ232,0)+6,1))</f>
        <v>CI14.Amer.QTI</v>
      </c>
      <c r="CA237" s="5" t="str" cm="1">
        <f t="array" aca="1" ref="CA237" ca="1">INDIRECT(ADDRESS(MATCH(LARGE(_xlfn._xlws.FILTER(CA7:CA232,CB7:CB232&gt;cr),5),CA7:CA232,0)+6,1))</f>
        <v>CI14.Amer.EMX2</v>
      </c>
      <c r="CB237" s="5" t="str" cm="1">
        <f t="array" aca="1" ref="CB237" ca="1">INDIRECT(ADDRESS(MATCH(LARGE(_xlfn._xlws.FILTER(CB7:CB232,CB7:CB232&gt;cr),5),CB7:CB232,0)+6,1))</f>
        <v>AI01.Jaccard</v>
      </c>
      <c r="CC237" s="1" t="str" cm="1">
        <f t="array" aca="1" ref="CC237" ca="1">INDIRECT(ADDRESS(MATCH(SMALL(_xlfn._xlws.FILTER(CC7:CC232,CB7:CB232&gt;cr),5),CC7:CC232,0)+6,1))</f>
        <v>BU03.CPC</v>
      </c>
      <c r="CD237" s="6" t="str" cm="1">
        <f t="array" aca="1" ref="CD237" ca="1">INDIRECT(ADDRESS(MATCH(SMALL(_xlfn._xlws.FILTER(CD7:CD232,CG7:CG232&gt;cr),5),CD7:CD232,0)+6,1))</f>
        <v>BI07.NHMS</v>
      </c>
      <c r="CE237" s="6" t="str" cm="1">
        <f t="array" aca="1" ref="CE237" ca="1">INDIRECT(ADDRESS(MATCH(SMALL(_xlfn._xlws.FILTER(CE7:CE232,CG7:CG232&gt;cr),5),CE7:CE232,0)+6,1))</f>
        <v>AI28.RPB</v>
      </c>
      <c r="CF237" s="6" t="str" cm="1">
        <f t="array" aca="1" ref="CF237" ca="1">INDIRECT(ADDRESS(MATCH(LARGE(_xlfn._xlws.FILTER(CF7:CF232,CG7:CG232&gt;cr),5),CF7:CF232,0)+6,1))</f>
        <v>CI14.SMD.PSS</v>
      </c>
      <c r="CG237" s="6" t="str" cm="1">
        <f t="array" aca="1" ref="CG237" ca="1">INDIRECT(ADDRESS(MATCH(LARGE(_xlfn._xlws.FILTER(CG7:CG232,CG7:CG232&gt;cr),5),CG7:CG232,0)+6,1))</f>
        <v>AI01.Jaccard</v>
      </c>
      <c r="CH237" s="6" t="str" cm="1">
        <f t="array" aca="1" ref="CH237" ca="1">INDIRECT(ADDRESS(MATCH(SMALL(_xlfn._xlws.FILTER(CH7:CH232,CG7:CG232&gt;cr),5),CH7:CH232,0)+6,1))</f>
        <v>BU01.JacRA</v>
      </c>
      <c r="CI237" s="1" t="str" cm="1">
        <f t="array" aca="1" ref="CI237" ca="1">INDIRECT(ADDRESS(MATCH(SMALL(_xlfn._xlws.FILTER(CI7:CI232,CL7:CL232&gt;cr),5),CI7:CI232,0)+6,1))</f>
        <v>CI14.Amer.Cosine</v>
      </c>
      <c r="CJ237" s="1" t="str" cm="1">
        <f t="array" aca="1" ref="CJ237" ca="1">INDIRECT(ADDRESS(MATCH(SMALL(_xlfn._xlws.FILTER(CJ7:CJ232,CL7:CL232&gt;cr),5),CJ7:CJ232,0)+6,1))</f>
        <v>BI22.ESim2</v>
      </c>
      <c r="CK237" s="1" t="str" cm="1">
        <f t="array" aca="1" ref="CK237" ca="1">INDIRECT(ADDRESS(MATCH(LARGE(_xlfn._xlws.FILTER(CK7:CK232,CL7:CL232&gt;cr),5),CK7:CK232,0)+6,1))</f>
        <v>BI22.ESim3</v>
      </c>
      <c r="CL237" s="1" t="str" cm="1">
        <f t="array" aca="1" ref="CL237" ca="1">INDIRECT(ADDRESS(MATCH(LARGE(_xlfn._xlws.FILTER(CL7:CL232,CL7:CL232&gt;cr),5),CL7:CL232,0)+6,1))</f>
        <v>AI01.Jaccard</v>
      </c>
      <c r="CM237" s="1" t="str" cm="1">
        <f t="array" aca="1" ref="CM237" ca="1">INDIRECT(ADDRESS(MATCH(SMALL(_xlfn._xlws.FILTER(CM7:CM232,CL7:CL232&gt;cr),5),CM7:CM232,0)+6,1))</f>
        <v>AU21.SMC</v>
      </c>
      <c r="CN237" s="6" t="str" cm="1">
        <f t="array" aca="1" ref="CN237" ca="1">INDIRECT(ADDRESS(MATCH(SMALL(_xlfn._xlws.FILTER(CN7:CN232,CQ7:CQ232&gt;cr),5),CN7:CN232,0)+6,1))</f>
        <v>AI25.Coco</v>
      </c>
      <c r="CO237" s="6" t="str" cm="1">
        <f t="array" aca="1" ref="CO237" ca="1">INDIRECT(ADDRESS(MATCH(SMALL(_xlfn._xlws.FILTER(CO7:CO232,CQ7:CQ232&gt;cr),5),CO7:CO232,0)+6,1))</f>
        <v>BI01.PNCR</v>
      </c>
      <c r="CP237" s="6" t="str" cm="1">
        <f t="array" aca="1" ref="CP237" ca="1">INDIRECT(ADDRESS(MATCH(LARGE(_xlfn._xlws.FILTER(CP7:CP232,CQ7:CQ232&gt;cr),5),CP7:CP232,0)+6,1))</f>
        <v>BI01.JacEDS</v>
      </c>
      <c r="CQ237" s="6" t="str" cm="1">
        <f t="array" aca="1" ref="CQ237" ca="1">INDIRECT(ADDRESS(MATCH(LARGE(_xlfn._xlws.FILTER(CQ7:CQ232,CQ7:CQ232&gt;cr),5),CQ7:CQ232,0)+6,1))</f>
        <v>AI01.Jaccard</v>
      </c>
      <c r="CR237" s="6" t="str" cm="1">
        <f t="array" aca="1" ref="CR237" ca="1">INDIRECT(ADDRESS(MATCH(SMALL(_xlfn._xlws.FILTER(CR7:CR232,CQ7:CQ232&gt;cr),5),CR7:CR232,0)+6,1))</f>
        <v>AU21.SMC</v>
      </c>
      <c r="CS237" s="1" t="str" cm="1">
        <f t="array" aca="1" ref="CS237" ca="1">INDIRECT(ADDRESS(MATCH(SMALL(_xlfn._xlws.FILTER(CS7:CS232,CV7:CV232&gt;cr),5),CS7:CS232,0)+6,1))</f>
        <v>CI14.SMD.EMX1</v>
      </c>
      <c r="CT237" s="1" t="str" cm="1">
        <f t="array" aca="1" ref="CT237" ca="1">INDIRECT(ADDRESS(MATCH(SMALL(_xlfn._xlws.FILTER(CT7:CT232,CV7:CV232&gt;cr),5),CT7:CT232,0)+6,1))</f>
        <v>CI14.SMD.EMX1</v>
      </c>
      <c r="CU237" s="1" t="str" cm="1">
        <f t="array" aca="1" ref="CU237" ca="1">INDIRECT(ADDRESS(MATCH(LARGE(_xlfn._xlws.FILTER(CU7:CU232,CV7:CV232&gt;cr),5),CU7:CU232,0)+6,1))</f>
        <v>CI14.SMD.EMX1</v>
      </c>
      <c r="CV237" s="1" t="str" cm="1">
        <f t="array" aca="1" ref="CV237" ca="1">INDIRECT(ADDRESS(MATCH(LARGE(_xlfn._xlws.FILTER(CV7:CV232,CV7:CV232&gt;cr),5),CV7:CV232,0)+6,1))</f>
        <v>AI01.Jaccard</v>
      </c>
      <c r="CW237" s="1" t="str" cm="1">
        <f t="array" aca="1" ref="CW237" ca="1">INDIRECT(ADDRESS(MATCH(SMALL(_xlfn._xlws.FILTER(CW7:CW232,CV7:CV232&gt;cr),5),CW7:CW232,0)+6,1))</f>
        <v>AU02.Cosine</v>
      </c>
      <c r="CX237" s="6" t="str" cm="1">
        <f t="array" aca="1" ref="CX237" ca="1">INDIRECT(ADDRESS(MATCH(SMALL(_xlfn._xlws.FILTER(CX7:CX232,DA7:DA232&gt;cr),5),CX7:CX232,0)+6,1))</f>
        <v>CI14.Amer.EMX2</v>
      </c>
      <c r="CY237" s="6" t="str" cm="1">
        <f t="array" aca="1" ref="CY237" ca="1">INDIRECT(ADDRESS(MATCH(SMALL(_xlfn._xlws.FILTER(CY7:CY232,DA7:DA232&gt;cr),5),CY7:CY232,0)+6,1))</f>
        <v>CI14.Amer.EMX2</v>
      </c>
      <c r="CZ237" s="6" t="str" cm="1">
        <f t="array" aca="1" ref="CZ237" ca="1">INDIRECT(ADDRESS(MATCH(LARGE(_xlfn._xlws.FILTER(CZ7:CZ232,DA7:DA232&gt;cr),5),CZ7:CZ232,0)+6,1))</f>
        <v>CI14.SMD.EMX1</v>
      </c>
      <c r="DA237" s="6" t="str" cm="1">
        <f t="array" aca="1" ref="DA237" ca="1">INDIRECT(ADDRESS(MATCH(LARGE(_xlfn._xlws.FILTER(DA7:DA232,DA7:DA232&gt;cr),5),DA7:DA232,0)+6,1))</f>
        <v>AI01.Jaccard</v>
      </c>
      <c r="DB237" s="6" t="str" cm="1">
        <f t="array" aca="1" ref="DB237" ca="1">INDIRECT(ADDRESS(MATCH(SMALL(_xlfn._xlws.FILTER(DB7:DB232,DA7:DA232&gt;cr),5),DB7:DB232,0)+6,1))</f>
        <v>AU02.Cosine</v>
      </c>
      <c r="DC237" s="1" t="str" cm="1">
        <f t="array" aca="1" ref="DC237" ca="1">INDIRECT(ADDRESS(MATCH(SMALL(_xlfn._xlws.FILTER(DC7:DC232,DF7:DF232&gt;cr),5),DC7:DC232,0)+6,1))</f>
        <v>BI07.NHMS</v>
      </c>
      <c r="DD237" s="1" t="str" cm="1">
        <f t="array" aca="1" ref="DD237" ca="1">INDIRECT(ADDRESS(MATCH(SMALL(_xlfn._xlws.FILTER(DD7:DD232,DF7:DF232&gt;cr),5),DD7:DD232,0)+6,1))</f>
        <v>AI28.RPB</v>
      </c>
      <c r="DE237" s="1" t="str" cm="1">
        <f t="array" aca="1" ref="DE237" ca="1">INDIRECT(ADDRESS(MATCH(LARGE(_xlfn._xlws.FILTER(DE7:DE232,DF7:DF232&gt;cr),5),DE7:DE232,0)+6,1))</f>
        <v>CI14.Amer.EMX6</v>
      </c>
      <c r="DF237" s="1" t="str" cm="1">
        <f t="array" aca="1" ref="DF237" ca="1">INDIRECT(ADDRESS(MATCH(LARGE(_xlfn._xlws.FILTER(DF7:DF232,DF7:DF232&gt;cr),5),DF7:DF232,0)+6,1))</f>
        <v>AI01.Jaccard</v>
      </c>
      <c r="DG237" s="1" t="str" cm="1">
        <f t="array" aca="1" ref="DG237" ca="1">INDIRECT(ADDRESS(MATCH(SMALL(_xlfn._xlws.FILTER(DG7:DG232,DF7:DF232&gt;cr),5),DG7:DG232,0)+6,1))</f>
        <v>AU07.PSS</v>
      </c>
      <c r="DH237" s="6" t="str" cm="1">
        <f t="array" aca="1" ref="DH237" ca="1">INDIRECT(ADDRESS(MATCH(SMALL(_xlfn._xlws.FILTER(DH7:DH232,DK7:DK232&gt;cr),5),DH7:DH232,0)+6,1))</f>
        <v>BI22.ZSim</v>
      </c>
      <c r="DI237" s="6" t="str" cm="1">
        <f t="array" aca="1" ref="DI237" ca="1">INDIRECT(ADDRESS(MATCH(SMALL(_xlfn._xlws.FILTER(DI7:DI232,DK7:DK232&gt;cr),5),DI7:DI232,0)+6,1))</f>
        <v>BI22.ZSim</v>
      </c>
      <c r="DJ237" s="6" t="str" cm="1">
        <f t="array" aca="1" ref="DJ237" ca="1">INDIRECT(ADDRESS(MATCH(LARGE(_xlfn._xlws.FILTER(DJ7:DJ232,DK7:DK232&gt;cr),5),DJ7:DJ232,0)+6,1))</f>
        <v>CI14.Amer.Cosine</v>
      </c>
      <c r="DK237" s="6" t="str" cm="1">
        <f t="array" aca="1" ref="DK237" ca="1">INDIRECT(ADDRESS(MATCH(LARGE(_xlfn._xlws.FILTER(DK7:DK232,DK7:DK232&gt;cr),5),DK7:DK232,0)+6,1))</f>
        <v>AI01.Jaccard</v>
      </c>
      <c r="DL237" s="6" t="str" cm="1">
        <f t="array" aca="1" ref="DL237" ca="1">INDIRECT(ADDRESS(MATCH(SMALL(_xlfn._xlws.FILTER(DL7:DL232,DK7:DK232&gt;cr),5),DL7:DL232,0)+6,1))</f>
        <v>AU04.MSD</v>
      </c>
      <c r="DM237" s="1" t="str" cm="1">
        <f t="array" aca="1" ref="DM237" ca="1">INDIRECT(ADDRESS(MATCH(SMALL(_xlfn._xlws.FILTER(DM7:DM232,DP7:DP232&gt;cr),5),DM7:DM232,0)+6,1))</f>
        <v>AI26.URP</v>
      </c>
      <c r="DN237" s="1" t="str" cm="1">
        <f t="array" aca="1" ref="DN237" ca="1">INDIRECT(ADDRESS(MATCH(SMALL(_xlfn._xlws.FILTER(DN7:DN232,DP7:DP232&gt;cr),5),DN7:DN232,0)+6,1))</f>
        <v>AI25.Coco</v>
      </c>
      <c r="DO237" s="1" t="str" cm="1">
        <f t="array" aca="1" ref="DO237" ca="1">INDIRECT(ADDRESS(MATCH(LARGE(_xlfn._xlws.FILTER(DO7:DO232,DP7:DP232&gt;cr),5),DO7:DO232,0)+6,1))</f>
        <v>AI25.Coco</v>
      </c>
      <c r="DP237" s="1" t="str" cm="1">
        <f t="array" aca="1" ref="DP237" ca="1">INDIRECT(ADDRESS(MATCH(LARGE(_xlfn._xlws.FILTER(DP7:DP232,DP7:DP232&gt;cr),5),DP7:DP232,0)+6,1))</f>
        <v>AI01.Jaccard</v>
      </c>
      <c r="DQ237" s="1" t="str" cm="1">
        <f t="array" aca="1" ref="DQ237" ca="1">INDIRECT(ADDRESS(MATCH(SMALL(_xlfn._xlws.FILTER(DQ7:DQ232,DP7:DP232&gt;cr),5),DQ7:DQ232,0)+6,1))</f>
        <v>AU05.SRC</v>
      </c>
      <c r="DR237" s="6" t="str" cm="1">
        <f t="array" aca="1" ref="DR237" ca="1">INDIRECT(ADDRESS(MATCH(SMALL(_xlfn._xlws.FILTER(DR7:DR232,DU7:DU232&gt;cr),5),DR7:DR232,0)+6,1))</f>
        <v>CI14.Amer.EMX2</v>
      </c>
      <c r="DS237" s="6" t="str" cm="1">
        <f t="array" aca="1" ref="DS237" ca="1">INDIRECT(ADDRESS(MATCH(SMALL(_xlfn._xlws.FILTER(DS7:DS232,DU7:DU232&gt;cr),5),DS7:DS232,0)+6,1))</f>
        <v>CI14.SMD.EMX1</v>
      </c>
      <c r="DT237" s="6" t="str" cm="1">
        <f t="array" aca="1" ref="DT237" ca="1">INDIRECT(ADDRESS(MATCH(LARGE(_xlfn._xlws.FILTER(DT7:DT232,DU7:DU232&gt;cr),5),DT7:DT232,0)+6,1))</f>
        <v>CI14.SMD.EMX1</v>
      </c>
      <c r="DU237" s="6" t="str" cm="1">
        <f t="array" aca="1" ref="DU237" ca="1">INDIRECT(ADDRESS(MATCH(LARGE(_xlfn._xlws.FILTER(DU7:DU232,DU7:DU232&gt;cr),5),DU7:DU232,0)+6,1))</f>
        <v>AI01.Jaccard</v>
      </c>
      <c r="DV237" s="6" t="str" cm="1">
        <f t="array" aca="1" ref="DV237" ca="1">INDIRECT(ADDRESS(MATCH(SMALL(_xlfn._xlws.FILTER(DV7:DV232,DU7:DU232&gt;cr),5),DV7:DV232,0)+6,1))</f>
        <v>AU02.Cosine</v>
      </c>
      <c r="DW237" s="1" t="str" cm="1">
        <f t="array" aca="1" ref="DW237" ca="1">INDIRECT(ADDRESS(MATCH(SMALL(_xlfn._xlws.FILTER(DW7:DW232,DZ7:DZ232&gt;cr),5),DW7:DW232,0)+6,1))</f>
        <v>CI14.Amer.EMX2</v>
      </c>
      <c r="DX237" s="1" t="str" cm="1">
        <f t="array" aca="1" ref="DX237" ca="1">INDIRECT(ADDRESS(MATCH(SMALL(_xlfn._xlws.FILTER(DX7:DX232,DZ7:DZ232&gt;cr),5),DX7:DX232,0)+6,1))</f>
        <v>CI14.Amer.QTI</v>
      </c>
      <c r="DY237" s="1" t="str" cm="1">
        <f t="array" aca="1" ref="DY237" ca="1">INDIRECT(ADDRESS(MATCH(LARGE(_xlfn._xlws.FILTER(DY7:DY232,DZ7:DZ232&gt;cr),5),DY7:DY232,0)+6,1))</f>
        <v>CI14.Amer.EMX2</v>
      </c>
      <c r="DZ237" s="1" t="str" cm="1">
        <f t="array" aca="1" ref="DZ237" ca="1">INDIRECT(ADDRESS(MATCH(LARGE(_xlfn._xlws.FILTER(DZ7:DZ232,DZ7:DZ232&gt;cr),5),DZ7:DZ232,0)+6,1))</f>
        <v>AI01.Jaccard</v>
      </c>
      <c r="EA237" s="1" t="str" cm="1">
        <f t="array" aca="1" ref="EA237" ca="1">INDIRECT(ADDRESS(MATCH(SMALL(_xlfn._xlws.FILTER(EA7:EA232,DZ7:DZ232&gt;cr),5),EA7:EA232,0)+6,1))</f>
        <v>AU04.MSD</v>
      </c>
      <c r="EB237" s="6" t="str" cm="1">
        <f t="array" aca="1" ref="EB237" ca="1">INDIRECT(ADDRESS(MATCH(SMALL(_xlfn._xlws.FILTER(EB7:EB232,EE7:EE232&gt;cr),5),EB7:EB232,0)+6,1))</f>
        <v>BI07.NHMS</v>
      </c>
      <c r="EC237" s="6" t="str" cm="1">
        <f t="array" aca="1" ref="EC237" ca="1">INDIRECT(ADDRESS(MATCH(SMALL(_xlfn._xlws.FILTER(EC7:EC232,EE7:EE232&gt;cr),5),EC7:EC232,0)+6,1))</f>
        <v>AI28.RPB</v>
      </c>
      <c r="ED237" s="6" t="str" cm="1">
        <f t="array" aca="1" ref="ED237" ca="1">INDIRECT(ADDRESS(MATCH(LARGE(_xlfn._xlws.FILTER(ED7:ED232,EE7:EE232&gt;cr),5),ED7:ED232,0)+6,1))</f>
        <v>CI14.Amer.EMX6</v>
      </c>
      <c r="EE237" s="6" t="str" cm="1">
        <f t="array" aca="1" ref="EE237" ca="1">INDIRECT(ADDRESS(MATCH(LARGE(_xlfn._xlws.FILTER(EE7:EE232,EE7:EE232&gt;cr),5),EE7:EE232,0)+6,1))</f>
        <v>AI01.Jaccard</v>
      </c>
      <c r="EF237" s="6" t="str" cm="1">
        <f t="array" aca="1" ref="EF237" ca="1">INDIRECT(ADDRESS(MATCH(SMALL(_xlfn._xlws.FILTER(EF7:EF232,EE7:EE232&gt;cr),5),EF7:EF232,0)+6,1))</f>
        <v>AU04.MSD</v>
      </c>
      <c r="EG237" s="1" t="str" cm="1">
        <f t="array" aca="1" ref="EG237" ca="1">INDIRECT(ADDRESS(MATCH(SMALL(_xlfn._xlws.FILTER(EG7:EG232,EJ7:EJ232&gt;cr),5),EG7:EG232,0)+6,1))</f>
        <v>CI14.Amer.TA</v>
      </c>
      <c r="EH237" s="1" t="str" cm="1">
        <f t="array" aca="1" ref="EH237" ca="1">INDIRECT(ADDRESS(MATCH(SMALL(_xlfn._xlws.FILTER(EH7:EH232,EJ7:EJ232&gt;cr),5),EH7:EH232,0)+6,1))</f>
        <v>BI22.ESim2</v>
      </c>
      <c r="EI237" s="1" t="str" cm="1">
        <f t="array" aca="1" ref="EI237" ca="1">INDIRECT(ADDRESS(MATCH(LARGE(_xlfn._xlws.FILTER(EI7:EI232,EJ7:EJ232&gt;cr),5),EI7:EI232,0)+6,1))</f>
        <v>CI14.Amer.Cosine</v>
      </c>
      <c r="EJ237" s="1" t="str" cm="1">
        <f t="array" aca="1" ref="EJ237" ca="1">INDIRECT(ADDRESS(MATCH(LARGE(_xlfn._xlws.FILTER(EJ7:EJ232,EJ7:EJ232&gt;cr),5),EJ7:EJ232,0)+6,1))</f>
        <v>AI01.Jaccard</v>
      </c>
      <c r="EK237" s="1" t="str" cm="1">
        <f t="array" aca="1" ref="EK237" ca="1">INDIRECT(ADDRESS(MATCH(SMALL(_xlfn._xlws.FILTER(EK7:EK232,EJ7:EJ232&gt;cr),5),EK7:EK232,0)+6,1))</f>
        <v>AU01.Jaccard</v>
      </c>
      <c r="EL237" s="6" t="str" cm="1">
        <f t="array" aca="1" ref="EL237" ca="1">INDIRECT(ADDRESS(MATCH(SMALL(_xlfn._xlws.FILTER(EL7:EL232,EO7:EO232&gt;cr),5),EL7:EL232,0)+6,1))</f>
        <v>AI25.Coco</v>
      </c>
      <c r="EM237" s="6" t="str" cm="1">
        <f t="array" aca="1" ref="EM237" ca="1">INDIRECT(ADDRESS(MATCH(SMALL(_xlfn._xlws.FILTER(EM7:EM232,EO7:EO232&gt;cr),5),EM7:EM232,0)+6,1))</f>
        <v>AI25.Coco</v>
      </c>
      <c r="EN237" s="6" t="str" cm="1">
        <f t="array" aca="1" ref="EN237" ca="1">INDIRECT(ADDRESS(MATCH(LARGE(_xlfn._xlws.FILTER(EN7:EN232,EO7:EO232&gt;cr),5),EN7:EN232,0)+6,1))</f>
        <v>BI01.PNCR</v>
      </c>
      <c r="EO237" s="6" t="str" cm="1">
        <f t="array" aca="1" ref="EO237" ca="1">INDIRECT(ADDRESS(MATCH(LARGE(_xlfn._xlws.FILTER(EO7:EO232,EO7:EO232&gt;cr),5),EO7:EO232,0)+6,1))</f>
        <v>AI01.Jaccard</v>
      </c>
      <c r="EP237" s="6" t="str" cm="1">
        <f t="array" aca="1" ref="EP237" ca="1">INDIRECT(ADDRESS(MATCH(SMALL(_xlfn._xlws.FILTER(EP7:EP232,EO7:EO232&gt;cr),5),EP7:EP232,0)+6,1))</f>
        <v>AU05.SRC</v>
      </c>
      <c r="EQ237" s="1" t="e" cm="1" vm="1">
        <f t="array" aca="1" ref="EQ237" ca="1">INDIRECT(ADDRESS(MATCH(SMALL(_xlfn._xlws.FILTER(EQ7:EQ232,ET7:ET232&gt;cr),5),EQ7:EQ232,0)+6,1))</f>
        <v>#VALUE!</v>
      </c>
      <c r="ER237" s="1" t="e" cm="1" vm="1">
        <f t="array" aca="1" ref="ER237" ca="1">INDIRECT(ADDRESS(MATCH(SMALL(_xlfn._xlws.FILTER(ER7:ER232,ET7:ET232&gt;cr),5),ER7:ER232,0)+6,1))</f>
        <v>#VALUE!</v>
      </c>
      <c r="ES237" s="1" t="e" cm="1" vm="1">
        <f t="array" aca="1" ref="ES237" ca="1">INDIRECT(ADDRESS(MATCH(LARGE(_xlfn._xlws.FILTER(ES7:ES232,ET7:ET232&gt;cr),5),ES7:ES232,0)+6,1))</f>
        <v>#VALUE!</v>
      </c>
      <c r="ET237" s="1" t="e" cm="1" vm="1">
        <f t="array" aca="1" ref="ET237" ca="1">INDIRECT(ADDRESS(MATCH(LARGE(_xlfn._xlws.FILTER(ET7:ET232,ET7:ET232&gt;cr),5),ET7:ET232,0)+6,1))</f>
        <v>#VALUE!</v>
      </c>
      <c r="EU237" s="1" t="e" cm="1" vm="1">
        <f t="array" aca="1" ref="EU237" ca="1">INDIRECT(ADDRESS(MATCH(SMALL(_xlfn._xlws.FILTER(EU7:EU232,ET7:ET232&gt;cr),5),EU7:EU232,0)+6,1))</f>
        <v>#VALUE!</v>
      </c>
      <c r="EV237" s="6" t="e" cm="1" vm="1">
        <f t="array" aca="1" ref="EV237" ca="1">INDIRECT(ADDRESS(MATCH(SMALL(_xlfn._xlws.FILTER(EV7:EV232,EY7:EY232&gt;cr),5),EV7:EV232,0)+6,1))</f>
        <v>#VALUE!</v>
      </c>
      <c r="EW237" s="6" t="e" cm="1" vm="1">
        <f t="array" aca="1" ref="EW237" ca="1">INDIRECT(ADDRESS(MATCH(SMALL(_xlfn._xlws.FILTER(EW7:EW232,EY7:EY232&gt;cr),5),EW7:EW232,0)+6,1))</f>
        <v>#VALUE!</v>
      </c>
      <c r="EX237" s="6" t="e" cm="1" vm="1">
        <f t="array" aca="1" ref="EX237" ca="1">INDIRECT(ADDRESS(MATCH(LARGE(_xlfn._xlws.FILTER(EX7:EX232,EY7:EY232&gt;cr),5),EX7:EX232,0)+6,1))</f>
        <v>#VALUE!</v>
      </c>
      <c r="EY237" s="6" t="e" cm="1" vm="1">
        <f t="array" aca="1" ref="EY237" ca="1">INDIRECT(ADDRESS(MATCH(LARGE(_xlfn._xlws.FILTER(EY7:EY232,EY7:EY232&gt;cr),5),EY7:EY232,0)+6,1))</f>
        <v>#VALUE!</v>
      </c>
      <c r="EZ237" s="6" t="e" cm="1" vm="1">
        <f t="array" aca="1" ref="EZ237" ca="1">INDIRECT(ADDRESS(MATCH(SMALL(_xlfn._xlws.FILTER(EZ7:EZ232,EY7:EY232&gt;cr),5),EZ7:EZ232,0)+6,1))</f>
        <v>#VALUE!</v>
      </c>
      <c r="FA237" s="1" t="str" cm="1">
        <f t="array" aca="1" ref="FA237" ca="1">INDIRECT(ADDRESS(MATCH(SMALL(_xlfn._xlws.FILTER(FA7:FA232,FD7:FD232&gt;cr),5),FA7:FA232,0)+6,1))</f>
        <v>BI14.Amer</v>
      </c>
      <c r="FB237" s="1" t="str" cm="1">
        <f t="array" aca="1" ref="FB237" ca="1">INDIRECT(ADDRESS(MATCH(SMALL(_xlfn._xlws.FILTER(FB7:FB232,FD7:FD232&gt;cr),5),FB7:FB232,0)+6,1))</f>
        <v>BI14.Amer</v>
      </c>
      <c r="FC237" s="1" t="str" cm="1">
        <f t="array" aca="1" ref="FC237" ca="1">INDIRECT(ADDRESS(MATCH(LARGE(_xlfn._xlws.FILTER(FC7:FC232,FD7:FD232&gt;cr),5),FC7:FC232,0)+6,1))</f>
        <v>BI16.TAJ</v>
      </c>
      <c r="FD237" s="1" t="str" cm="1">
        <f t="array" aca="1" ref="FD237" ca="1">INDIRECT(ADDRESS(MATCH(LARGE(_xlfn._xlws.FILTER(FD7:FD232,FD7:FD232&gt;cr),5),FD7:FD232,0)+6,1))</f>
        <v>AI01.Jaccard</v>
      </c>
      <c r="FE237" s="1" t="str" cm="1">
        <f t="array" aca="1" ref="FE237" ca="1">INDIRECT(ADDRESS(MATCH(SMALL(_xlfn._xlws.FILTER(FE7:FE232,FD7:FD232&gt;cr),5),FE7:FE232,0)+6,1))</f>
        <v>BU16.TAJ</v>
      </c>
      <c r="FF237" s="6" t="e" cm="1" vm="1">
        <f t="array" aca="1" ref="FF237" ca="1">INDIRECT(ADDRESS(MATCH(SMALL(_xlfn._xlws.FILTER(FF7:FF232,FI7:FI232&gt;cr),5),FF7:FF232,0)+6,1))</f>
        <v>#VALUE!</v>
      </c>
      <c r="FG237" s="6" t="e" cm="1" vm="1">
        <f t="array" aca="1" ref="FG237" ca="1">INDIRECT(ADDRESS(MATCH(SMALL(_xlfn._xlws.FILTER(FG7:FG232,FI7:FI232&gt;cr),5),FG7:FG232,0)+6,1))</f>
        <v>#VALUE!</v>
      </c>
      <c r="FH237" s="6" t="e" cm="1" vm="1">
        <f t="array" aca="1" ref="FH237" ca="1">INDIRECT(ADDRESS(MATCH(LARGE(_xlfn._xlws.FILTER(FH7:FH232,FI7:FI232&gt;cr),5),FH7:FH232,0)+6,1))</f>
        <v>#VALUE!</v>
      </c>
      <c r="FI237" s="6" t="e" cm="1" vm="1">
        <f t="array" aca="1" ref="FI237" ca="1">INDIRECT(ADDRESS(MATCH(LARGE(_xlfn._xlws.FILTER(FI7:FI232,FI7:FI232&gt;cr),5),FI7:FI232,0)+6,1))</f>
        <v>#VALUE!</v>
      </c>
      <c r="FJ237" s="6" t="e" cm="1" vm="1">
        <f t="array" aca="1" ref="FJ237" ca="1">INDIRECT(ADDRESS(MATCH(SMALL(_xlfn._xlws.FILTER(FJ7:FJ232,FI7:FI232&gt;cr),5),FJ7:FJ232,0)+6,1))</f>
        <v>#VALUE!</v>
      </c>
      <c r="FK237" s="1" t="e" cm="1" vm="1">
        <f t="array" aca="1" ref="FK237" ca="1">INDIRECT(ADDRESS(MATCH(SMALL(_xlfn._xlws.FILTER(FK7:FK232,FN7:FN232&gt;cr),5),FK7:FK232,0)+6,1))</f>
        <v>#VALUE!</v>
      </c>
      <c r="FL237" s="1" t="e" cm="1" vm="1">
        <f t="array" aca="1" ref="FL237" ca="1">INDIRECT(ADDRESS(MATCH(SMALL(_xlfn._xlws.FILTER(FL7:FL232,FN7:FN232&gt;cr),5),FL7:FL232,0)+6,1))</f>
        <v>#VALUE!</v>
      </c>
      <c r="FM237" s="1" t="e" cm="1" vm="1">
        <f t="array" aca="1" ref="FM237" ca="1">INDIRECT(ADDRESS(MATCH(LARGE(_xlfn._xlws.FILTER(FM7:FM232,FN7:FN232&gt;cr),5),FM7:FM232,0)+6,1))</f>
        <v>#VALUE!</v>
      </c>
      <c r="FN237" s="1" t="e" cm="1" vm="1">
        <f t="array" aca="1" ref="FN237" ca="1">INDIRECT(ADDRESS(MATCH(LARGE(_xlfn._xlws.FILTER(FN7:FN232,FN7:FN232&gt;cr),5),FN7:FN232,0)+6,1))</f>
        <v>#VALUE!</v>
      </c>
      <c r="FO237" s="1" t="e" cm="1" vm="1">
        <f t="array" aca="1" ref="FO237" ca="1">INDIRECT(ADDRESS(MATCH(SMALL(_xlfn._xlws.FILTER(FO7:FO232,FN7:FN232&gt;cr),5),FO7:FO232,0)+6,1))</f>
        <v>#VALUE!</v>
      </c>
      <c r="FP237" s="9" t="str" cm="1">
        <f t="array" aca="1" ref="FP237" ca="1">INDIRECT(ADDRESS(MATCH(SMALL(_xlfn.LET(_xlpm.x,IF(ISNUMBER(FP7:FP232),FP7:FP232),_xlpm.y,IF(ISNUMBER(FS7:FS232),FS7:FS232),_xlfn._xlws.FILTER(_xlpm.x,_xlpm.y&gt;cr)),5),FP7:FP232,0)+6,1))</f>
        <v>BI07.NHMS</v>
      </c>
      <c r="FQ237" s="9" t="str" cm="1">
        <f t="array" aca="1" ref="FQ237" ca="1">INDIRECT(ADDRESS(MATCH(SMALL(_xlfn.LET(_xlpm.x,IF(ISNUMBER(FQ7:FQ232),FQ7:FQ232),_xlpm.y,IF(ISNUMBER(FS7:FS232),FS7:FS232),_xlfn._xlws.FILTER(_xlpm.x,_xlpm.y&gt;cr)),5),FQ7:FQ232,0)+6,1))</f>
        <v>BI22.ESim2</v>
      </c>
      <c r="FR237" s="9" t="str" cm="1">
        <f t="array" aca="1" ref="FR237" ca="1">INDIRECT(ADDRESS(MATCH(LARGE(_xlfn.LET(_xlpm.x,IF(ISNUMBER(FR7:FR232),FR7:FR232),_xlpm.y,IF(ISNUMBER(FS7:FS232),FS7:FS232),_xlfn._xlws.FILTER(_xlpm.x,_xlpm.y&gt;cr)),5),FR7:FR232,0)+6,1))</f>
        <v>CI14.Amer.EMX1</v>
      </c>
      <c r="FS237" s="9" t="str" cm="1">
        <f t="array" aca="1" ref="FS237" ca="1">INDIRECT(ADDRESS(MATCH(LARGE(_xlfn.LET(_xlpm.x,IF(ISNUMBER(FS7:FS232),FS7:FS232),_xlpm.y,IF(ISNUMBER(FS7:FS232),FS7:FS232),_xlfn._xlws.FILTER(_xlpm.x,_xlpm.y&gt;cr)),5),FS7:FS232,0)+6,1))</f>
        <v>CI14.Amer.QTI</v>
      </c>
      <c r="FT237" s="9" t="str" cm="1">
        <f t="array" aca="1" ref="FT237" ca="1">INDIRECT(ADDRESS(MATCH(SMALL(_xlfn.LET(_xlpm.x,IF(ISNUMBER(FT7:FT232),FT7:FT232),_xlpm.y,IF(ISNUMBER(FS7:FS232),FS7:FS232),_xlfn._xlws.FILTER(_xlpm.x,_xlpm.y&gt;cr)),5),FT7:FT232,0)+6,1))</f>
        <v>BU01.Dice</v>
      </c>
      <c r="FU237" s="1" t="str" cm="1">
        <f t="array" aca="1" ref="FU237" ca="1">INDEX(_xlfn._xlws.FILTER(FU7:FU232,ISTEXT(FU7:FU232)),MODE(MATCH(_xlfn._xlws.FILTER(FU7:FU232,ISTEXT(FU7:FU232)),_xlfn._xlws.FILTER(FU7:FU232,ISTEXT(FU7:FU232)),0)))</f>
        <v>k=20, r=0.1</v>
      </c>
      <c r="FV237" s="1" t="str" cm="1">
        <f t="array" aca="1" ref="FV237" ca="1">INDEX(_xlfn._xlws.FILTER(FV7:FV232,ISTEXT(FV7:FV232)),MODE(MATCH(_xlfn._xlws.FILTER(FV7:FV232,ISTEXT(FV7:FV232)),_xlfn._xlws.FILTER(FV7:FV232,ISTEXT(FV7:FV232)),0)))</f>
        <v>k=5, r=0.1</v>
      </c>
      <c r="FW237" s="1" t="str" cm="1">
        <f t="array" aca="1" ref="FW237" ca="1">INDEX(_xlfn._xlws.FILTER(FW7:FW232,ISTEXT(FW7:FW232)),MODE(MATCH(_xlfn._xlws.FILTER(FW7:FW232,ISTEXT(FW7:FW232)),_xlfn._xlws.FILTER(FW7:FW232,ISTEXT(FW7:FW232)),0)))</f>
        <v>k=20, r=0.1</v>
      </c>
      <c r="FX237" s="1" t="str" cm="1">
        <f t="array" aca="1" ref="FX237" ca="1">INDEX(_xlfn._xlws.FILTER(FX7:FX232,ISTEXT(FX7:FX232)),MODE(MATCH(_xlfn._xlws.FILTER(FX7:FX232,ISTEXT(FX7:FX232)),_xlfn._xlws.FILTER(FX7:FX232,ISTEXT(FX7:FX232)),0)))</f>
        <v>k=5, r=0.1</v>
      </c>
      <c r="FY237" s="1" t="str" cm="1">
        <f t="array" aca="1" ref="FY237" ca="1">INDEX(_xlfn._xlws.FILTER(FY7:FY232,ISTEXT(FY7:FY232)),MODE(MATCH(_xlfn._xlws.FILTER(FY7:FY232,ISTEXT(FY7:FY232)),_xlfn._xlws.FILTER(FY7:FY232,ISTEXT(FY7:FY232)),0)))</f>
        <v>k=20, r=0.9</v>
      </c>
    </row>
    <row r="239" spans="1:181" x14ac:dyDescent="0.2">
      <c r="B239" s="2" t="s">
        <v>0</v>
      </c>
      <c r="C239" s="2" t="s">
        <v>1</v>
      </c>
      <c r="D239" s="2" t="s">
        <v>2</v>
      </c>
      <c r="E239" s="2" t="s">
        <v>216</v>
      </c>
      <c r="F239" s="2" t="s">
        <v>217</v>
      </c>
      <c r="G239" s="3" t="s">
        <v>0</v>
      </c>
      <c r="H239" s="3" t="s">
        <v>1</v>
      </c>
      <c r="I239" s="3" t="s">
        <v>2</v>
      </c>
      <c r="J239" s="3" t="s">
        <v>216</v>
      </c>
      <c r="K239" s="3" t="s">
        <v>217</v>
      </c>
      <c r="L239" s="2" t="s">
        <v>0</v>
      </c>
      <c r="M239" s="2" t="s">
        <v>1</v>
      </c>
      <c r="N239" s="2" t="s">
        <v>2</v>
      </c>
      <c r="O239" s="2" t="s">
        <v>216</v>
      </c>
      <c r="P239" s="2" t="s">
        <v>217</v>
      </c>
      <c r="Q239" s="3" t="s">
        <v>0</v>
      </c>
      <c r="R239" s="3" t="s">
        <v>1</v>
      </c>
      <c r="S239" s="3" t="s">
        <v>2</v>
      </c>
      <c r="T239" s="3" t="s">
        <v>216</v>
      </c>
      <c r="U239" s="3" t="s">
        <v>217</v>
      </c>
      <c r="V239" s="2" t="s">
        <v>0</v>
      </c>
      <c r="W239" s="2" t="s">
        <v>1</v>
      </c>
      <c r="X239" s="2" t="s">
        <v>2</v>
      </c>
      <c r="Y239" s="2" t="s">
        <v>216</v>
      </c>
      <c r="Z239" s="2" t="s">
        <v>217</v>
      </c>
      <c r="AA239" s="3" t="s">
        <v>0</v>
      </c>
      <c r="AB239" s="3" t="s">
        <v>1</v>
      </c>
      <c r="AC239" s="3" t="s">
        <v>2</v>
      </c>
      <c r="AD239" s="3" t="s">
        <v>216</v>
      </c>
      <c r="AE239" s="3" t="s">
        <v>217</v>
      </c>
      <c r="AF239" s="2" t="s">
        <v>0</v>
      </c>
      <c r="AG239" s="2" t="s">
        <v>1</v>
      </c>
      <c r="AH239" s="2" t="s">
        <v>2</v>
      </c>
      <c r="AI239" s="2" t="s">
        <v>216</v>
      </c>
      <c r="AJ239" s="2" t="s">
        <v>217</v>
      </c>
      <c r="AK239" s="3" t="s">
        <v>0</v>
      </c>
      <c r="AL239" s="3" t="s">
        <v>1</v>
      </c>
      <c r="AM239" s="3" t="s">
        <v>2</v>
      </c>
      <c r="AN239" s="3" t="s">
        <v>216</v>
      </c>
      <c r="AO239" s="3" t="s">
        <v>217</v>
      </c>
      <c r="AP239" s="2" t="s">
        <v>0</v>
      </c>
      <c r="AQ239" s="2" t="s">
        <v>1</v>
      </c>
      <c r="AR239" s="2" t="s">
        <v>2</v>
      </c>
      <c r="AS239" s="2" t="s">
        <v>216</v>
      </c>
      <c r="AT239" s="2" t="s">
        <v>217</v>
      </c>
      <c r="AU239" s="3" t="s">
        <v>0</v>
      </c>
      <c r="AV239" s="3" t="s">
        <v>1</v>
      </c>
      <c r="AW239" s="3" t="s">
        <v>2</v>
      </c>
      <c r="AX239" s="3" t="s">
        <v>216</v>
      </c>
      <c r="AY239" s="3" t="s">
        <v>217</v>
      </c>
      <c r="AZ239" s="2" t="s">
        <v>0</v>
      </c>
      <c r="BA239" s="2" t="s">
        <v>1</v>
      </c>
      <c r="BB239" s="2" t="s">
        <v>2</v>
      </c>
      <c r="BC239" s="2" t="s">
        <v>216</v>
      </c>
      <c r="BD239" s="2" t="s">
        <v>217</v>
      </c>
      <c r="BE239" s="3" t="s">
        <v>0</v>
      </c>
      <c r="BF239" s="3" t="s">
        <v>1</v>
      </c>
      <c r="BG239" s="3" t="s">
        <v>2</v>
      </c>
      <c r="BH239" s="3" t="s">
        <v>216</v>
      </c>
      <c r="BI239" s="3" t="s">
        <v>217</v>
      </c>
      <c r="BJ239" s="2" t="s">
        <v>0</v>
      </c>
      <c r="BK239" s="2" t="s">
        <v>1</v>
      </c>
      <c r="BL239" s="2" t="s">
        <v>2</v>
      </c>
      <c r="BM239" s="2" t="s">
        <v>216</v>
      </c>
      <c r="BN239" s="2" t="s">
        <v>217</v>
      </c>
      <c r="BO239" s="3" t="s">
        <v>0</v>
      </c>
      <c r="BP239" s="3" t="s">
        <v>1</v>
      </c>
      <c r="BQ239" s="3" t="s">
        <v>2</v>
      </c>
      <c r="BR239" s="3" t="s">
        <v>216</v>
      </c>
      <c r="BS239" s="3" t="s">
        <v>217</v>
      </c>
      <c r="BT239" s="2" t="s">
        <v>0</v>
      </c>
      <c r="BU239" s="2" t="s">
        <v>1</v>
      </c>
      <c r="BV239" s="2" t="s">
        <v>2</v>
      </c>
      <c r="BW239" s="2" t="s">
        <v>216</v>
      </c>
      <c r="BX239" s="2" t="s">
        <v>217</v>
      </c>
      <c r="BY239" s="3" t="s">
        <v>0</v>
      </c>
      <c r="BZ239" s="3" t="s">
        <v>1</v>
      </c>
      <c r="CA239" s="3" t="s">
        <v>2</v>
      </c>
      <c r="CB239" s="3" t="s">
        <v>216</v>
      </c>
      <c r="CC239" s="3" t="s">
        <v>217</v>
      </c>
      <c r="CD239" s="2" t="s">
        <v>0</v>
      </c>
      <c r="CE239" s="2" t="s">
        <v>1</v>
      </c>
      <c r="CF239" s="2" t="s">
        <v>2</v>
      </c>
      <c r="CG239" s="2" t="s">
        <v>216</v>
      </c>
      <c r="CH239" s="2" t="s">
        <v>217</v>
      </c>
      <c r="CI239" s="3" t="s">
        <v>0</v>
      </c>
      <c r="CJ239" s="3" t="s">
        <v>1</v>
      </c>
      <c r="CK239" s="3" t="s">
        <v>2</v>
      </c>
      <c r="CL239" s="3" t="s">
        <v>216</v>
      </c>
      <c r="CM239" s="3" t="s">
        <v>217</v>
      </c>
      <c r="CN239" s="2" t="s">
        <v>0</v>
      </c>
      <c r="CO239" s="2" t="s">
        <v>1</v>
      </c>
      <c r="CP239" s="2" t="s">
        <v>2</v>
      </c>
      <c r="CQ239" s="2" t="s">
        <v>216</v>
      </c>
      <c r="CR239" s="2" t="s">
        <v>217</v>
      </c>
      <c r="CS239" s="3" t="s">
        <v>0</v>
      </c>
      <c r="CT239" s="3" t="s">
        <v>1</v>
      </c>
      <c r="CU239" s="3" t="s">
        <v>2</v>
      </c>
      <c r="CV239" s="3" t="s">
        <v>216</v>
      </c>
      <c r="CW239" s="3" t="s">
        <v>217</v>
      </c>
      <c r="CX239" s="2" t="s">
        <v>0</v>
      </c>
      <c r="CY239" s="2" t="s">
        <v>1</v>
      </c>
      <c r="CZ239" s="2" t="s">
        <v>2</v>
      </c>
      <c r="DA239" s="2" t="s">
        <v>216</v>
      </c>
      <c r="DB239" s="2" t="s">
        <v>217</v>
      </c>
      <c r="DC239" s="3" t="s">
        <v>0</v>
      </c>
      <c r="DD239" s="3" t="s">
        <v>1</v>
      </c>
      <c r="DE239" s="3" t="s">
        <v>2</v>
      </c>
      <c r="DF239" s="3" t="s">
        <v>216</v>
      </c>
      <c r="DG239" s="3" t="s">
        <v>217</v>
      </c>
      <c r="DH239" s="2" t="s">
        <v>0</v>
      </c>
      <c r="DI239" s="2" t="s">
        <v>1</v>
      </c>
      <c r="DJ239" s="2" t="s">
        <v>2</v>
      </c>
      <c r="DK239" s="2" t="s">
        <v>216</v>
      </c>
      <c r="DL239" s="2" t="s">
        <v>217</v>
      </c>
      <c r="DM239" s="3" t="s">
        <v>0</v>
      </c>
      <c r="DN239" s="3" t="s">
        <v>1</v>
      </c>
      <c r="DO239" s="3" t="s">
        <v>2</v>
      </c>
      <c r="DP239" s="3" t="s">
        <v>216</v>
      </c>
      <c r="DQ239" s="3" t="s">
        <v>217</v>
      </c>
      <c r="DR239" s="2" t="s">
        <v>0</v>
      </c>
      <c r="DS239" s="2" t="s">
        <v>1</v>
      </c>
      <c r="DT239" s="2" t="s">
        <v>2</v>
      </c>
      <c r="DU239" s="2" t="s">
        <v>216</v>
      </c>
      <c r="DV239" s="2" t="s">
        <v>217</v>
      </c>
      <c r="DW239" s="3" t="s">
        <v>0</v>
      </c>
      <c r="DX239" s="3" t="s">
        <v>1</v>
      </c>
      <c r="DY239" s="3" t="s">
        <v>2</v>
      </c>
      <c r="DZ239" s="3" t="s">
        <v>216</v>
      </c>
      <c r="EA239" s="3" t="s">
        <v>217</v>
      </c>
      <c r="EB239" s="2" t="s">
        <v>0</v>
      </c>
      <c r="EC239" s="2" t="s">
        <v>1</v>
      </c>
      <c r="ED239" s="2" t="s">
        <v>2</v>
      </c>
      <c r="EE239" s="2" t="s">
        <v>216</v>
      </c>
      <c r="EF239" s="2" t="s">
        <v>217</v>
      </c>
      <c r="EG239" s="3" t="s">
        <v>0</v>
      </c>
      <c r="EH239" s="3" t="s">
        <v>1</v>
      </c>
      <c r="EI239" s="3" t="s">
        <v>2</v>
      </c>
      <c r="EJ239" s="3" t="s">
        <v>216</v>
      </c>
      <c r="EK239" s="3" t="s">
        <v>217</v>
      </c>
      <c r="EL239" s="2" t="s">
        <v>0</v>
      </c>
      <c r="EM239" s="2" t="s">
        <v>1</v>
      </c>
      <c r="EN239" s="2" t="s">
        <v>2</v>
      </c>
      <c r="EO239" s="2" t="s">
        <v>216</v>
      </c>
      <c r="EP239" s="2" t="s">
        <v>217</v>
      </c>
      <c r="EQ239" s="3" t="s">
        <v>0</v>
      </c>
      <c r="ER239" s="3" t="s">
        <v>1</v>
      </c>
      <c r="ES239" s="3" t="s">
        <v>2</v>
      </c>
      <c r="ET239" s="3" t="s">
        <v>216</v>
      </c>
      <c r="EU239" s="3" t="s">
        <v>217</v>
      </c>
      <c r="EV239" s="2" t="s">
        <v>0</v>
      </c>
      <c r="EW239" s="2" t="s">
        <v>1</v>
      </c>
      <c r="EX239" s="2" t="s">
        <v>2</v>
      </c>
      <c r="EY239" s="2" t="s">
        <v>216</v>
      </c>
      <c r="EZ239" s="2" t="s">
        <v>217</v>
      </c>
      <c r="FA239" s="3" t="s">
        <v>0</v>
      </c>
      <c r="FB239" s="3" t="s">
        <v>1</v>
      </c>
      <c r="FC239" s="3" t="s">
        <v>2</v>
      </c>
      <c r="FD239" s="3" t="s">
        <v>216</v>
      </c>
      <c r="FE239" s="3" t="s">
        <v>217</v>
      </c>
      <c r="FF239" s="2" t="s">
        <v>0</v>
      </c>
      <c r="FG239" s="2" t="s">
        <v>1</v>
      </c>
      <c r="FH239" s="2" t="s">
        <v>2</v>
      </c>
      <c r="FI239" s="2" t="s">
        <v>216</v>
      </c>
      <c r="FJ239" s="2" t="s">
        <v>217</v>
      </c>
      <c r="FK239" s="3" t="s">
        <v>0</v>
      </c>
      <c r="FL239" s="3" t="s">
        <v>1</v>
      </c>
      <c r="FM239" s="3" t="s">
        <v>2</v>
      </c>
      <c r="FN239" s="3" t="s">
        <v>216</v>
      </c>
      <c r="FO239" s="3" t="s">
        <v>217</v>
      </c>
      <c r="FP239" s="2" t="s">
        <v>0</v>
      </c>
      <c r="FQ239" s="2" t="s">
        <v>1</v>
      </c>
      <c r="FR239" s="2" t="s">
        <v>2</v>
      </c>
      <c r="FS239" s="2" t="s">
        <v>216</v>
      </c>
      <c r="FT239" s="2" t="s">
        <v>217</v>
      </c>
      <c r="FU239" s="3" t="s">
        <v>0</v>
      </c>
      <c r="FV239" s="3" t="s">
        <v>1</v>
      </c>
      <c r="FW239" s="3" t="s">
        <v>2</v>
      </c>
      <c r="FX239" s="3" t="s">
        <v>216</v>
      </c>
      <c r="FY239" s="3" t="s">
        <v>217</v>
      </c>
    </row>
    <row r="240" spans="1:181" ht="13.5" x14ac:dyDescent="0.25">
      <c r="B240" s="24" t="s">
        <v>200</v>
      </c>
      <c r="C240" s="27"/>
      <c r="D240" s="27"/>
      <c r="E240" s="27"/>
      <c r="F240" s="27"/>
      <c r="G240" s="11" t="s">
        <v>264</v>
      </c>
      <c r="H240" s="11"/>
      <c r="I240" s="11"/>
      <c r="J240" s="11"/>
      <c r="K240" s="11"/>
      <c r="L240" s="24" t="s">
        <v>201</v>
      </c>
      <c r="M240" s="24"/>
      <c r="N240" s="24"/>
      <c r="O240" s="24"/>
      <c r="P240" s="24"/>
      <c r="Q240" s="11" t="s">
        <v>266</v>
      </c>
      <c r="R240" s="11"/>
      <c r="S240" s="11"/>
      <c r="T240" s="11"/>
      <c r="U240" s="11"/>
      <c r="V240" s="24" t="s">
        <v>202</v>
      </c>
      <c r="W240" s="24"/>
      <c r="X240" s="24"/>
      <c r="Y240" s="24"/>
      <c r="Z240" s="24"/>
      <c r="AA240" s="11" t="s">
        <v>268</v>
      </c>
      <c r="AB240" s="11"/>
      <c r="AC240" s="11"/>
      <c r="AD240" s="11"/>
      <c r="AE240" s="11"/>
      <c r="AF240" s="24" t="s">
        <v>203</v>
      </c>
      <c r="AG240" s="24"/>
      <c r="AH240" s="24"/>
      <c r="AI240" s="24"/>
      <c r="AJ240" s="24"/>
      <c r="AK240" s="11" t="s">
        <v>270</v>
      </c>
      <c r="AL240" s="11"/>
      <c r="AM240" s="11"/>
      <c r="AN240" s="11"/>
      <c r="AO240" s="11"/>
      <c r="AP240" s="24" t="s">
        <v>205</v>
      </c>
      <c r="AQ240" s="24"/>
      <c r="AR240" s="24"/>
      <c r="AS240" s="24"/>
      <c r="AT240" s="24"/>
      <c r="AU240" s="11" t="s">
        <v>200</v>
      </c>
      <c r="AV240" s="23"/>
      <c r="AW240" s="23"/>
      <c r="AX240" s="23"/>
      <c r="AY240" s="23"/>
      <c r="AZ240" s="24" t="s">
        <v>201</v>
      </c>
      <c r="BA240" s="24"/>
      <c r="BB240" s="24"/>
      <c r="BC240" s="24"/>
      <c r="BD240" s="24"/>
      <c r="BE240" s="11" t="s">
        <v>202</v>
      </c>
      <c r="BF240" s="11"/>
      <c r="BG240" s="11"/>
      <c r="BH240" s="11"/>
      <c r="BI240" s="11"/>
      <c r="BJ240" s="24" t="s">
        <v>203</v>
      </c>
      <c r="BK240" s="24"/>
      <c r="BL240" s="24"/>
      <c r="BM240" s="24"/>
      <c r="BN240" s="24"/>
      <c r="BO240" s="11" t="s">
        <v>205</v>
      </c>
      <c r="BP240" s="11"/>
      <c r="BQ240" s="11"/>
      <c r="BR240" s="11"/>
      <c r="BS240" s="11"/>
      <c r="BT240" s="15" t="s">
        <v>200</v>
      </c>
      <c r="BU240" s="16"/>
      <c r="BV240" s="16"/>
      <c r="BW240" s="16"/>
      <c r="BX240" s="17"/>
      <c r="BY240" s="18" t="s">
        <v>201</v>
      </c>
      <c r="BZ240" s="19"/>
      <c r="CA240" s="19"/>
      <c r="CB240" s="19"/>
      <c r="CC240" s="20"/>
      <c r="CD240" s="15" t="s">
        <v>202</v>
      </c>
      <c r="CE240" s="16"/>
      <c r="CF240" s="16"/>
      <c r="CG240" s="16"/>
      <c r="CH240" s="17"/>
      <c r="CI240" s="18" t="s">
        <v>203</v>
      </c>
      <c r="CJ240" s="19"/>
      <c r="CK240" s="19"/>
      <c r="CL240" s="19"/>
      <c r="CM240" s="20"/>
      <c r="CN240" s="15" t="s">
        <v>205</v>
      </c>
      <c r="CO240" s="16"/>
      <c r="CP240" s="16"/>
      <c r="CQ240" s="16"/>
      <c r="CR240" s="17"/>
      <c r="CS240" s="18" t="s">
        <v>200</v>
      </c>
      <c r="CT240" s="19"/>
      <c r="CU240" s="19"/>
      <c r="CV240" s="19"/>
      <c r="CW240" s="20"/>
      <c r="CX240" s="15" t="s">
        <v>201</v>
      </c>
      <c r="CY240" s="16"/>
      <c r="CZ240" s="16"/>
      <c r="DA240" s="16"/>
      <c r="DB240" s="17"/>
      <c r="DC240" s="18" t="s">
        <v>202</v>
      </c>
      <c r="DD240" s="19"/>
      <c r="DE240" s="19"/>
      <c r="DF240" s="19"/>
      <c r="DG240" s="20"/>
      <c r="DH240" s="15" t="s">
        <v>203</v>
      </c>
      <c r="DI240" s="16"/>
      <c r="DJ240" s="16"/>
      <c r="DK240" s="16"/>
      <c r="DL240" s="17"/>
      <c r="DM240" s="18" t="s">
        <v>205</v>
      </c>
      <c r="DN240" s="19"/>
      <c r="DO240" s="19"/>
      <c r="DP240" s="19"/>
      <c r="DQ240" s="20"/>
      <c r="DR240" s="15" t="s">
        <v>200</v>
      </c>
      <c r="DS240" s="16"/>
      <c r="DT240" s="16"/>
      <c r="DU240" s="16"/>
      <c r="DV240" s="17"/>
      <c r="DW240" s="18" t="s">
        <v>201</v>
      </c>
      <c r="DX240" s="19"/>
      <c r="DY240" s="19"/>
      <c r="DZ240" s="19"/>
      <c r="EA240" s="20"/>
      <c r="EB240" s="15" t="s">
        <v>202</v>
      </c>
      <c r="EC240" s="16"/>
      <c r="ED240" s="16"/>
      <c r="EE240" s="16"/>
      <c r="EF240" s="17"/>
      <c r="EG240" s="18" t="s">
        <v>203</v>
      </c>
      <c r="EH240" s="19"/>
      <c r="EI240" s="19"/>
      <c r="EJ240" s="19"/>
      <c r="EK240" s="20"/>
      <c r="EL240" s="15" t="s">
        <v>205</v>
      </c>
      <c r="EM240" s="16"/>
      <c r="EN240" s="16"/>
      <c r="EO240" s="16"/>
      <c r="EP240" s="17"/>
      <c r="EQ240" s="18" t="s">
        <v>200</v>
      </c>
      <c r="ER240" s="19"/>
      <c r="ES240" s="19"/>
      <c r="ET240" s="19"/>
      <c r="EU240" s="20"/>
      <c r="EV240" s="15" t="s">
        <v>201</v>
      </c>
      <c r="EW240" s="16"/>
      <c r="EX240" s="16"/>
      <c r="EY240" s="16"/>
      <c r="EZ240" s="17"/>
      <c r="FA240" s="18" t="s">
        <v>202</v>
      </c>
      <c r="FB240" s="19"/>
      <c r="FC240" s="19"/>
      <c r="FD240" s="19"/>
      <c r="FE240" s="20"/>
      <c r="FF240" s="15" t="s">
        <v>203</v>
      </c>
      <c r="FG240" s="16"/>
      <c r="FH240" s="16"/>
      <c r="FI240" s="16"/>
      <c r="FJ240" s="17"/>
      <c r="FK240" s="18" t="s">
        <v>205</v>
      </c>
      <c r="FL240" s="19"/>
      <c r="FM240" s="19"/>
      <c r="FN240" s="19"/>
      <c r="FO240" s="20"/>
      <c r="FP240" s="2"/>
      <c r="FQ240" s="2"/>
      <c r="FR240" s="2"/>
      <c r="FS240" s="2"/>
      <c r="FT240" s="2"/>
      <c r="FU240" s="3"/>
      <c r="FV240" s="3"/>
      <c r="FW240" s="3"/>
      <c r="FX240" s="3"/>
      <c r="FY240" s="3"/>
    </row>
    <row r="241" spans="2:181" ht="13.5" x14ac:dyDescent="0.25">
      <c r="B241" s="25" t="s">
        <v>196</v>
      </c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1" t="s">
        <v>229</v>
      </c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12" t="s">
        <v>232</v>
      </c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4"/>
      <c r="CS241" s="28" t="s">
        <v>197</v>
      </c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/>
      <c r="DK241" s="29"/>
      <c r="DL241" s="29"/>
      <c r="DM241" s="29"/>
      <c r="DN241" s="29"/>
      <c r="DO241" s="29"/>
      <c r="DP241" s="29"/>
      <c r="DQ241" s="30"/>
      <c r="DR241" s="31" t="s">
        <v>198</v>
      </c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32"/>
      <c r="ED241" s="32"/>
      <c r="EE241" s="32"/>
      <c r="EF241" s="32"/>
      <c r="EG241" s="32"/>
      <c r="EH241" s="32"/>
      <c r="EI241" s="32"/>
      <c r="EJ241" s="32"/>
      <c r="EK241" s="32"/>
      <c r="EL241" s="32"/>
      <c r="EM241" s="32"/>
      <c r="EN241" s="32"/>
      <c r="EO241" s="32"/>
      <c r="EP241" s="33"/>
      <c r="EQ241" s="34" t="s">
        <v>199</v>
      </c>
      <c r="ER241" s="35"/>
      <c r="ES241" s="35"/>
      <c r="ET241" s="35"/>
      <c r="EU241" s="35"/>
      <c r="EV241" s="35"/>
      <c r="EW241" s="35"/>
      <c r="EX241" s="35"/>
      <c r="EY241" s="35"/>
      <c r="EZ241" s="35"/>
      <c r="FA241" s="35"/>
      <c r="FB241" s="35"/>
      <c r="FC241" s="35"/>
      <c r="FD241" s="35"/>
      <c r="FE241" s="35"/>
      <c r="FF241" s="35"/>
      <c r="FG241" s="35"/>
      <c r="FH241" s="35"/>
      <c r="FI241" s="35"/>
      <c r="FJ241" s="35"/>
      <c r="FK241" s="35"/>
      <c r="FL241" s="35"/>
      <c r="FM241" s="35"/>
      <c r="FN241" s="35"/>
      <c r="FO241" s="36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</sheetData>
  <mergeCells count="83">
    <mergeCell ref="GA4:GA6"/>
    <mergeCell ref="EV240:EZ240"/>
    <mergeCell ref="FA240:FE240"/>
    <mergeCell ref="FF240:FJ240"/>
    <mergeCell ref="FK240:FO240"/>
    <mergeCell ref="FU4:FY5"/>
    <mergeCell ref="FF5:FJ5"/>
    <mergeCell ref="FK5:FO5"/>
    <mergeCell ref="EQ4:FO4"/>
    <mergeCell ref="FP4:FT5"/>
    <mergeCell ref="B241:AT241"/>
    <mergeCell ref="AU241:BS241"/>
    <mergeCell ref="BT241:CR241"/>
    <mergeCell ref="CS241:DQ241"/>
    <mergeCell ref="DR241:EP241"/>
    <mergeCell ref="EQ241:FO241"/>
    <mergeCell ref="DW240:EA240"/>
    <mergeCell ref="EB240:EF240"/>
    <mergeCell ref="EG240:EK240"/>
    <mergeCell ref="EL240:EP240"/>
    <mergeCell ref="EQ240:EU240"/>
    <mergeCell ref="CX240:DB240"/>
    <mergeCell ref="DC240:DG240"/>
    <mergeCell ref="DH240:DL240"/>
    <mergeCell ref="DM240:DQ240"/>
    <mergeCell ref="DR240:DV240"/>
    <mergeCell ref="BY240:CC240"/>
    <mergeCell ref="CD240:CH240"/>
    <mergeCell ref="CI240:CM240"/>
    <mergeCell ref="CN240:CR240"/>
    <mergeCell ref="CS240:CW240"/>
    <mergeCell ref="AZ240:BD240"/>
    <mergeCell ref="BE240:BI240"/>
    <mergeCell ref="BJ240:BN240"/>
    <mergeCell ref="BO240:BS240"/>
    <mergeCell ref="BT240:BX240"/>
    <mergeCell ref="AA240:AE240"/>
    <mergeCell ref="AF240:AJ240"/>
    <mergeCell ref="AK240:AO240"/>
    <mergeCell ref="AP240:AT240"/>
    <mergeCell ref="AU240:AY240"/>
    <mergeCell ref="B240:F240"/>
    <mergeCell ref="G240:K240"/>
    <mergeCell ref="L240:P240"/>
    <mergeCell ref="Q240:U240"/>
    <mergeCell ref="V240:Z240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Z1" activePane="topRight" state="frozen"/>
      <selection pane="topRight" activeCell="AO217" sqref="AO217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25" t="s">
        <v>196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1" t="s">
        <v>229</v>
      </c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52" t="s">
        <v>232</v>
      </c>
      <c r="DK4" s="53"/>
      <c r="DL4" s="53"/>
      <c r="DM4" s="53"/>
      <c r="DN4" s="53"/>
      <c r="DO4" s="53"/>
      <c r="DP4" s="53"/>
      <c r="DQ4" s="53"/>
      <c r="DR4" s="53"/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3"/>
      <c r="EQ4" s="53"/>
      <c r="ER4" s="53"/>
      <c r="ES4" s="53"/>
      <c r="ET4" s="53"/>
      <c r="EU4" s="53"/>
      <c r="EV4" s="53"/>
      <c r="EW4" s="53"/>
      <c r="EX4" s="58" t="s">
        <v>197</v>
      </c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6" t="s">
        <v>198</v>
      </c>
      <c r="GM4" s="57"/>
      <c r="GN4" s="57"/>
      <c r="GO4" s="57"/>
      <c r="GP4" s="57"/>
      <c r="GQ4" s="57"/>
      <c r="GR4" s="57"/>
      <c r="GS4" s="57"/>
      <c r="GT4" s="57"/>
      <c r="GU4" s="57"/>
      <c r="GV4" s="57"/>
      <c r="GW4" s="57"/>
      <c r="GX4" s="57"/>
      <c r="GY4" s="57"/>
      <c r="GZ4" s="57"/>
      <c r="HA4" s="57"/>
      <c r="HB4" s="57"/>
      <c r="HC4" s="57"/>
      <c r="HD4" s="57"/>
      <c r="HE4" s="57"/>
      <c r="HF4" s="57"/>
      <c r="HG4" s="57"/>
      <c r="HH4" s="57"/>
      <c r="HI4" s="57"/>
      <c r="HJ4" s="57"/>
      <c r="HK4" s="57"/>
      <c r="HL4" s="57"/>
      <c r="HM4" s="57"/>
      <c r="HN4" s="57"/>
      <c r="HO4" s="57"/>
      <c r="HP4" s="57"/>
      <c r="HQ4" s="57"/>
      <c r="HR4" s="57"/>
      <c r="HS4" s="57"/>
      <c r="HT4" s="57"/>
      <c r="HU4" s="57"/>
      <c r="HV4" s="57"/>
      <c r="HW4" s="57"/>
      <c r="HX4" s="57"/>
      <c r="HY4" s="57"/>
      <c r="HZ4" s="54" t="s">
        <v>199</v>
      </c>
      <c r="IA4" s="55"/>
      <c r="IB4" s="55"/>
      <c r="IC4" s="55"/>
      <c r="ID4" s="55"/>
      <c r="IE4" s="55"/>
      <c r="IF4" s="55"/>
      <c r="IG4" s="55"/>
      <c r="IH4" s="55"/>
      <c r="II4" s="55"/>
      <c r="IJ4" s="55"/>
      <c r="IK4" s="55"/>
      <c r="IL4" s="55"/>
      <c r="IM4" s="55"/>
      <c r="IN4" s="55"/>
      <c r="IO4" s="55"/>
      <c r="IP4" s="55"/>
      <c r="IQ4" s="55"/>
      <c r="IR4" s="55"/>
      <c r="IS4" s="55"/>
      <c r="IT4" s="55"/>
      <c r="IU4" s="55"/>
      <c r="IV4" s="55"/>
      <c r="IW4" s="55"/>
      <c r="IX4" s="55"/>
      <c r="IY4" s="55"/>
      <c r="IZ4" s="55"/>
      <c r="JA4" s="55"/>
      <c r="JB4" s="55"/>
      <c r="JC4" s="55"/>
      <c r="JD4" s="55"/>
      <c r="JE4" s="55"/>
      <c r="JF4" s="55"/>
      <c r="JG4" s="55"/>
      <c r="JH4" s="55"/>
      <c r="JI4" s="55"/>
      <c r="JJ4" s="55"/>
      <c r="JK4" s="55"/>
      <c r="JL4" s="55"/>
      <c r="JM4" s="55"/>
      <c r="JN4" s="46" t="s">
        <v>214</v>
      </c>
      <c r="JO4" s="60"/>
      <c r="JP4" s="60"/>
      <c r="JQ4" s="60"/>
      <c r="JR4" s="60"/>
      <c r="JS4" s="60"/>
      <c r="JT4" s="60"/>
      <c r="JU4" s="61"/>
      <c r="JV4" s="40" t="s">
        <v>215</v>
      </c>
      <c r="JW4" s="41"/>
      <c r="JX4" s="41"/>
      <c r="JY4" s="41"/>
      <c r="JZ4" s="41"/>
      <c r="KA4" s="41"/>
      <c r="KB4" s="41"/>
      <c r="KC4" s="42"/>
      <c r="KE4" s="37" t="s">
        <v>272</v>
      </c>
    </row>
    <row r="5" spans="1:291" ht="13.5" x14ac:dyDescent="0.25">
      <c r="B5" s="24" t="s">
        <v>200</v>
      </c>
      <c r="C5" s="27"/>
      <c r="D5" s="27"/>
      <c r="E5" s="27"/>
      <c r="F5" s="27"/>
      <c r="G5" s="27"/>
      <c r="H5" s="27"/>
      <c r="I5" s="27"/>
      <c r="J5" s="11" t="s">
        <v>264</v>
      </c>
      <c r="K5" s="11"/>
      <c r="L5" s="11"/>
      <c r="M5" s="11"/>
      <c r="N5" s="11"/>
      <c r="O5" s="11"/>
      <c r="P5" s="11"/>
      <c r="Q5" s="11"/>
      <c r="R5" s="24" t="s">
        <v>201</v>
      </c>
      <c r="S5" s="24"/>
      <c r="T5" s="24"/>
      <c r="U5" s="24"/>
      <c r="V5" s="24"/>
      <c r="W5" s="24"/>
      <c r="X5" s="24"/>
      <c r="Y5" s="24"/>
      <c r="Z5" s="11" t="s">
        <v>266</v>
      </c>
      <c r="AA5" s="11"/>
      <c r="AB5" s="11"/>
      <c r="AC5" s="11"/>
      <c r="AD5" s="11"/>
      <c r="AE5" s="11"/>
      <c r="AF5" s="11"/>
      <c r="AG5" s="11"/>
      <c r="AH5" s="24" t="s">
        <v>202</v>
      </c>
      <c r="AI5" s="24"/>
      <c r="AJ5" s="24"/>
      <c r="AK5" s="24"/>
      <c r="AL5" s="24"/>
      <c r="AM5" s="24"/>
      <c r="AN5" s="24"/>
      <c r="AO5" s="24"/>
      <c r="AP5" s="11" t="s">
        <v>268</v>
      </c>
      <c r="AQ5" s="11"/>
      <c r="AR5" s="11"/>
      <c r="AS5" s="11"/>
      <c r="AT5" s="11"/>
      <c r="AU5" s="11"/>
      <c r="AV5" s="11"/>
      <c r="AW5" s="11"/>
      <c r="AX5" s="24" t="s">
        <v>203</v>
      </c>
      <c r="AY5" s="24"/>
      <c r="AZ5" s="24"/>
      <c r="BA5" s="24"/>
      <c r="BB5" s="24"/>
      <c r="BC5" s="24"/>
      <c r="BD5" s="24"/>
      <c r="BE5" s="24"/>
      <c r="BF5" s="11" t="s">
        <v>270</v>
      </c>
      <c r="BG5" s="11"/>
      <c r="BH5" s="11"/>
      <c r="BI5" s="11"/>
      <c r="BJ5" s="11"/>
      <c r="BK5" s="11"/>
      <c r="BL5" s="11"/>
      <c r="BM5" s="11"/>
      <c r="BN5" s="24" t="s">
        <v>205</v>
      </c>
      <c r="BO5" s="24"/>
      <c r="BP5" s="24"/>
      <c r="BQ5" s="24"/>
      <c r="BR5" s="24"/>
      <c r="BS5" s="24"/>
      <c r="BT5" s="24"/>
      <c r="BU5" s="24"/>
      <c r="BV5" s="11" t="s">
        <v>200</v>
      </c>
      <c r="BW5" s="23"/>
      <c r="BX5" s="23"/>
      <c r="BY5" s="23"/>
      <c r="BZ5" s="23"/>
      <c r="CA5" s="23"/>
      <c r="CB5" s="23"/>
      <c r="CC5" s="23"/>
      <c r="CD5" s="24" t="s">
        <v>201</v>
      </c>
      <c r="CE5" s="24"/>
      <c r="CF5" s="24"/>
      <c r="CG5" s="24"/>
      <c r="CH5" s="24"/>
      <c r="CI5" s="24"/>
      <c r="CJ5" s="24"/>
      <c r="CK5" s="24"/>
      <c r="CL5" s="11" t="s">
        <v>202</v>
      </c>
      <c r="CM5" s="11"/>
      <c r="CN5" s="11"/>
      <c r="CO5" s="11"/>
      <c r="CP5" s="11"/>
      <c r="CQ5" s="11"/>
      <c r="CR5" s="11"/>
      <c r="CS5" s="11"/>
      <c r="CT5" s="24" t="s">
        <v>203</v>
      </c>
      <c r="CU5" s="24"/>
      <c r="CV5" s="24"/>
      <c r="CW5" s="24"/>
      <c r="CX5" s="24"/>
      <c r="CY5" s="24"/>
      <c r="CZ5" s="24"/>
      <c r="DA5" s="24"/>
      <c r="DB5" s="11" t="s">
        <v>205</v>
      </c>
      <c r="DC5" s="11"/>
      <c r="DD5" s="11"/>
      <c r="DE5" s="11"/>
      <c r="DF5" s="11"/>
      <c r="DG5" s="11"/>
      <c r="DH5" s="11"/>
      <c r="DI5" s="11"/>
      <c r="DJ5" s="24" t="s">
        <v>200</v>
      </c>
      <c r="DK5" s="27"/>
      <c r="DL5" s="27"/>
      <c r="DM5" s="27"/>
      <c r="DN5" s="27"/>
      <c r="DO5" s="27"/>
      <c r="DP5" s="27"/>
      <c r="DQ5" s="27"/>
      <c r="DR5" s="11" t="s">
        <v>201</v>
      </c>
      <c r="DS5" s="11"/>
      <c r="DT5" s="11"/>
      <c r="DU5" s="11"/>
      <c r="DV5" s="11"/>
      <c r="DW5" s="11"/>
      <c r="DX5" s="11"/>
      <c r="DY5" s="11"/>
      <c r="DZ5" s="24" t="s">
        <v>202</v>
      </c>
      <c r="EA5" s="24"/>
      <c r="EB5" s="24"/>
      <c r="EC5" s="24"/>
      <c r="ED5" s="24"/>
      <c r="EE5" s="24"/>
      <c r="EF5" s="24"/>
      <c r="EG5" s="24"/>
      <c r="EH5" s="11" t="s">
        <v>203</v>
      </c>
      <c r="EI5" s="11"/>
      <c r="EJ5" s="11"/>
      <c r="EK5" s="11"/>
      <c r="EL5" s="11"/>
      <c r="EM5" s="11"/>
      <c r="EN5" s="11"/>
      <c r="EO5" s="11"/>
      <c r="EP5" s="24" t="s">
        <v>205</v>
      </c>
      <c r="EQ5" s="24"/>
      <c r="ER5" s="24"/>
      <c r="ES5" s="24"/>
      <c r="ET5" s="24"/>
      <c r="EU5" s="24"/>
      <c r="EV5" s="24"/>
      <c r="EW5" s="24"/>
      <c r="EX5" s="11" t="s">
        <v>200</v>
      </c>
      <c r="EY5" s="23"/>
      <c r="EZ5" s="23"/>
      <c r="FA5" s="23"/>
      <c r="FB5" s="23"/>
      <c r="FC5" s="23"/>
      <c r="FD5" s="23"/>
      <c r="FE5" s="23"/>
      <c r="FF5" s="24" t="s">
        <v>201</v>
      </c>
      <c r="FG5" s="24"/>
      <c r="FH5" s="24"/>
      <c r="FI5" s="24"/>
      <c r="FJ5" s="24"/>
      <c r="FK5" s="24"/>
      <c r="FL5" s="24"/>
      <c r="FM5" s="24"/>
      <c r="FN5" s="11" t="s">
        <v>202</v>
      </c>
      <c r="FO5" s="11"/>
      <c r="FP5" s="11"/>
      <c r="FQ5" s="11"/>
      <c r="FR5" s="11"/>
      <c r="FS5" s="11"/>
      <c r="FT5" s="11"/>
      <c r="FU5" s="11"/>
      <c r="FV5" s="24" t="s">
        <v>203</v>
      </c>
      <c r="FW5" s="24"/>
      <c r="FX5" s="24"/>
      <c r="FY5" s="24"/>
      <c r="FZ5" s="24"/>
      <c r="GA5" s="24"/>
      <c r="GB5" s="24"/>
      <c r="GC5" s="24"/>
      <c r="GD5" s="11" t="s">
        <v>3</v>
      </c>
      <c r="GE5" s="11"/>
      <c r="GF5" s="11"/>
      <c r="GG5" s="11"/>
      <c r="GH5" s="11"/>
      <c r="GI5" s="11"/>
      <c r="GJ5" s="11"/>
      <c r="GK5" s="11"/>
      <c r="GL5" s="24" t="s">
        <v>200</v>
      </c>
      <c r="GM5" s="27"/>
      <c r="GN5" s="27"/>
      <c r="GO5" s="27"/>
      <c r="GP5" s="27"/>
      <c r="GQ5" s="27"/>
      <c r="GR5" s="27"/>
      <c r="GS5" s="27"/>
      <c r="GT5" s="11" t="s">
        <v>201</v>
      </c>
      <c r="GU5" s="11"/>
      <c r="GV5" s="11"/>
      <c r="GW5" s="11"/>
      <c r="GX5" s="11"/>
      <c r="GY5" s="11"/>
      <c r="GZ5" s="11"/>
      <c r="HA5" s="11"/>
      <c r="HB5" s="24" t="s">
        <v>202</v>
      </c>
      <c r="HC5" s="24"/>
      <c r="HD5" s="24"/>
      <c r="HE5" s="24"/>
      <c r="HF5" s="24"/>
      <c r="HG5" s="24"/>
      <c r="HH5" s="24"/>
      <c r="HI5" s="24"/>
      <c r="HJ5" s="11" t="s">
        <v>203</v>
      </c>
      <c r="HK5" s="11"/>
      <c r="HL5" s="11"/>
      <c r="HM5" s="11"/>
      <c r="HN5" s="11"/>
      <c r="HO5" s="11"/>
      <c r="HP5" s="11"/>
      <c r="HQ5" s="11"/>
      <c r="HR5" s="24" t="s">
        <v>3</v>
      </c>
      <c r="HS5" s="24"/>
      <c r="HT5" s="24"/>
      <c r="HU5" s="24"/>
      <c r="HV5" s="24"/>
      <c r="HW5" s="24"/>
      <c r="HX5" s="24"/>
      <c r="HY5" s="24"/>
      <c r="HZ5" s="11" t="s">
        <v>200</v>
      </c>
      <c r="IA5" s="23"/>
      <c r="IB5" s="23"/>
      <c r="IC5" s="23"/>
      <c r="ID5" s="23"/>
      <c r="IE5" s="23"/>
      <c r="IF5" s="23"/>
      <c r="IG5" s="23"/>
      <c r="IH5" s="24" t="s">
        <v>201</v>
      </c>
      <c r="II5" s="24"/>
      <c r="IJ5" s="24"/>
      <c r="IK5" s="24"/>
      <c r="IL5" s="24"/>
      <c r="IM5" s="24"/>
      <c r="IN5" s="24"/>
      <c r="IO5" s="24"/>
      <c r="IP5" s="11" t="s">
        <v>202</v>
      </c>
      <c r="IQ5" s="11"/>
      <c r="IR5" s="11"/>
      <c r="IS5" s="11"/>
      <c r="IT5" s="11"/>
      <c r="IU5" s="11"/>
      <c r="IV5" s="11"/>
      <c r="IW5" s="11"/>
      <c r="IX5" s="24" t="s">
        <v>203</v>
      </c>
      <c r="IY5" s="24"/>
      <c r="IZ5" s="24"/>
      <c r="JA5" s="24"/>
      <c r="JB5" s="24"/>
      <c r="JC5" s="24"/>
      <c r="JD5" s="24"/>
      <c r="JE5" s="24"/>
      <c r="JF5" s="11" t="s">
        <v>3</v>
      </c>
      <c r="JG5" s="11"/>
      <c r="JH5" s="11"/>
      <c r="JI5" s="11"/>
      <c r="JJ5" s="11"/>
      <c r="JK5" s="11"/>
      <c r="JL5" s="11"/>
      <c r="JM5" s="11"/>
      <c r="JN5" s="62"/>
      <c r="JO5" s="63"/>
      <c r="JP5" s="63"/>
      <c r="JQ5" s="63"/>
      <c r="JR5" s="63"/>
      <c r="JS5" s="63"/>
      <c r="JT5" s="63"/>
      <c r="JU5" s="64"/>
      <c r="JV5" s="43"/>
      <c r="JW5" s="44"/>
      <c r="JX5" s="44"/>
      <c r="JY5" s="44"/>
      <c r="JZ5" s="44"/>
      <c r="KA5" s="44"/>
      <c r="KB5" s="44"/>
      <c r="KC5" s="45"/>
      <c r="KE5" s="38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39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/>
      <c r="K7" s="5"/>
      <c r="L7" s="5"/>
      <c r="M7" s="5"/>
      <c r="N7" s="5"/>
      <c r="O7" s="5"/>
      <c r="P7" s="5"/>
      <c r="Q7" s="5"/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/>
      <c r="AA7" s="5"/>
      <c r="AB7" s="5"/>
      <c r="AC7" s="5"/>
      <c r="AD7" s="5"/>
      <c r="AE7" s="5"/>
      <c r="AF7" s="5"/>
      <c r="AG7" s="5"/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/>
      <c r="AQ7" s="5"/>
      <c r="AR7" s="5"/>
      <c r="AS7" s="5"/>
      <c r="AT7" s="5"/>
      <c r="AU7" s="5"/>
      <c r="AV7" s="5"/>
      <c r="AW7" s="5"/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/>
      <c r="BG7" s="5"/>
      <c r="BH7" s="5"/>
      <c r="BI7" s="5"/>
      <c r="BJ7" s="5"/>
      <c r="BK7" s="5"/>
      <c r="BL7" s="5"/>
      <c r="BM7" s="5"/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0.64640833333333336</v>
      </c>
      <c r="JO7" s="4">
        <f t="shared" ref="JO7:JO39" si="1">AVERAGEIFS(B7:JM7,metrics.rec,"MSE")</f>
        <v>0.72817499999999991</v>
      </c>
      <c r="JP7" s="4">
        <f t="shared" ref="JP7:JP39" si="2">AVERAGEIFS(B7:JM7,metrics.rec,"R")</f>
        <v>0.2681</v>
      </c>
      <c r="JQ7" s="4">
        <f t="shared" ref="JQ7:JQ39" si="3">AVERAGEIFS(B7:JM7,metrics.rec,"Precision")</f>
        <v>9.6416666666666682E-3</v>
      </c>
      <c r="JR7" s="4">
        <f t="shared" ref="JR7:JR39" si="4">AVERAGEIFS(B7:JM7,metrics.rec,"Recall")</f>
        <v>0.85215000000000007</v>
      </c>
      <c r="JS7" s="4">
        <f t="shared" ref="JS7:JS39" si="5">AVERAGEIFS(B7:JM7,metrics.rec,"Coverage")</f>
        <v>0.65684285714285717</v>
      </c>
      <c r="JT7" s="4">
        <f t="shared" ref="JT7:JT39" si="6">AVERAGEIFS(B7:JM7,metrics.rec,"Recatio")</f>
        <v>0.99865000000000004</v>
      </c>
      <c r="JU7" s="4">
        <f t="shared" ref="JU7:JU39" si="7">AVERAGEIFS(B7:JM7,metrics.rec,"Time")</f>
        <v>6.792158333333334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k=20,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/>
      <c r="K8" s="5"/>
      <c r="L8" s="5"/>
      <c r="M8" s="5"/>
      <c r="N8" s="5"/>
      <c r="O8" s="5"/>
      <c r="P8" s="5"/>
      <c r="Q8" s="5"/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/>
      <c r="AA8" s="5"/>
      <c r="AB8" s="5"/>
      <c r="AC8" s="5"/>
      <c r="AD8" s="5"/>
      <c r="AE8" s="5"/>
      <c r="AF8" s="5"/>
      <c r="AG8" s="5"/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/>
      <c r="AQ8" s="5"/>
      <c r="AR8" s="5"/>
      <c r="AS8" s="5"/>
      <c r="AT8" s="5"/>
      <c r="AU8" s="5"/>
      <c r="AV8" s="5"/>
      <c r="AW8" s="5"/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/>
      <c r="BG8" s="5"/>
      <c r="BH8" s="5"/>
      <c r="BI8" s="5"/>
      <c r="BJ8" s="5"/>
      <c r="BK8" s="5"/>
      <c r="BL8" s="5"/>
      <c r="BM8" s="5"/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0.65783333333333327</v>
      </c>
      <c r="JO8" s="4">
        <f t="shared" si="1"/>
        <v>0.74964166666666676</v>
      </c>
      <c r="JP8" s="4">
        <f t="shared" si="2"/>
        <v>0.25359166666666666</v>
      </c>
      <c r="JQ8" s="4">
        <f t="shared" si="3"/>
        <v>1.2325000000000003E-2</v>
      </c>
      <c r="JR8" s="4">
        <f t="shared" si="4"/>
        <v>0.83830833333333343</v>
      </c>
      <c r="JS8" s="4">
        <f t="shared" si="5"/>
        <v>0.62485714285714278</v>
      </c>
      <c r="JT8" s="4">
        <f t="shared" si="6"/>
        <v>0.99798333333333333</v>
      </c>
      <c r="JU8" s="4">
        <f t="shared" si="7"/>
        <v>6.9092916666666655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k=20,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/>
      <c r="K9" s="5"/>
      <c r="L9" s="5"/>
      <c r="M9" s="5"/>
      <c r="N9" s="5"/>
      <c r="O9" s="5"/>
      <c r="P9" s="5"/>
      <c r="Q9" s="5"/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/>
      <c r="AA9" s="5"/>
      <c r="AB9" s="5"/>
      <c r="AC9" s="5"/>
      <c r="AD9" s="5"/>
      <c r="AE9" s="5"/>
      <c r="AF9" s="5"/>
      <c r="AG9" s="5"/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/>
      <c r="AQ9" s="5"/>
      <c r="AR9" s="5"/>
      <c r="AS9" s="5"/>
      <c r="AT9" s="5"/>
      <c r="AU9" s="5"/>
      <c r="AV9" s="5"/>
      <c r="AW9" s="5"/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/>
      <c r="BG9" s="5"/>
      <c r="BH9" s="5"/>
      <c r="BI9" s="5"/>
      <c r="BJ9" s="5"/>
      <c r="BK9" s="5"/>
      <c r="BL9" s="5"/>
      <c r="BM9" s="5"/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0.67898333333333338</v>
      </c>
      <c r="JO9" s="4">
        <f t="shared" si="1"/>
        <v>0.79227500000000006</v>
      </c>
      <c r="JP9" s="4">
        <f t="shared" si="2"/>
        <v>0.2461416666666667</v>
      </c>
      <c r="JQ9" s="4">
        <f t="shared" si="3"/>
        <v>1.8475000000000002E-2</v>
      </c>
      <c r="JR9" s="4">
        <f t="shared" si="4"/>
        <v>0.80412499999999998</v>
      </c>
      <c r="JS9" s="4">
        <f t="shared" si="5"/>
        <v>0.38937142857142859</v>
      </c>
      <c r="JT9" s="4">
        <f t="shared" si="6"/>
        <v>0.9980500000000001</v>
      </c>
      <c r="JU9" s="4">
        <f t="shared" si="7"/>
        <v>7.0589000000000004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k=20,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/>
      <c r="K10" s="5"/>
      <c r="L10" s="5"/>
      <c r="M10" s="5"/>
      <c r="N10" s="5"/>
      <c r="O10" s="5"/>
      <c r="P10" s="5"/>
      <c r="Q10" s="5"/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/>
      <c r="AA10" s="5"/>
      <c r="AB10" s="5"/>
      <c r="AC10" s="5"/>
      <c r="AD10" s="5"/>
      <c r="AE10" s="5"/>
      <c r="AF10" s="5"/>
      <c r="AG10" s="5"/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/>
      <c r="AQ10" s="5"/>
      <c r="AR10" s="5"/>
      <c r="AS10" s="5"/>
      <c r="AT10" s="5"/>
      <c r="AU10" s="5"/>
      <c r="AV10" s="5"/>
      <c r="AW10" s="5"/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/>
      <c r="BG10" s="5"/>
      <c r="BH10" s="5"/>
      <c r="BI10" s="5"/>
      <c r="BJ10" s="5"/>
      <c r="BK10" s="5"/>
      <c r="BL10" s="5"/>
      <c r="BM10" s="5"/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0.65396363636363641</v>
      </c>
      <c r="JO10" s="4">
        <f t="shared" si="1"/>
        <v>0.74112727272727275</v>
      </c>
      <c r="JP10" s="4">
        <f t="shared" si="2"/>
        <v>0.25354545454545452</v>
      </c>
      <c r="JQ10" s="4">
        <f t="shared" si="3"/>
        <v>1.26E-2</v>
      </c>
      <c r="JR10" s="4">
        <f t="shared" si="4"/>
        <v>0.83739090909090907</v>
      </c>
      <c r="JS10" s="4">
        <f t="shared" si="5"/>
        <v>0.62496666666666678</v>
      </c>
      <c r="JT10" s="4">
        <f t="shared" si="6"/>
        <v>0.99787272727272736</v>
      </c>
      <c r="JU10" s="4">
        <f t="shared" si="7"/>
        <v>7.2315818181818177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k=20,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/>
      <c r="K11" s="5"/>
      <c r="L11" s="5"/>
      <c r="M11" s="5"/>
      <c r="N11" s="5"/>
      <c r="O11" s="5"/>
      <c r="P11" s="5"/>
      <c r="Q11" s="5"/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/>
      <c r="AA11" s="5"/>
      <c r="AB11" s="5"/>
      <c r="AC11" s="5"/>
      <c r="AD11" s="5"/>
      <c r="AE11" s="5"/>
      <c r="AF11" s="5"/>
      <c r="AG11" s="5"/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/>
      <c r="AQ11" s="5"/>
      <c r="AR11" s="5"/>
      <c r="AS11" s="5"/>
      <c r="AT11" s="5"/>
      <c r="AU11" s="5"/>
      <c r="AV11" s="5"/>
      <c r="AW11" s="5"/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/>
      <c r="BG11" s="5"/>
      <c r="BH11" s="5"/>
      <c r="BI11" s="5"/>
      <c r="BJ11" s="5"/>
      <c r="BK11" s="5"/>
      <c r="BL11" s="5"/>
      <c r="BM11" s="5"/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0.64554545454545453</v>
      </c>
      <c r="JO11" s="4">
        <f t="shared" si="1"/>
        <v>0.71780909090909095</v>
      </c>
      <c r="JP11" s="4">
        <f t="shared" si="2"/>
        <v>0.19219090909090911</v>
      </c>
      <c r="JQ11" s="4">
        <f t="shared" si="3"/>
        <v>4.8763636363636363E-2</v>
      </c>
      <c r="JR11" s="4">
        <f t="shared" si="4"/>
        <v>0.40963636363636358</v>
      </c>
      <c r="JS11" s="4">
        <f t="shared" si="5"/>
        <v>5.135E-2</v>
      </c>
      <c r="JT11" s="4">
        <f t="shared" si="6"/>
        <v>0.98351818181818185</v>
      </c>
      <c r="JU11" s="4">
        <f t="shared" si="7"/>
        <v>6.6829727272727277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k=20,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k=15, r=0.5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k=20,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/>
      <c r="K12" s="5"/>
      <c r="L12" s="5"/>
      <c r="M12" s="5"/>
      <c r="N12" s="5"/>
      <c r="O12" s="5"/>
      <c r="P12" s="5"/>
      <c r="Q12" s="5"/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/>
      <c r="AA12" s="5"/>
      <c r="AB12" s="5"/>
      <c r="AC12" s="5"/>
      <c r="AD12" s="5"/>
      <c r="AE12" s="5"/>
      <c r="AF12" s="5"/>
      <c r="AG12" s="5"/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/>
      <c r="AQ12" s="5"/>
      <c r="AR12" s="5"/>
      <c r="AS12" s="5"/>
      <c r="AT12" s="5"/>
      <c r="AU12" s="5"/>
      <c r="AV12" s="5"/>
      <c r="AW12" s="5"/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/>
      <c r="BG12" s="5"/>
      <c r="BH12" s="5"/>
      <c r="BI12" s="5"/>
      <c r="BJ12" s="5"/>
      <c r="BK12" s="5"/>
      <c r="BL12" s="5"/>
      <c r="BM12" s="5"/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0.64783636363636365</v>
      </c>
      <c r="JO12" s="4">
        <f t="shared" si="1"/>
        <v>0.72788181818181819</v>
      </c>
      <c r="JP12" s="4">
        <f t="shared" si="2"/>
        <v>0.2710636363636364</v>
      </c>
      <c r="JQ12" s="4">
        <f t="shared" si="3"/>
        <v>1.2563636363636362E-2</v>
      </c>
      <c r="JR12" s="4">
        <f t="shared" si="4"/>
        <v>0.83825454545454536</v>
      </c>
      <c r="JS12" s="4">
        <f t="shared" si="5"/>
        <v>0.6256666666666667</v>
      </c>
      <c r="JT12" s="4">
        <f t="shared" si="6"/>
        <v>0.99779999999999991</v>
      </c>
      <c r="JU12" s="4">
        <f t="shared" si="7"/>
        <v>7.0862999999999978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k=20,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/>
      <c r="K13" s="5"/>
      <c r="L13" s="5"/>
      <c r="M13" s="5"/>
      <c r="N13" s="5"/>
      <c r="O13" s="5"/>
      <c r="P13" s="5"/>
      <c r="Q13" s="5"/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/>
      <c r="AA13" s="5"/>
      <c r="AB13" s="5"/>
      <c r="AC13" s="5"/>
      <c r="AD13" s="5"/>
      <c r="AE13" s="5"/>
      <c r="AF13" s="5"/>
      <c r="AG13" s="5"/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/>
      <c r="AQ13" s="5"/>
      <c r="AR13" s="5"/>
      <c r="AS13" s="5"/>
      <c r="AT13" s="5"/>
      <c r="AU13" s="5"/>
      <c r="AV13" s="5"/>
      <c r="AW13" s="5"/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/>
      <c r="BG13" s="5"/>
      <c r="BH13" s="5"/>
      <c r="BI13" s="5"/>
      <c r="BJ13" s="5"/>
      <c r="BK13" s="5"/>
      <c r="BL13" s="5"/>
      <c r="BM13" s="5"/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0.64795833333333341</v>
      </c>
      <c r="JO13" s="4">
        <f t="shared" si="1"/>
        <v>0.72765833333333341</v>
      </c>
      <c r="JP13" s="4">
        <f t="shared" si="2"/>
        <v>0.26863333333333334</v>
      </c>
      <c r="JQ13" s="4">
        <f t="shared" si="3"/>
        <v>1.2333333333333335E-2</v>
      </c>
      <c r="JR13" s="4">
        <f t="shared" si="4"/>
        <v>0.83742499999999997</v>
      </c>
      <c r="JS13" s="4">
        <f t="shared" si="5"/>
        <v>0.62251666666666661</v>
      </c>
      <c r="JT13" s="4">
        <f t="shared" si="6"/>
        <v>0.99798333333333333</v>
      </c>
      <c r="JU13" s="4">
        <f t="shared" si="7"/>
        <v>6.760741666666668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k=20,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/>
      <c r="K14" s="5"/>
      <c r="L14" s="5"/>
      <c r="M14" s="5"/>
      <c r="N14" s="5"/>
      <c r="O14" s="5"/>
      <c r="P14" s="5"/>
      <c r="Q14" s="5"/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/>
      <c r="AA14" s="5"/>
      <c r="AB14" s="5"/>
      <c r="AC14" s="5"/>
      <c r="AD14" s="5"/>
      <c r="AE14" s="5"/>
      <c r="AF14" s="5"/>
      <c r="AG14" s="5"/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/>
      <c r="AQ14" s="5"/>
      <c r="AR14" s="5"/>
      <c r="AS14" s="5"/>
      <c r="AT14" s="5"/>
      <c r="AU14" s="5"/>
      <c r="AV14" s="5"/>
      <c r="AW14" s="5"/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/>
      <c r="BG14" s="5"/>
      <c r="BH14" s="5"/>
      <c r="BI14" s="5"/>
      <c r="BJ14" s="5"/>
      <c r="BK14" s="5"/>
      <c r="BL14" s="5"/>
      <c r="BM14" s="5"/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0.66618181818181821</v>
      </c>
      <c r="JO14" s="4">
        <f t="shared" si="1"/>
        <v>0.76876363636363643</v>
      </c>
      <c r="JP14" s="4">
        <f t="shared" si="2"/>
        <v>0.24305454545454544</v>
      </c>
      <c r="JQ14" s="4">
        <f t="shared" si="3"/>
        <v>1.0154545454545454E-2</v>
      </c>
      <c r="JR14" s="4">
        <f t="shared" si="4"/>
        <v>0.82163636363636361</v>
      </c>
      <c r="JS14" s="4">
        <f t="shared" si="5"/>
        <v>0.59855000000000003</v>
      </c>
      <c r="JT14" s="4">
        <f t="shared" si="6"/>
        <v>0.99852727272727282</v>
      </c>
      <c r="JU14" s="4">
        <f t="shared" si="7"/>
        <v>8.2717727272727277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k=20,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k=20,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/>
      <c r="K15" s="5"/>
      <c r="L15" s="5"/>
      <c r="M15" s="5"/>
      <c r="N15" s="5"/>
      <c r="O15" s="5"/>
      <c r="P15" s="5"/>
      <c r="Q15" s="5"/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/>
      <c r="AA15" s="5"/>
      <c r="AB15" s="5"/>
      <c r="AC15" s="5"/>
      <c r="AD15" s="5"/>
      <c r="AE15" s="5"/>
      <c r="AF15" s="5"/>
      <c r="AG15" s="5"/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/>
      <c r="AQ15" s="5"/>
      <c r="AR15" s="5"/>
      <c r="AS15" s="5"/>
      <c r="AT15" s="5"/>
      <c r="AU15" s="5"/>
      <c r="AV15" s="5"/>
      <c r="AW15" s="5"/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/>
      <c r="BG15" s="5"/>
      <c r="BH15" s="5"/>
      <c r="BI15" s="5"/>
      <c r="BJ15" s="5"/>
      <c r="BK15" s="5"/>
      <c r="BL15" s="5"/>
      <c r="BM15" s="5"/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0.77287272727272727</v>
      </c>
      <c r="JO15" s="4">
        <f t="shared" si="1"/>
        <v>1.0327909090909091</v>
      </c>
      <c r="JP15" s="4">
        <f t="shared" si="2"/>
        <v>0.18920909090909091</v>
      </c>
      <c r="JQ15" s="4">
        <f t="shared" si="3"/>
        <v>9.5363636363636362E-3</v>
      </c>
      <c r="JR15" s="4">
        <f t="shared" si="4"/>
        <v>0.80664545454545467</v>
      </c>
      <c r="JS15" s="4">
        <f t="shared" si="5"/>
        <v>0.62021666666666675</v>
      </c>
      <c r="JT15" s="4">
        <f t="shared" si="6"/>
        <v>0.99852727272727282</v>
      </c>
      <c r="JU15" s="4">
        <f t="shared" si="7"/>
        <v>7.4665000000000017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k=20,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k=20, r=0.7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/>
      <c r="K16" s="5"/>
      <c r="L16" s="5"/>
      <c r="M16" s="5"/>
      <c r="N16" s="5"/>
      <c r="O16" s="5"/>
      <c r="P16" s="5"/>
      <c r="Q16" s="5"/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/>
      <c r="AA16" s="5"/>
      <c r="AB16" s="5"/>
      <c r="AC16" s="5"/>
      <c r="AD16" s="5"/>
      <c r="AE16" s="5"/>
      <c r="AF16" s="5"/>
      <c r="AG16" s="5"/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/>
      <c r="AQ16" s="5"/>
      <c r="AR16" s="5"/>
      <c r="AS16" s="5"/>
      <c r="AT16" s="5"/>
      <c r="AU16" s="5"/>
      <c r="AV16" s="5"/>
      <c r="AW16" s="5"/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/>
      <c r="BG16" s="5"/>
      <c r="BH16" s="5"/>
      <c r="BI16" s="5"/>
      <c r="BJ16" s="5"/>
      <c r="BK16" s="5"/>
      <c r="BL16" s="5"/>
      <c r="BM16" s="5"/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0.65810909090909098</v>
      </c>
      <c r="JO16" s="4">
        <f t="shared" si="1"/>
        <v>0.74992727272727255</v>
      </c>
      <c r="JP16" s="4">
        <f t="shared" si="2"/>
        <v>0.25044545454545458</v>
      </c>
      <c r="JQ16" s="4">
        <f t="shared" si="3"/>
        <v>1.260909090909091E-2</v>
      </c>
      <c r="JR16" s="4">
        <f t="shared" si="4"/>
        <v>0.83603636363636369</v>
      </c>
      <c r="JS16" s="4">
        <f t="shared" si="5"/>
        <v>0.62435000000000007</v>
      </c>
      <c r="JT16" s="4">
        <f t="shared" si="6"/>
        <v>0.99779999999999991</v>
      </c>
      <c r="JU16" s="4">
        <f t="shared" si="7"/>
        <v>6.9438363636363638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k=20,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/>
      <c r="K17" s="5"/>
      <c r="L17" s="5"/>
      <c r="M17" s="5"/>
      <c r="N17" s="5"/>
      <c r="O17" s="5"/>
      <c r="P17" s="5"/>
      <c r="Q17" s="5"/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/>
      <c r="AA17" s="5"/>
      <c r="AB17" s="5"/>
      <c r="AC17" s="5"/>
      <c r="AD17" s="5"/>
      <c r="AE17" s="5"/>
      <c r="AF17" s="5"/>
      <c r="AG17" s="5"/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/>
      <c r="AQ17" s="5"/>
      <c r="AR17" s="5"/>
      <c r="AS17" s="5"/>
      <c r="AT17" s="5"/>
      <c r="AU17" s="5"/>
      <c r="AV17" s="5"/>
      <c r="AW17" s="5"/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/>
      <c r="BG17" s="5"/>
      <c r="BH17" s="5"/>
      <c r="BI17" s="5"/>
      <c r="BJ17" s="5"/>
      <c r="BK17" s="5"/>
      <c r="BL17" s="5"/>
      <c r="BM17" s="5"/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0.6459454545454546</v>
      </c>
      <c r="JO17" s="4">
        <f t="shared" si="1"/>
        <v>0.72664545454545448</v>
      </c>
      <c r="JP17" s="4">
        <f t="shared" si="2"/>
        <v>0.26482727272727274</v>
      </c>
      <c r="JQ17" s="4">
        <f t="shared" si="3"/>
        <v>9.7090909090909103E-3</v>
      </c>
      <c r="JR17" s="4">
        <f t="shared" si="4"/>
        <v>0.8461727272727273</v>
      </c>
      <c r="JS17" s="4">
        <f t="shared" si="5"/>
        <v>0.65256666666666663</v>
      </c>
      <c r="JT17" s="4">
        <f t="shared" si="6"/>
        <v>0.99852727272727282</v>
      </c>
      <c r="JU17" s="4">
        <f t="shared" si="7"/>
        <v>7.7702999999999998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k=20,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k=20,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/>
      <c r="K18" s="5"/>
      <c r="L18" s="5"/>
      <c r="M18" s="5"/>
      <c r="N18" s="5"/>
      <c r="O18" s="5"/>
      <c r="P18" s="5"/>
      <c r="Q18" s="5"/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/>
      <c r="AA18" s="5"/>
      <c r="AB18" s="5"/>
      <c r="AC18" s="5"/>
      <c r="AD18" s="5"/>
      <c r="AE18" s="5"/>
      <c r="AF18" s="5"/>
      <c r="AG18" s="5"/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/>
      <c r="AQ18" s="5"/>
      <c r="AR18" s="5"/>
      <c r="AS18" s="5"/>
      <c r="AT18" s="5"/>
      <c r="AU18" s="5"/>
      <c r="AV18" s="5"/>
      <c r="AW18" s="5"/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/>
      <c r="BG18" s="5"/>
      <c r="BH18" s="5"/>
      <c r="BI18" s="5"/>
      <c r="BJ18" s="5"/>
      <c r="BK18" s="5"/>
      <c r="BL18" s="5"/>
      <c r="BM18" s="5"/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0.65716363636363628</v>
      </c>
      <c r="JO18" s="4">
        <f t="shared" si="1"/>
        <v>0.74500909090909095</v>
      </c>
      <c r="JP18" s="4">
        <f t="shared" si="2"/>
        <v>0.25658181818181813</v>
      </c>
      <c r="JQ18" s="4">
        <f t="shared" si="3"/>
        <v>1.8781818181818181E-2</v>
      </c>
      <c r="JR18" s="4">
        <f t="shared" si="4"/>
        <v>0.80483636363636368</v>
      </c>
      <c r="JS18" s="4">
        <f t="shared" si="5"/>
        <v>0.39269999999999999</v>
      </c>
      <c r="JT18" s="4">
        <f t="shared" si="6"/>
        <v>0.99787272727272736</v>
      </c>
      <c r="JU18" s="4">
        <f t="shared" si="7"/>
        <v>8.2553090909090905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/>
      <c r="K19" s="5"/>
      <c r="L19" s="5"/>
      <c r="M19" s="5"/>
      <c r="N19" s="5"/>
      <c r="O19" s="5"/>
      <c r="P19" s="5"/>
      <c r="Q19" s="5"/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/>
      <c r="AA19" s="5"/>
      <c r="AB19" s="5"/>
      <c r="AC19" s="5"/>
      <c r="AD19" s="5"/>
      <c r="AE19" s="5"/>
      <c r="AF19" s="5"/>
      <c r="AG19" s="5"/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/>
      <c r="AQ19" s="5"/>
      <c r="AR19" s="5"/>
      <c r="AS19" s="5"/>
      <c r="AT19" s="5"/>
      <c r="AU19" s="5"/>
      <c r="AV19" s="5"/>
      <c r="AW19" s="5"/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/>
      <c r="BG19" s="5"/>
      <c r="BH19" s="5"/>
      <c r="BI19" s="5"/>
      <c r="BJ19" s="5"/>
      <c r="BK19" s="5"/>
      <c r="BL19" s="5"/>
      <c r="BM19" s="5"/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0.65810000000000002</v>
      </c>
      <c r="JO19" s="4">
        <f t="shared" si="1"/>
        <v>0.75106363636363649</v>
      </c>
      <c r="JP19" s="4">
        <f t="shared" si="2"/>
        <v>0.23476363636363634</v>
      </c>
      <c r="JQ19" s="4">
        <f t="shared" si="3"/>
        <v>1.4090909090909088E-2</v>
      </c>
      <c r="JR19" s="4">
        <f t="shared" si="4"/>
        <v>0.82065454545454553</v>
      </c>
      <c r="JS19" s="4">
        <f t="shared" si="5"/>
        <v>0.58933333333333338</v>
      </c>
      <c r="JT19" s="4">
        <f t="shared" si="6"/>
        <v>0.99718181818181828</v>
      </c>
      <c r="JU19" s="4">
        <f t="shared" si="7"/>
        <v>6.9058363636363653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k=20, r=0.1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/>
      <c r="K20" s="5"/>
      <c r="L20" s="5"/>
      <c r="M20" s="5"/>
      <c r="N20" s="5"/>
      <c r="O20" s="5"/>
      <c r="P20" s="5"/>
      <c r="Q20" s="5"/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/>
      <c r="AA20" s="5"/>
      <c r="AB20" s="5"/>
      <c r="AC20" s="5"/>
      <c r="AD20" s="5"/>
      <c r="AE20" s="5"/>
      <c r="AF20" s="5"/>
      <c r="AG20" s="5"/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/>
      <c r="AQ20" s="5"/>
      <c r="AR20" s="5"/>
      <c r="AS20" s="5"/>
      <c r="AT20" s="5"/>
      <c r="AU20" s="5"/>
      <c r="AV20" s="5"/>
      <c r="AW20" s="5"/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/>
      <c r="BG20" s="5"/>
      <c r="BH20" s="5"/>
      <c r="BI20" s="5"/>
      <c r="BJ20" s="5"/>
      <c r="BK20" s="5"/>
      <c r="BL20" s="5"/>
      <c r="BM20" s="5"/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0.64740909090909105</v>
      </c>
      <c r="JO20" s="4">
        <f t="shared" si="1"/>
        <v>0.730509090909091</v>
      </c>
      <c r="JP20" s="4">
        <f t="shared" si="2"/>
        <v>0.26667272727272723</v>
      </c>
      <c r="JQ20" s="4">
        <f t="shared" si="3"/>
        <v>9.700000000000002E-3</v>
      </c>
      <c r="JR20" s="4">
        <f t="shared" si="4"/>
        <v>0.85081818181818203</v>
      </c>
      <c r="JS20" s="4">
        <f t="shared" si="5"/>
        <v>0.65685000000000004</v>
      </c>
      <c r="JT20" s="4">
        <f t="shared" si="6"/>
        <v>0.99852727272727282</v>
      </c>
      <c r="JU20" s="4">
        <f t="shared" si="7"/>
        <v>7.734345454545454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k=20,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/>
      <c r="K21" s="5"/>
      <c r="L21" s="5"/>
      <c r="M21" s="5"/>
      <c r="N21" s="5"/>
      <c r="O21" s="5"/>
      <c r="P21" s="5"/>
      <c r="Q21" s="5"/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/>
      <c r="AA21" s="5"/>
      <c r="AB21" s="5"/>
      <c r="AC21" s="5"/>
      <c r="AD21" s="5"/>
      <c r="AE21" s="5"/>
      <c r="AF21" s="5"/>
      <c r="AG21" s="5"/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/>
      <c r="AQ21" s="5"/>
      <c r="AR21" s="5"/>
      <c r="AS21" s="5"/>
      <c r="AT21" s="5"/>
      <c r="AU21" s="5"/>
      <c r="AV21" s="5"/>
      <c r="AW21" s="5"/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/>
      <c r="BG21" s="5"/>
      <c r="BH21" s="5"/>
      <c r="BI21" s="5"/>
      <c r="BJ21" s="5"/>
      <c r="BK21" s="5"/>
      <c r="BL21" s="5"/>
      <c r="BM21" s="5"/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0.64150909090909103</v>
      </c>
      <c r="JO21" s="4">
        <f t="shared" si="1"/>
        <v>0.71709999999999996</v>
      </c>
      <c r="JP21" s="4">
        <f t="shared" si="2"/>
        <v>0.26998181818181816</v>
      </c>
      <c r="JQ21" s="4">
        <f t="shared" si="3"/>
        <v>1.2581818181818182E-2</v>
      </c>
      <c r="JR21" s="4">
        <f t="shared" si="4"/>
        <v>0.83741818181818173</v>
      </c>
      <c r="JS21" s="4">
        <f t="shared" si="5"/>
        <v>0.62349999999999994</v>
      </c>
      <c r="JT21" s="4">
        <f t="shared" si="6"/>
        <v>0.99779999999999991</v>
      </c>
      <c r="JU21" s="4">
        <f t="shared" si="7"/>
        <v>7.2624818181818176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k=20,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/>
      <c r="K22" s="5"/>
      <c r="L22" s="5"/>
      <c r="M22" s="5"/>
      <c r="N22" s="5"/>
      <c r="O22" s="5"/>
      <c r="P22" s="5"/>
      <c r="Q22" s="5"/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/>
      <c r="AA22" s="5"/>
      <c r="AB22" s="5"/>
      <c r="AC22" s="5"/>
      <c r="AD22" s="5"/>
      <c r="AE22" s="5"/>
      <c r="AF22" s="5"/>
      <c r="AG22" s="5"/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/>
      <c r="AQ22" s="5"/>
      <c r="AR22" s="5"/>
      <c r="AS22" s="5"/>
      <c r="AT22" s="5"/>
      <c r="AU22" s="5"/>
      <c r="AV22" s="5"/>
      <c r="AW22" s="5"/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/>
      <c r="BG22" s="5"/>
      <c r="BH22" s="5"/>
      <c r="BI22" s="5"/>
      <c r="BJ22" s="5"/>
      <c r="BK22" s="5"/>
      <c r="BL22" s="5"/>
      <c r="BM22" s="5"/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0.65178333333333338</v>
      </c>
      <c r="JO22" s="4">
        <f t="shared" si="1"/>
        <v>0.73585833333333339</v>
      </c>
      <c r="JP22" s="4">
        <f t="shared" si="2"/>
        <v>0.25475833333333336</v>
      </c>
      <c r="JQ22" s="4">
        <f t="shared" si="3"/>
        <v>1.2325000000000001E-2</v>
      </c>
      <c r="JR22" s="4">
        <f t="shared" si="4"/>
        <v>0.83866666666666667</v>
      </c>
      <c r="JS22" s="4">
        <f t="shared" si="5"/>
        <v>0.62443333333333328</v>
      </c>
      <c r="JT22" s="4">
        <f t="shared" si="6"/>
        <v>0.99799166666666661</v>
      </c>
      <c r="JU22" s="4">
        <f t="shared" si="7"/>
        <v>7.0300749999999992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k=20,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/>
      <c r="K23" s="5"/>
      <c r="L23" s="5"/>
      <c r="M23" s="5"/>
      <c r="N23" s="5"/>
      <c r="O23" s="5"/>
      <c r="P23" s="5"/>
      <c r="Q23" s="5"/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/>
      <c r="AA23" s="5"/>
      <c r="AB23" s="5"/>
      <c r="AC23" s="5"/>
      <c r="AD23" s="5"/>
      <c r="AE23" s="5"/>
      <c r="AF23" s="5"/>
      <c r="AG23" s="5"/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/>
      <c r="AQ23" s="5"/>
      <c r="AR23" s="5"/>
      <c r="AS23" s="5"/>
      <c r="AT23" s="5"/>
      <c r="AU23" s="5"/>
      <c r="AV23" s="5"/>
      <c r="AW23" s="5"/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/>
      <c r="BG23" s="5"/>
      <c r="BH23" s="5"/>
      <c r="BI23" s="5"/>
      <c r="BJ23" s="5"/>
      <c r="BK23" s="5"/>
      <c r="BL23" s="5"/>
      <c r="BM23" s="5"/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0.65208181818181821</v>
      </c>
      <c r="JO23" s="4">
        <f t="shared" si="1"/>
        <v>0.73779090909090916</v>
      </c>
      <c r="JP23" s="4">
        <f t="shared" si="2"/>
        <v>0.25723636363636365</v>
      </c>
      <c r="JQ23" s="4">
        <f t="shared" si="3"/>
        <v>1.260909090909091E-2</v>
      </c>
      <c r="JR23" s="4">
        <f t="shared" si="4"/>
        <v>0.83501818181818177</v>
      </c>
      <c r="JS23" s="4">
        <f t="shared" si="5"/>
        <v>0.62216666666666676</v>
      </c>
      <c r="JT23" s="4">
        <f t="shared" si="6"/>
        <v>0.99779999999999991</v>
      </c>
      <c r="JU23" s="4">
        <f t="shared" si="7"/>
        <v>6.944590909090909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/>
      <c r="K24" s="5"/>
      <c r="L24" s="5"/>
      <c r="M24" s="5"/>
      <c r="N24" s="5"/>
      <c r="O24" s="5"/>
      <c r="P24" s="5"/>
      <c r="Q24" s="5"/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/>
      <c r="AA24" s="5"/>
      <c r="AB24" s="5"/>
      <c r="AC24" s="5"/>
      <c r="AD24" s="5"/>
      <c r="AE24" s="5"/>
      <c r="AF24" s="5"/>
      <c r="AG24" s="5"/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/>
      <c r="AQ24" s="5"/>
      <c r="AR24" s="5"/>
      <c r="AS24" s="5"/>
      <c r="AT24" s="5"/>
      <c r="AU24" s="5"/>
      <c r="AV24" s="5"/>
      <c r="AW24" s="5"/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/>
      <c r="BG24" s="5"/>
      <c r="BH24" s="5"/>
      <c r="BI24" s="5"/>
      <c r="BJ24" s="5"/>
      <c r="BK24" s="5"/>
      <c r="BL24" s="5"/>
      <c r="BM24" s="5"/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0.65776363636363644</v>
      </c>
      <c r="JO24" s="4">
        <f t="shared" si="1"/>
        <v>0.74959999999999993</v>
      </c>
      <c r="JP24" s="4">
        <f t="shared" si="2"/>
        <v>0.25204545454545452</v>
      </c>
      <c r="JQ24" s="4">
        <f t="shared" si="3"/>
        <v>1.2600000000000002E-2</v>
      </c>
      <c r="JR24" s="4">
        <f t="shared" si="4"/>
        <v>0.8363272727272727</v>
      </c>
      <c r="JS24" s="4">
        <f t="shared" si="5"/>
        <v>0.62430000000000008</v>
      </c>
      <c r="JT24" s="4">
        <f t="shared" si="6"/>
        <v>0.99783636363636363</v>
      </c>
      <c r="JU24" s="4">
        <f t="shared" si="7"/>
        <v>6.8217454545454554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/>
      <c r="K25" s="5"/>
      <c r="L25" s="5"/>
      <c r="M25" s="5"/>
      <c r="N25" s="5"/>
      <c r="O25" s="5"/>
      <c r="P25" s="5"/>
      <c r="Q25" s="5"/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/>
      <c r="AA25" s="5"/>
      <c r="AB25" s="5"/>
      <c r="AC25" s="5"/>
      <c r="AD25" s="5"/>
      <c r="AE25" s="5"/>
      <c r="AF25" s="5"/>
      <c r="AG25" s="5"/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/>
      <c r="AQ25" s="5"/>
      <c r="AR25" s="5"/>
      <c r="AS25" s="5"/>
      <c r="AT25" s="5"/>
      <c r="AU25" s="5"/>
      <c r="AV25" s="5"/>
      <c r="AW25" s="5"/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/>
      <c r="BG25" s="5"/>
      <c r="BH25" s="5"/>
      <c r="BI25" s="5"/>
      <c r="BJ25" s="5"/>
      <c r="BK25" s="5"/>
      <c r="BL25" s="5"/>
      <c r="BM25" s="5"/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0.71099999999999997</v>
      </c>
      <c r="JO25" s="4">
        <f t="shared" si="1"/>
        <v>0.86473636363636364</v>
      </c>
      <c r="JP25" s="4">
        <f t="shared" si="2"/>
        <v>0.23240909090909093</v>
      </c>
      <c r="JQ25" s="4">
        <f t="shared" si="3"/>
        <v>1.2872727272727274E-2</v>
      </c>
      <c r="JR25" s="4">
        <f t="shared" si="4"/>
        <v>0.81002727272727282</v>
      </c>
      <c r="JS25" s="4">
        <f t="shared" si="5"/>
        <v>0.59798333333333331</v>
      </c>
      <c r="JT25" s="4">
        <f t="shared" si="6"/>
        <v>0.99852727272727282</v>
      </c>
      <c r="JU25" s="4">
        <f t="shared" si="7"/>
        <v>47.347481818181812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k=20, r=0.3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/>
      <c r="K26" s="5"/>
      <c r="L26" s="5"/>
      <c r="M26" s="5"/>
      <c r="N26" s="5"/>
      <c r="O26" s="5"/>
      <c r="P26" s="5"/>
      <c r="Q26" s="5"/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/>
      <c r="AA26" s="5"/>
      <c r="AB26" s="5"/>
      <c r="AC26" s="5"/>
      <c r="AD26" s="5"/>
      <c r="AE26" s="5"/>
      <c r="AF26" s="5"/>
      <c r="AG26" s="5"/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/>
      <c r="AQ26" s="5"/>
      <c r="AR26" s="5"/>
      <c r="AS26" s="5"/>
      <c r="AT26" s="5"/>
      <c r="AU26" s="5"/>
      <c r="AV26" s="5"/>
      <c r="AW26" s="5"/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/>
      <c r="BG26" s="5"/>
      <c r="BH26" s="5"/>
      <c r="BI26" s="5"/>
      <c r="BJ26" s="5"/>
      <c r="BK26" s="5"/>
      <c r="BL26" s="5"/>
      <c r="BM26" s="5"/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0.64840909090909082</v>
      </c>
      <c r="JO26" s="4">
        <f t="shared" si="1"/>
        <v>0.73031818181818187</v>
      </c>
      <c r="JP26" s="4">
        <f t="shared" si="2"/>
        <v>0.25874545454545456</v>
      </c>
      <c r="JQ26" s="4">
        <f t="shared" si="3"/>
        <v>1.260909090909091E-2</v>
      </c>
      <c r="JR26" s="4">
        <f t="shared" si="4"/>
        <v>0.83898181818181816</v>
      </c>
      <c r="JS26" s="4">
        <f t="shared" si="5"/>
        <v>0.62526666666666664</v>
      </c>
      <c r="JT26" s="4">
        <f t="shared" si="6"/>
        <v>0.99779999999999991</v>
      </c>
      <c r="JU26" s="4">
        <f t="shared" si="7"/>
        <v>6.5615363636363631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/>
      <c r="K27" s="5"/>
      <c r="L27" s="5"/>
      <c r="M27" s="5"/>
      <c r="N27" s="5"/>
      <c r="O27" s="5"/>
      <c r="P27" s="5"/>
      <c r="Q27" s="5"/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/>
      <c r="AA27" s="5"/>
      <c r="AB27" s="5"/>
      <c r="AC27" s="5"/>
      <c r="AD27" s="5"/>
      <c r="AE27" s="5"/>
      <c r="AF27" s="5"/>
      <c r="AG27" s="5"/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/>
      <c r="AQ27" s="5"/>
      <c r="AR27" s="5"/>
      <c r="AS27" s="5"/>
      <c r="AT27" s="5"/>
      <c r="AU27" s="5"/>
      <c r="AV27" s="5"/>
      <c r="AW27" s="5"/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/>
      <c r="BG27" s="5"/>
      <c r="BH27" s="5"/>
      <c r="BI27" s="5"/>
      <c r="BJ27" s="5"/>
      <c r="BK27" s="5"/>
      <c r="BL27" s="5"/>
      <c r="BM27" s="5"/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0.64370909090909079</v>
      </c>
      <c r="JO27" s="4">
        <f t="shared" si="1"/>
        <v>0.72265454545454544</v>
      </c>
      <c r="JP27" s="4">
        <f t="shared" si="2"/>
        <v>0.26951818181818177</v>
      </c>
      <c r="JQ27" s="4">
        <f t="shared" si="3"/>
        <v>9.8363636363636361E-3</v>
      </c>
      <c r="JR27" s="4">
        <f t="shared" si="4"/>
        <v>0.85284545454545446</v>
      </c>
      <c r="JS27" s="4">
        <f t="shared" si="5"/>
        <v>0.65226666666666677</v>
      </c>
      <c r="JT27" s="4">
        <f t="shared" si="6"/>
        <v>0.99852727272727282</v>
      </c>
      <c r="JU27" s="4">
        <f t="shared" si="7"/>
        <v>6.5607545454545457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k=20,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k=20,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/>
      <c r="K28" s="5"/>
      <c r="L28" s="5"/>
      <c r="M28" s="5"/>
      <c r="N28" s="5"/>
      <c r="O28" s="5"/>
      <c r="P28" s="5"/>
      <c r="Q28" s="5"/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/>
      <c r="AA28" s="5"/>
      <c r="AB28" s="5"/>
      <c r="AC28" s="5"/>
      <c r="AD28" s="5"/>
      <c r="AE28" s="5"/>
      <c r="AF28" s="5"/>
      <c r="AG28" s="5"/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/>
      <c r="AQ28" s="5"/>
      <c r="AR28" s="5"/>
      <c r="AS28" s="5"/>
      <c r="AT28" s="5"/>
      <c r="AU28" s="5"/>
      <c r="AV28" s="5"/>
      <c r="AW28" s="5"/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/>
      <c r="BG28" s="5"/>
      <c r="BH28" s="5"/>
      <c r="BI28" s="5"/>
      <c r="BJ28" s="5"/>
      <c r="BK28" s="5"/>
      <c r="BL28" s="5"/>
      <c r="BM28" s="5"/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0.64409090909090905</v>
      </c>
      <c r="JO28" s="4">
        <f t="shared" si="1"/>
        <v>0.72189999999999988</v>
      </c>
      <c r="JP28" s="4">
        <f t="shared" si="2"/>
        <v>0.26950909090909092</v>
      </c>
      <c r="JQ28" s="4">
        <f t="shared" si="3"/>
        <v>9.6909090909090938E-3</v>
      </c>
      <c r="JR28" s="4">
        <f t="shared" si="4"/>
        <v>0.8461727272727273</v>
      </c>
      <c r="JS28" s="4">
        <f t="shared" si="5"/>
        <v>0.65206666666666668</v>
      </c>
      <c r="JT28" s="4">
        <f t="shared" si="6"/>
        <v>0.99852727272727282</v>
      </c>
      <c r="JU28" s="4">
        <f t="shared" si="7"/>
        <v>6.8853545454545459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/>
      <c r="K29" s="5"/>
      <c r="L29" s="5"/>
      <c r="M29" s="5"/>
      <c r="N29" s="5"/>
      <c r="O29" s="5"/>
      <c r="P29" s="5"/>
      <c r="Q29" s="5"/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/>
      <c r="AA29" s="5"/>
      <c r="AB29" s="5"/>
      <c r="AC29" s="5"/>
      <c r="AD29" s="5"/>
      <c r="AE29" s="5"/>
      <c r="AF29" s="5"/>
      <c r="AG29" s="5"/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/>
      <c r="AQ29" s="5"/>
      <c r="AR29" s="5"/>
      <c r="AS29" s="5"/>
      <c r="AT29" s="5"/>
      <c r="AU29" s="5"/>
      <c r="AV29" s="5"/>
      <c r="AW29" s="5"/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/>
      <c r="BG29" s="5"/>
      <c r="BH29" s="5"/>
      <c r="BI29" s="5"/>
      <c r="BJ29" s="5"/>
      <c r="BK29" s="5"/>
      <c r="BL29" s="5"/>
      <c r="BM29" s="5"/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0.64988181818181812</v>
      </c>
      <c r="JO29" s="4">
        <f t="shared" si="1"/>
        <v>0.73249090909090908</v>
      </c>
      <c r="JP29" s="4">
        <f t="shared" si="2"/>
        <v>0.25734545454545449</v>
      </c>
      <c r="JQ29" s="4">
        <f t="shared" si="3"/>
        <v>1.2581818181818182E-2</v>
      </c>
      <c r="JR29" s="4">
        <f t="shared" si="4"/>
        <v>0.83854545454545459</v>
      </c>
      <c r="JS29" s="4">
        <f t="shared" si="5"/>
        <v>0.62613333333333321</v>
      </c>
      <c r="JT29" s="4">
        <f t="shared" si="6"/>
        <v>0.99779999999999991</v>
      </c>
      <c r="JU29" s="4">
        <f t="shared" si="7"/>
        <v>9.6750181818181815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k=20,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/>
      <c r="K30" s="5"/>
      <c r="L30" s="5"/>
      <c r="M30" s="5"/>
      <c r="N30" s="5"/>
      <c r="O30" s="5"/>
      <c r="P30" s="5"/>
      <c r="Q30" s="5"/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/>
      <c r="AA30" s="5"/>
      <c r="AB30" s="5"/>
      <c r="AC30" s="5"/>
      <c r="AD30" s="5"/>
      <c r="AE30" s="5"/>
      <c r="AF30" s="5"/>
      <c r="AG30" s="5"/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/>
      <c r="AQ30" s="5"/>
      <c r="AR30" s="5"/>
      <c r="AS30" s="5"/>
      <c r="AT30" s="5"/>
      <c r="AU30" s="5"/>
      <c r="AV30" s="5"/>
      <c r="AW30" s="5"/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/>
      <c r="BG30" s="5"/>
      <c r="BH30" s="5"/>
      <c r="BI30" s="5"/>
      <c r="BJ30" s="5"/>
      <c r="BK30" s="5"/>
      <c r="BL30" s="5"/>
      <c r="BM30" s="5"/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0.65191818181818184</v>
      </c>
      <c r="JO30" s="4">
        <f t="shared" si="1"/>
        <v>0.73720909090909104</v>
      </c>
      <c r="JP30" s="4">
        <f t="shared" si="2"/>
        <v>0.25681818181818183</v>
      </c>
      <c r="JQ30" s="4">
        <f t="shared" si="3"/>
        <v>1.2618181818181818E-2</v>
      </c>
      <c r="JR30" s="4">
        <f t="shared" si="4"/>
        <v>0.83698181818181816</v>
      </c>
      <c r="JS30" s="4">
        <f t="shared" si="5"/>
        <v>0.62370000000000003</v>
      </c>
      <c r="JT30" s="4">
        <f t="shared" si="6"/>
        <v>0.99787272727272736</v>
      </c>
      <c r="JU30" s="4">
        <f t="shared" si="7"/>
        <v>6.3602272727272728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/>
      <c r="K31" s="5"/>
      <c r="L31" s="5"/>
      <c r="M31" s="5"/>
      <c r="N31" s="5"/>
      <c r="O31" s="5"/>
      <c r="P31" s="5"/>
      <c r="Q31" s="5"/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/>
      <c r="AA31" s="5"/>
      <c r="AB31" s="5"/>
      <c r="AC31" s="5"/>
      <c r="AD31" s="5"/>
      <c r="AE31" s="5"/>
      <c r="AF31" s="5"/>
      <c r="AG31" s="5"/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/>
      <c r="AQ31" s="5"/>
      <c r="AR31" s="5"/>
      <c r="AS31" s="5"/>
      <c r="AT31" s="5"/>
      <c r="AU31" s="5"/>
      <c r="AV31" s="5"/>
      <c r="AW31" s="5"/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/>
      <c r="BG31" s="5"/>
      <c r="BH31" s="5"/>
      <c r="BI31" s="5"/>
      <c r="BJ31" s="5"/>
      <c r="BK31" s="5"/>
      <c r="BL31" s="5"/>
      <c r="BM31" s="5"/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0.66073636363636368</v>
      </c>
      <c r="JO31" s="4">
        <f t="shared" si="1"/>
        <v>0.75199090909090915</v>
      </c>
      <c r="JP31" s="4">
        <f t="shared" si="2"/>
        <v>0.25488181818181821</v>
      </c>
      <c r="JQ31" s="4">
        <f t="shared" si="3"/>
        <v>9.4181818181818186E-3</v>
      </c>
      <c r="JR31" s="4">
        <f t="shared" si="4"/>
        <v>0.8449000000000001</v>
      </c>
      <c r="JS31" s="4">
        <f t="shared" si="5"/>
        <v>0.66076666666666661</v>
      </c>
      <c r="JT31" s="4">
        <f t="shared" si="6"/>
        <v>0.99766363636363631</v>
      </c>
      <c r="JU31" s="4">
        <f t="shared" si="7"/>
        <v>6.8050545454545448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k=20,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k=20, r=0.7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/>
      <c r="K32" s="5"/>
      <c r="L32" s="5"/>
      <c r="M32" s="5"/>
      <c r="N32" s="5"/>
      <c r="O32" s="5"/>
      <c r="P32" s="5"/>
      <c r="Q32" s="5"/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/>
      <c r="AA32" s="5"/>
      <c r="AB32" s="5"/>
      <c r="AC32" s="5"/>
      <c r="AD32" s="5"/>
      <c r="AE32" s="5"/>
      <c r="AF32" s="5"/>
      <c r="AG32" s="5"/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/>
      <c r="AQ32" s="5"/>
      <c r="AR32" s="5"/>
      <c r="AS32" s="5"/>
      <c r="AT32" s="5"/>
      <c r="AU32" s="5"/>
      <c r="AV32" s="5"/>
      <c r="AW32" s="5"/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/>
      <c r="BG32" s="5"/>
      <c r="BH32" s="5"/>
      <c r="BI32" s="5"/>
      <c r="BJ32" s="5"/>
      <c r="BK32" s="5"/>
      <c r="BL32" s="5"/>
      <c r="BM32" s="5"/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0.6548272727272727</v>
      </c>
      <c r="JO32" s="4">
        <f t="shared" si="1"/>
        <v>0.74736363636363634</v>
      </c>
      <c r="JP32" s="4">
        <f t="shared" si="2"/>
        <v>0.25487272727272731</v>
      </c>
      <c r="JQ32" s="4">
        <f t="shared" si="3"/>
        <v>9.3818181818181821E-3</v>
      </c>
      <c r="JR32" s="4">
        <f t="shared" si="4"/>
        <v>0.85158181818181822</v>
      </c>
      <c r="JS32" s="4">
        <f t="shared" si="5"/>
        <v>0.66933333333333334</v>
      </c>
      <c r="JT32" s="4">
        <f t="shared" si="6"/>
        <v>0.99832727272727273</v>
      </c>
      <c r="JU32" s="4">
        <f t="shared" si="7"/>
        <v>6.743045454545455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k=20,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k=20,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/>
      <c r="K33" s="5"/>
      <c r="L33" s="5"/>
      <c r="M33" s="5"/>
      <c r="N33" s="5"/>
      <c r="O33" s="5"/>
      <c r="P33" s="5"/>
      <c r="Q33" s="5"/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/>
      <c r="AA33" s="5"/>
      <c r="AB33" s="5"/>
      <c r="AC33" s="5"/>
      <c r="AD33" s="5"/>
      <c r="AE33" s="5"/>
      <c r="AF33" s="5"/>
      <c r="AG33" s="5"/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/>
      <c r="AQ33" s="5"/>
      <c r="AR33" s="5"/>
      <c r="AS33" s="5"/>
      <c r="AT33" s="5"/>
      <c r="AU33" s="5"/>
      <c r="AV33" s="5"/>
      <c r="AW33" s="5"/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/>
      <c r="BG33" s="5"/>
      <c r="BH33" s="5"/>
      <c r="BI33" s="5"/>
      <c r="BJ33" s="5"/>
      <c r="BK33" s="5"/>
      <c r="BL33" s="5"/>
      <c r="BM33" s="5"/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0.65384545454545462</v>
      </c>
      <c r="JO33" s="4">
        <f t="shared" si="1"/>
        <v>0.74099090909090914</v>
      </c>
      <c r="JP33" s="4">
        <f t="shared" si="2"/>
        <v>0.26291818181818188</v>
      </c>
      <c r="JQ33" s="4">
        <f t="shared" si="3"/>
        <v>9.7090909090909103E-3</v>
      </c>
      <c r="JR33" s="4">
        <f t="shared" si="4"/>
        <v>0.84389999999999998</v>
      </c>
      <c r="JS33" s="4">
        <f t="shared" si="5"/>
        <v>0.64980000000000004</v>
      </c>
      <c r="JT33" s="4">
        <f t="shared" si="6"/>
        <v>0.99852727272727282</v>
      </c>
      <c r="JU33" s="4">
        <f t="shared" si="7"/>
        <v>6.3084363636363641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k=20,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k=20,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/>
      <c r="K34" s="5"/>
      <c r="L34" s="5"/>
      <c r="M34" s="5"/>
      <c r="N34" s="5"/>
      <c r="O34" s="5"/>
      <c r="P34" s="5"/>
      <c r="Q34" s="5"/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/>
      <c r="AA34" s="5"/>
      <c r="AB34" s="5"/>
      <c r="AC34" s="5"/>
      <c r="AD34" s="5"/>
      <c r="AE34" s="5"/>
      <c r="AF34" s="5"/>
      <c r="AG34" s="5"/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/>
      <c r="AQ34" s="5"/>
      <c r="AR34" s="5"/>
      <c r="AS34" s="5"/>
      <c r="AT34" s="5"/>
      <c r="AU34" s="5"/>
      <c r="AV34" s="5"/>
      <c r="AW34" s="5"/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/>
      <c r="BG34" s="5"/>
      <c r="BH34" s="5"/>
      <c r="BI34" s="5"/>
      <c r="BJ34" s="5"/>
      <c r="BK34" s="5"/>
      <c r="BL34" s="5"/>
      <c r="BM34" s="5"/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0.64489999999999992</v>
      </c>
      <c r="JO34" s="4">
        <f t="shared" si="1"/>
        <v>0.71996363636363647</v>
      </c>
      <c r="JP34" s="4">
        <f t="shared" si="2"/>
        <v>0.26364545454545457</v>
      </c>
      <c r="JQ34" s="4">
        <f t="shared" si="3"/>
        <v>1.4927272727272728E-2</v>
      </c>
      <c r="JR34" s="4">
        <f t="shared" si="4"/>
        <v>0.81978181818181817</v>
      </c>
      <c r="JS34" s="4">
        <f t="shared" si="5"/>
        <v>0.42401666666666665</v>
      </c>
      <c r="JT34" s="4">
        <f t="shared" si="6"/>
        <v>0.99758181818181835</v>
      </c>
      <c r="JU34" s="4">
        <f t="shared" si="7"/>
        <v>6.9170363636363641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k=20,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/>
      <c r="K35" s="5"/>
      <c r="L35" s="5"/>
      <c r="M35" s="5"/>
      <c r="N35" s="5"/>
      <c r="O35" s="5"/>
      <c r="P35" s="5"/>
      <c r="Q35" s="5"/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/>
      <c r="AA35" s="5"/>
      <c r="AB35" s="5"/>
      <c r="AC35" s="5"/>
      <c r="AD35" s="5"/>
      <c r="AE35" s="5"/>
      <c r="AF35" s="5"/>
      <c r="AG35" s="5"/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/>
      <c r="AQ35" s="5"/>
      <c r="AR35" s="5"/>
      <c r="AS35" s="5"/>
      <c r="AT35" s="5"/>
      <c r="AU35" s="5"/>
      <c r="AV35" s="5"/>
      <c r="AW35" s="5"/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/>
      <c r="BG35" s="5"/>
      <c r="BH35" s="5"/>
      <c r="BI35" s="5"/>
      <c r="BJ35" s="5"/>
      <c r="BK35" s="5"/>
      <c r="BL35" s="5"/>
      <c r="BM35" s="5"/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0.65285454545454547</v>
      </c>
      <c r="JO35" s="4">
        <f t="shared" si="1"/>
        <v>0.73892727272727265</v>
      </c>
      <c r="JP35" s="4">
        <f t="shared" si="2"/>
        <v>0.25420000000000004</v>
      </c>
      <c r="JQ35" s="4">
        <f t="shared" si="3"/>
        <v>1.2600000000000002E-2</v>
      </c>
      <c r="JR35" s="4">
        <f t="shared" si="4"/>
        <v>0.83747272727272737</v>
      </c>
      <c r="JS35" s="4">
        <f t="shared" si="5"/>
        <v>0.62491666666666668</v>
      </c>
      <c r="JT35" s="4">
        <f t="shared" si="6"/>
        <v>0.99779999999999991</v>
      </c>
      <c r="JU35" s="4">
        <f t="shared" si="7"/>
        <v>6.2027545454545452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k=20,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/>
      <c r="K36" s="5"/>
      <c r="L36" s="5"/>
      <c r="M36" s="5"/>
      <c r="N36" s="5"/>
      <c r="O36" s="5"/>
      <c r="P36" s="5"/>
      <c r="Q36" s="5"/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/>
      <c r="AA36" s="5"/>
      <c r="AB36" s="5"/>
      <c r="AC36" s="5"/>
      <c r="AD36" s="5"/>
      <c r="AE36" s="5"/>
      <c r="AF36" s="5"/>
      <c r="AG36" s="5"/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10"/>
      <c r="BO36" s="10"/>
      <c r="BP36" s="10"/>
      <c r="BQ36" s="10"/>
      <c r="BR36" s="10"/>
      <c r="BS36" s="10"/>
      <c r="BT36" s="10"/>
      <c r="BU36" s="10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0.64370000000000005</v>
      </c>
      <c r="JO36" s="4">
        <f t="shared" si="1"/>
        <v>0.71701111111111115</v>
      </c>
      <c r="JP36" s="4">
        <f t="shared" si="2"/>
        <v>0.26902222222222222</v>
      </c>
      <c r="JQ36" s="4">
        <f t="shared" si="3"/>
        <v>7.4444444444444436E-3</v>
      </c>
      <c r="JR36" s="4">
        <f t="shared" si="4"/>
        <v>0.86268888888888884</v>
      </c>
      <c r="JS36" s="4">
        <f t="shared" si="5"/>
        <v>0.62743333333333329</v>
      </c>
      <c r="JT36" s="4">
        <f t="shared" si="6"/>
        <v>0.99997777777777785</v>
      </c>
      <c r="JU36" s="4">
        <f t="shared" si="7"/>
        <v>6.7349777777777762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r=0.7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r=0.7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/>
      <c r="K37" s="5"/>
      <c r="L37" s="5"/>
      <c r="M37" s="5"/>
      <c r="N37" s="5"/>
      <c r="O37" s="5"/>
      <c r="P37" s="5"/>
      <c r="Q37" s="5"/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/>
      <c r="AA37" s="5"/>
      <c r="AB37" s="5"/>
      <c r="AC37" s="5"/>
      <c r="AD37" s="5"/>
      <c r="AE37" s="5"/>
      <c r="AF37" s="5"/>
      <c r="AG37" s="5"/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/>
      <c r="AQ37" s="5"/>
      <c r="AR37" s="5"/>
      <c r="AS37" s="5"/>
      <c r="AT37" s="5"/>
      <c r="AU37" s="5"/>
      <c r="AV37" s="5"/>
      <c r="AW37" s="5"/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/>
      <c r="BG37" s="5"/>
      <c r="BH37" s="5"/>
      <c r="BI37" s="5"/>
      <c r="BJ37" s="5"/>
      <c r="BK37" s="5"/>
      <c r="BL37" s="5"/>
      <c r="BM37" s="5"/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0.66752499999999992</v>
      </c>
      <c r="JO37" s="4">
        <f t="shared" si="1"/>
        <v>0.77559999999999996</v>
      </c>
      <c r="JP37" s="4">
        <f t="shared" si="2"/>
        <v>0.20054166666666662</v>
      </c>
      <c r="JQ37" s="4">
        <f t="shared" si="3"/>
        <v>2.1708333333333329E-2</v>
      </c>
      <c r="JR37" s="4">
        <f t="shared" si="4"/>
        <v>0.79827499999999996</v>
      </c>
      <c r="JS37" s="4">
        <f t="shared" si="5"/>
        <v>0.24445000000000003</v>
      </c>
      <c r="JT37" s="4">
        <f t="shared" si="6"/>
        <v>0.99832500000000002</v>
      </c>
      <c r="JU37" s="4">
        <f t="shared" si="7"/>
        <v>2.2329833333333333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k=20,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k=5,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k=20, r=0.7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/>
      <c r="K38" s="5"/>
      <c r="L38" s="5"/>
      <c r="M38" s="5"/>
      <c r="N38" s="5"/>
      <c r="O38" s="5"/>
      <c r="P38" s="5"/>
      <c r="Q38" s="5"/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/>
      <c r="AA38" s="5"/>
      <c r="AB38" s="5"/>
      <c r="AC38" s="5"/>
      <c r="AD38" s="5"/>
      <c r="AE38" s="5"/>
      <c r="AF38" s="5"/>
      <c r="AG38" s="5"/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/>
      <c r="AQ38" s="5"/>
      <c r="AR38" s="5"/>
      <c r="AS38" s="5"/>
      <c r="AT38" s="5"/>
      <c r="AU38" s="5"/>
      <c r="AV38" s="5"/>
      <c r="AW38" s="5"/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/>
      <c r="BG38" s="5"/>
      <c r="BH38" s="5"/>
      <c r="BI38" s="5"/>
      <c r="BJ38" s="5"/>
      <c r="BK38" s="5"/>
      <c r="BL38" s="5"/>
      <c r="BM38" s="5"/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0.73684166666666651</v>
      </c>
      <c r="JO38" s="4">
        <f t="shared" si="1"/>
        <v>0.92630000000000001</v>
      </c>
      <c r="JP38" s="4">
        <f t="shared" si="2"/>
        <v>0.105175</v>
      </c>
      <c r="JQ38" s="4">
        <f t="shared" si="3"/>
        <v>1.5999999999999997E-2</v>
      </c>
      <c r="JR38" s="4">
        <f t="shared" si="4"/>
        <v>0.48838333333333334</v>
      </c>
      <c r="JS38" s="4">
        <f t="shared" si="5"/>
        <v>0.2046</v>
      </c>
      <c r="JT38" s="4">
        <f t="shared" si="6"/>
        <v>0.99802500000000005</v>
      </c>
      <c r="JU38" s="4">
        <f t="shared" si="7"/>
        <v>2.0159916666666668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r=0.7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k=5,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k=20, r=0.7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/>
      <c r="K39" s="5"/>
      <c r="L39" s="5"/>
      <c r="M39" s="5"/>
      <c r="N39" s="5"/>
      <c r="O39" s="5"/>
      <c r="P39" s="5"/>
      <c r="Q39" s="5"/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/>
      <c r="AA39" s="5"/>
      <c r="AB39" s="5"/>
      <c r="AC39" s="5"/>
      <c r="AD39" s="5"/>
      <c r="AE39" s="5"/>
      <c r="AF39" s="5"/>
      <c r="AG39" s="5"/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/>
      <c r="AQ39" s="5"/>
      <c r="AR39" s="5"/>
      <c r="AS39" s="5"/>
      <c r="AT39" s="5"/>
      <c r="AU39" s="5"/>
      <c r="AV39" s="5"/>
      <c r="AW39" s="5"/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/>
      <c r="BG39" s="5"/>
      <c r="BH39" s="5"/>
      <c r="BI39" s="5"/>
      <c r="BJ39" s="5"/>
      <c r="BK39" s="5"/>
      <c r="BL39" s="5"/>
      <c r="BM39" s="5"/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0.71717500000000001</v>
      </c>
      <c r="JO39" s="4">
        <f t="shared" si="1"/>
        <v>0.88679166666666676</v>
      </c>
      <c r="JP39" s="4">
        <f t="shared" si="2"/>
        <v>0.13663333333333333</v>
      </c>
      <c r="JQ39" s="4">
        <f t="shared" si="3"/>
        <v>1.5866666666666664E-2</v>
      </c>
      <c r="JR39" s="4">
        <f t="shared" si="4"/>
        <v>0.55887500000000001</v>
      </c>
      <c r="JS39" s="4">
        <f t="shared" si="5"/>
        <v>0.23885000000000001</v>
      </c>
      <c r="JT39" s="4">
        <f t="shared" si="6"/>
        <v>0.98726666666666674</v>
      </c>
      <c r="JU39" s="4">
        <f t="shared" si="7"/>
        <v>2.0172083333333335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k=20,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k=5,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k=20, r=0.7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k=5, r=0.3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k=5,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/>
      <c r="K40" s="5"/>
      <c r="L40" s="5"/>
      <c r="M40" s="5"/>
      <c r="N40" s="5"/>
      <c r="O40" s="5"/>
      <c r="P40" s="5"/>
      <c r="Q40" s="5"/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/>
      <c r="AA40" s="5"/>
      <c r="AB40" s="5"/>
      <c r="AC40" s="5"/>
      <c r="AD40" s="5"/>
      <c r="AE40" s="5"/>
      <c r="AF40" s="5"/>
      <c r="AG40" s="5"/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/>
      <c r="AQ40" s="5"/>
      <c r="AR40" s="5"/>
      <c r="AS40" s="5"/>
      <c r="AT40" s="5"/>
      <c r="AU40" s="5"/>
      <c r="AV40" s="5"/>
      <c r="AW40" s="5"/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/>
      <c r="BG40" s="5"/>
      <c r="BH40" s="5"/>
      <c r="BI40" s="5"/>
      <c r="BJ40" s="5"/>
      <c r="BK40" s="5"/>
      <c r="BL40" s="5"/>
      <c r="BM40" s="5"/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0.70056363636363639</v>
      </c>
      <c r="JO40" s="4">
        <f t="shared" ref="JO40:JO74" si="9">AVERAGEIFS(B40:JM40,metrics.rec,"MSE")</f>
        <v>0.84393636363636348</v>
      </c>
      <c r="JP40" s="4">
        <f t="shared" ref="JP40:JP74" si="10">AVERAGEIFS(B40:JM40,metrics.rec,"R")</f>
        <v>0.16033636363636364</v>
      </c>
      <c r="JQ40" s="4">
        <f t="shared" ref="JQ40:JQ74" si="11">AVERAGEIFS(B40:JM40,metrics.rec,"Precision")</f>
        <v>1.5909090909090911E-2</v>
      </c>
      <c r="JR40" s="4">
        <f t="shared" ref="JR40:JR74" si="12">AVERAGEIFS(B40:JM40,metrics.rec,"Recall")</f>
        <v>0.61164545454545471</v>
      </c>
      <c r="JS40" s="4">
        <f t="shared" ref="JS40:JS74" si="13">AVERAGEIFS(B40:JM40,metrics.rec,"Coverage")</f>
        <v>0.26766666666666666</v>
      </c>
      <c r="JT40" s="4">
        <f t="shared" ref="JT40:JT74" si="14">AVERAGEIFS(B40:JM40,metrics.rec,"Recatio")</f>
        <v>0.99784545454545459</v>
      </c>
      <c r="JU40" s="4">
        <f t="shared" ref="JU40:JU74" si="15">AVERAGEIFS(B40:JM40,metrics.rec,"Time")</f>
        <v>2.0480818181818177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k=5,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k=20, r=0.7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/>
      <c r="K41" s="5"/>
      <c r="L41" s="5"/>
      <c r="M41" s="5"/>
      <c r="N41" s="5"/>
      <c r="O41" s="5"/>
      <c r="P41" s="5"/>
      <c r="Q41" s="5"/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/>
      <c r="AA41" s="5"/>
      <c r="AB41" s="5"/>
      <c r="AC41" s="5"/>
      <c r="AD41" s="5"/>
      <c r="AE41" s="5"/>
      <c r="AF41" s="5"/>
      <c r="AG41" s="5"/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/>
      <c r="AQ41" s="5"/>
      <c r="AR41" s="5"/>
      <c r="AS41" s="5"/>
      <c r="AT41" s="5"/>
      <c r="AU41" s="5"/>
      <c r="AV41" s="5"/>
      <c r="AW41" s="5"/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/>
      <c r="BG41" s="5"/>
      <c r="BH41" s="5"/>
      <c r="BI41" s="5"/>
      <c r="BJ41" s="5"/>
      <c r="BK41" s="5"/>
      <c r="BL41" s="5"/>
      <c r="BM41" s="5"/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0.67458181818181817</v>
      </c>
      <c r="JO41" s="4">
        <f t="shared" si="9"/>
        <v>0.80051818181818202</v>
      </c>
      <c r="JP41" s="4">
        <f t="shared" si="10"/>
        <v>0.2024181818181818</v>
      </c>
      <c r="JQ41" s="4">
        <f t="shared" si="11"/>
        <v>1.3818181818181818E-2</v>
      </c>
      <c r="JR41" s="4">
        <f t="shared" si="12"/>
        <v>0.77598181818181833</v>
      </c>
      <c r="JS41" s="4">
        <f t="shared" si="13"/>
        <v>0.54921666666666658</v>
      </c>
      <c r="JT41" s="4">
        <f t="shared" si="14"/>
        <v>0.97546363636363642</v>
      </c>
      <c r="JU41" s="4">
        <f t="shared" si="15"/>
        <v>2.2813272727272729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k=20,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k=20,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/>
      <c r="K42" s="5"/>
      <c r="L42" s="5"/>
      <c r="M42" s="5"/>
      <c r="N42" s="5"/>
      <c r="O42" s="5"/>
      <c r="P42" s="5"/>
      <c r="Q42" s="5"/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/>
      <c r="AA42" s="5"/>
      <c r="AB42" s="5"/>
      <c r="AC42" s="5"/>
      <c r="AD42" s="5"/>
      <c r="AE42" s="5"/>
      <c r="AF42" s="5"/>
      <c r="AG42" s="5"/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/>
      <c r="AQ42" s="5"/>
      <c r="AR42" s="5"/>
      <c r="AS42" s="5"/>
      <c r="AT42" s="5"/>
      <c r="AU42" s="5"/>
      <c r="AV42" s="5"/>
      <c r="AW42" s="5"/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/>
      <c r="BG42" s="5"/>
      <c r="BH42" s="5"/>
      <c r="BI42" s="5"/>
      <c r="BJ42" s="5"/>
      <c r="BK42" s="5"/>
      <c r="BL42" s="5"/>
      <c r="BM42" s="5"/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0.66874545454545453</v>
      </c>
      <c r="JO42" s="4">
        <f t="shared" si="9"/>
        <v>0.79020909090909086</v>
      </c>
      <c r="JP42" s="4">
        <f t="shared" si="10"/>
        <v>0.24612727272727275</v>
      </c>
      <c r="JQ42" s="4">
        <f t="shared" si="11"/>
        <v>1.3027272727272726E-2</v>
      </c>
      <c r="JR42" s="4">
        <f t="shared" si="12"/>
        <v>0.824281818181818</v>
      </c>
      <c r="JS42" s="4">
        <f t="shared" si="13"/>
        <v>0.55438333333333334</v>
      </c>
      <c r="JT42" s="4">
        <f t="shared" si="14"/>
        <v>0.99797272727272734</v>
      </c>
      <c r="JU42" s="4">
        <f t="shared" si="15"/>
        <v>2.2194363636363637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k=20,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k=5,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k=5,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/>
      <c r="K43" s="5"/>
      <c r="L43" s="5"/>
      <c r="M43" s="5"/>
      <c r="N43" s="5"/>
      <c r="O43" s="5"/>
      <c r="P43" s="5"/>
      <c r="Q43" s="5"/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/>
      <c r="AA43" s="5"/>
      <c r="AB43" s="5"/>
      <c r="AC43" s="5"/>
      <c r="AD43" s="5"/>
      <c r="AE43" s="5"/>
      <c r="AF43" s="5"/>
      <c r="AG43" s="5"/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/>
      <c r="AQ43" s="5"/>
      <c r="AR43" s="5"/>
      <c r="AS43" s="5"/>
      <c r="AT43" s="5"/>
      <c r="AU43" s="5"/>
      <c r="AV43" s="5"/>
      <c r="AW43" s="5"/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/>
      <c r="BG43" s="5"/>
      <c r="BH43" s="5"/>
      <c r="BI43" s="5"/>
      <c r="BJ43" s="5"/>
      <c r="BK43" s="5"/>
      <c r="BL43" s="5"/>
      <c r="BM43" s="5"/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0.66703333333333348</v>
      </c>
      <c r="JO43" s="4">
        <f t="shared" si="9"/>
        <v>0.78599999999999992</v>
      </c>
      <c r="JP43" s="4">
        <f t="shared" si="10"/>
        <v>0.2495333333333333</v>
      </c>
      <c r="JQ43" s="4">
        <f t="shared" si="11"/>
        <v>1.2524999999999996E-2</v>
      </c>
      <c r="JR43" s="4">
        <f t="shared" si="12"/>
        <v>0.82873333333333343</v>
      </c>
      <c r="JS43" s="4">
        <f t="shared" si="13"/>
        <v>0.57933333333333337</v>
      </c>
      <c r="JT43" s="4">
        <f t="shared" si="14"/>
        <v>0.99802500000000005</v>
      </c>
      <c r="JU43" s="4">
        <f t="shared" si="15"/>
        <v>2.3204666666666669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k=5,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k=5,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/>
      <c r="K44" s="5"/>
      <c r="L44" s="5"/>
      <c r="M44" s="5"/>
      <c r="N44" s="5"/>
      <c r="O44" s="5"/>
      <c r="P44" s="5"/>
      <c r="Q44" s="5"/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/>
      <c r="AA44" s="5"/>
      <c r="AB44" s="5"/>
      <c r="AC44" s="5"/>
      <c r="AD44" s="5"/>
      <c r="AE44" s="5"/>
      <c r="AF44" s="5"/>
      <c r="AG44" s="5"/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/>
      <c r="AQ44" s="5"/>
      <c r="AR44" s="5"/>
      <c r="AS44" s="5"/>
      <c r="AT44" s="5"/>
      <c r="AU44" s="5"/>
      <c r="AV44" s="5"/>
      <c r="AW44" s="5"/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/>
      <c r="BG44" s="5"/>
      <c r="BH44" s="5"/>
      <c r="BI44" s="5"/>
      <c r="BJ44" s="5"/>
      <c r="BK44" s="5"/>
      <c r="BL44" s="5"/>
      <c r="BM44" s="5"/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0.68901818181818175</v>
      </c>
      <c r="JO44" s="4">
        <f t="shared" si="9"/>
        <v>0.83463636363636351</v>
      </c>
      <c r="JP44" s="4">
        <f t="shared" si="10"/>
        <v>0.21406363636363634</v>
      </c>
      <c r="JQ44" s="4">
        <f t="shared" si="11"/>
        <v>1.0063636363636365E-2</v>
      </c>
      <c r="JR44" s="4">
        <f t="shared" si="12"/>
        <v>0.82345454545454544</v>
      </c>
      <c r="JS44" s="4">
        <f t="shared" si="13"/>
        <v>0.61586666666666667</v>
      </c>
      <c r="JT44" s="4">
        <f t="shared" si="14"/>
        <v>0.99603636363636383</v>
      </c>
      <c r="JU44" s="4">
        <f t="shared" si="15"/>
        <v>4.944109090909091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k=20,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k=5,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k=20,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k=5,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/>
      <c r="K45" s="5"/>
      <c r="L45" s="5"/>
      <c r="M45" s="5"/>
      <c r="N45" s="5"/>
      <c r="O45" s="5"/>
      <c r="P45" s="5"/>
      <c r="Q45" s="5"/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/>
      <c r="AA45" s="5"/>
      <c r="AB45" s="5"/>
      <c r="AC45" s="5"/>
      <c r="AD45" s="5"/>
      <c r="AE45" s="5"/>
      <c r="AF45" s="5"/>
      <c r="AG45" s="5"/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/>
      <c r="AQ45" s="5"/>
      <c r="AR45" s="5"/>
      <c r="AS45" s="5"/>
      <c r="AT45" s="5"/>
      <c r="AU45" s="5"/>
      <c r="AV45" s="5"/>
      <c r="AW45" s="5"/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/>
      <c r="BG45" s="5"/>
      <c r="BH45" s="5"/>
      <c r="BI45" s="5"/>
      <c r="BJ45" s="5"/>
      <c r="BK45" s="5"/>
      <c r="BL45" s="5"/>
      <c r="BM45" s="5"/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0.73708181818181806</v>
      </c>
      <c r="JO45" s="4">
        <f t="shared" si="9"/>
        <v>0.91862727272727274</v>
      </c>
      <c r="JP45" s="4">
        <f t="shared" si="10"/>
        <v>7.3545454545454553E-2</v>
      </c>
      <c r="JQ45" s="4">
        <f t="shared" si="11"/>
        <v>1.7854545454545453E-2</v>
      </c>
      <c r="JR45" s="4">
        <f t="shared" si="12"/>
        <v>0.58727272727272728</v>
      </c>
      <c r="JS45" s="4">
        <f t="shared" si="13"/>
        <v>0.24299999999999999</v>
      </c>
      <c r="JT45" s="4">
        <f t="shared" si="14"/>
        <v>0.99852727272727282</v>
      </c>
      <c r="JU45" s="4">
        <f t="shared" si="15"/>
        <v>2.4110999999999998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k=20,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r=0.5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r=0.7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/>
      <c r="K46" s="5"/>
      <c r="L46" s="5"/>
      <c r="M46" s="5"/>
      <c r="N46" s="5"/>
      <c r="O46" s="5"/>
      <c r="P46" s="5"/>
      <c r="Q46" s="5"/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/>
      <c r="AA46" s="5"/>
      <c r="AB46" s="5"/>
      <c r="AC46" s="5"/>
      <c r="AD46" s="5"/>
      <c r="AE46" s="5"/>
      <c r="AF46" s="5"/>
      <c r="AG46" s="5"/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/>
      <c r="AQ46" s="5"/>
      <c r="AR46" s="5"/>
      <c r="AS46" s="5"/>
      <c r="AT46" s="5"/>
      <c r="AU46" s="5"/>
      <c r="AV46" s="5"/>
      <c r="AW46" s="5"/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/>
      <c r="BG46" s="5"/>
      <c r="BH46" s="5"/>
      <c r="BI46" s="5"/>
      <c r="BJ46" s="5"/>
      <c r="BK46" s="5"/>
      <c r="BL46" s="5"/>
      <c r="BM46" s="5"/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0.73170000000000002</v>
      </c>
      <c r="JO46" s="4">
        <f t="shared" si="9"/>
        <v>0.9186727272727272</v>
      </c>
      <c r="JP46" s="4">
        <f t="shared" si="10"/>
        <v>0.13592727272727273</v>
      </c>
      <c r="JQ46" s="4">
        <f t="shared" si="11"/>
        <v>1.3036363636363634E-2</v>
      </c>
      <c r="JR46" s="4">
        <f t="shared" si="12"/>
        <v>0.51078181818181823</v>
      </c>
      <c r="JS46" s="4">
        <f t="shared" si="13"/>
        <v>0.30186666666666667</v>
      </c>
      <c r="JT46" s="4">
        <f t="shared" si="14"/>
        <v>0.99784545454545459</v>
      </c>
      <c r="JU46" s="4">
        <f t="shared" si="15"/>
        <v>2.1940909090909089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k=20, r=0.7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k=5,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k=20, r=0.7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/>
      <c r="K47" s="5"/>
      <c r="L47" s="5"/>
      <c r="M47" s="5"/>
      <c r="N47" s="5"/>
      <c r="O47" s="5"/>
      <c r="P47" s="5"/>
      <c r="Q47" s="5"/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/>
      <c r="AA47" s="5"/>
      <c r="AB47" s="5"/>
      <c r="AC47" s="5"/>
      <c r="AD47" s="5"/>
      <c r="AE47" s="5"/>
      <c r="AF47" s="5"/>
      <c r="AG47" s="5"/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/>
      <c r="AQ47" s="5"/>
      <c r="AR47" s="5"/>
      <c r="AS47" s="5"/>
      <c r="AT47" s="5"/>
      <c r="AU47" s="5"/>
      <c r="AV47" s="5"/>
      <c r="AW47" s="5"/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/>
      <c r="BG47" s="5"/>
      <c r="BH47" s="5"/>
      <c r="BI47" s="5"/>
      <c r="BJ47" s="5"/>
      <c r="BK47" s="5"/>
      <c r="BL47" s="5"/>
      <c r="BM47" s="5"/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0.66496363636363631</v>
      </c>
      <c r="JO47" s="4">
        <f t="shared" si="9"/>
        <v>0.77606363636363629</v>
      </c>
      <c r="JP47" s="4">
        <f t="shared" si="10"/>
        <v>0.2281090909090909</v>
      </c>
      <c r="JQ47" s="4">
        <f t="shared" si="11"/>
        <v>1.7045454545454544E-2</v>
      </c>
      <c r="JR47" s="4">
        <f t="shared" si="12"/>
        <v>0.8093818181818182</v>
      </c>
      <c r="JS47" s="4">
        <f t="shared" si="13"/>
        <v>0.34243333333333337</v>
      </c>
      <c r="JT47" s="4">
        <f t="shared" si="14"/>
        <v>0.99817272727272732</v>
      </c>
      <c r="JU47" s="4">
        <f t="shared" si="15"/>
        <v>2.4559000000000002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k=20,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k=20,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k=20,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k=5,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/>
      <c r="K48" s="5"/>
      <c r="L48" s="5"/>
      <c r="M48" s="5"/>
      <c r="N48" s="5"/>
      <c r="O48" s="5"/>
      <c r="P48" s="5"/>
      <c r="Q48" s="5"/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/>
      <c r="AA48" s="5"/>
      <c r="AB48" s="5"/>
      <c r="AC48" s="5"/>
      <c r="AD48" s="5"/>
      <c r="AE48" s="5"/>
      <c r="AF48" s="5"/>
      <c r="AG48" s="5"/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/>
      <c r="AQ48" s="5"/>
      <c r="AR48" s="5"/>
      <c r="AS48" s="5"/>
      <c r="AT48" s="5"/>
      <c r="AU48" s="5"/>
      <c r="AV48" s="5"/>
      <c r="AW48" s="5"/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/>
      <c r="BG48" s="5"/>
      <c r="BH48" s="5"/>
      <c r="BI48" s="5"/>
      <c r="BJ48" s="5"/>
      <c r="BK48" s="5"/>
      <c r="BL48" s="5"/>
      <c r="BM48" s="5"/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0.70085454545454551</v>
      </c>
      <c r="JO48" s="4">
        <f t="shared" si="9"/>
        <v>0.85005454545454529</v>
      </c>
      <c r="JP48" s="4">
        <f t="shared" si="10"/>
        <v>0.15212727272727272</v>
      </c>
      <c r="JQ48" s="4">
        <f t="shared" si="11"/>
        <v>1.5945454545454544E-2</v>
      </c>
      <c r="JR48" s="4">
        <f t="shared" si="12"/>
        <v>0.62474545454545449</v>
      </c>
      <c r="JS48" s="4">
        <f t="shared" si="13"/>
        <v>0.2697</v>
      </c>
      <c r="JT48" s="4">
        <f t="shared" si="14"/>
        <v>0.98631818181818187</v>
      </c>
      <c r="JU48" s="4">
        <f t="shared" si="15"/>
        <v>2.2483818181818185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k=5,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k=20, r=0.7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r=0.3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k=5,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/>
      <c r="K49" s="5"/>
      <c r="L49" s="5"/>
      <c r="M49" s="5"/>
      <c r="N49" s="5"/>
      <c r="O49" s="5"/>
      <c r="P49" s="5"/>
      <c r="Q49" s="5"/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/>
      <c r="AA49" s="5"/>
      <c r="AB49" s="5"/>
      <c r="AC49" s="5"/>
      <c r="AD49" s="5"/>
      <c r="AE49" s="5"/>
      <c r="AF49" s="5"/>
      <c r="AG49" s="5"/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/>
      <c r="AQ49" s="5"/>
      <c r="AR49" s="5"/>
      <c r="AS49" s="5"/>
      <c r="AT49" s="5"/>
      <c r="AU49" s="5"/>
      <c r="AV49" s="5"/>
      <c r="AW49" s="5"/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/>
      <c r="BG49" s="5"/>
      <c r="BH49" s="5"/>
      <c r="BI49" s="5"/>
      <c r="BJ49" s="5"/>
      <c r="BK49" s="5"/>
      <c r="BL49" s="5"/>
      <c r="BM49" s="5"/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0.70100909090909092</v>
      </c>
      <c r="JO49" s="4">
        <f t="shared" si="9"/>
        <v>0.84790909090909072</v>
      </c>
      <c r="JP49" s="4">
        <f t="shared" si="10"/>
        <v>0.17047272727272728</v>
      </c>
      <c r="JQ49" s="4">
        <f t="shared" si="11"/>
        <v>1.5527272727272725E-2</v>
      </c>
      <c r="JR49" s="4">
        <f t="shared" si="12"/>
        <v>0.62961818181818185</v>
      </c>
      <c r="JS49" s="4">
        <f t="shared" si="13"/>
        <v>0.28921666666666668</v>
      </c>
      <c r="JT49" s="4">
        <f t="shared" si="14"/>
        <v>0.99771818181818184</v>
      </c>
      <c r="JU49" s="4">
        <f t="shared" si="15"/>
        <v>2.1077272727272724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k=20,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k=5,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k=20, r=0.7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/>
      <c r="K50" s="5"/>
      <c r="L50" s="5"/>
      <c r="M50" s="5"/>
      <c r="N50" s="5"/>
      <c r="O50" s="5"/>
      <c r="P50" s="5"/>
      <c r="Q50" s="5"/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/>
      <c r="AA50" s="5"/>
      <c r="AB50" s="5"/>
      <c r="AC50" s="5"/>
      <c r="AD50" s="5"/>
      <c r="AE50" s="5"/>
      <c r="AF50" s="5"/>
      <c r="AG50" s="5"/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/>
      <c r="AQ50" s="5"/>
      <c r="AR50" s="5"/>
      <c r="AS50" s="5"/>
      <c r="AT50" s="5"/>
      <c r="AU50" s="5"/>
      <c r="AV50" s="5"/>
      <c r="AW50" s="5"/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/>
      <c r="BG50" s="5"/>
      <c r="BH50" s="5"/>
      <c r="BI50" s="5"/>
      <c r="BJ50" s="5"/>
      <c r="BK50" s="5"/>
      <c r="BL50" s="5"/>
      <c r="BM50" s="5"/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0.66754545454545455</v>
      </c>
      <c r="JO50" s="4">
        <f t="shared" si="9"/>
        <v>0.77553636363636358</v>
      </c>
      <c r="JP50" s="4">
        <f t="shared" si="10"/>
        <v>0.19986363636363633</v>
      </c>
      <c r="JQ50" s="4">
        <f t="shared" si="11"/>
        <v>2.1590909090909091E-2</v>
      </c>
      <c r="JR50" s="4">
        <f t="shared" si="12"/>
        <v>0.7964181818181818</v>
      </c>
      <c r="JS50" s="4">
        <f t="shared" si="13"/>
        <v>0.24445000000000003</v>
      </c>
      <c r="JT50" s="4">
        <f t="shared" si="14"/>
        <v>0.99817272727272732</v>
      </c>
      <c r="JU50" s="4">
        <f t="shared" si="15"/>
        <v>2.3480636363636367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k=20,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k=5,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k=20, r=0.7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k=5,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/>
      <c r="K51" s="5"/>
      <c r="L51" s="5"/>
      <c r="M51" s="5"/>
      <c r="N51" s="5"/>
      <c r="O51" s="5"/>
      <c r="P51" s="5"/>
      <c r="Q51" s="5"/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/>
      <c r="AA51" s="5"/>
      <c r="AB51" s="5"/>
      <c r="AC51" s="5"/>
      <c r="AD51" s="5"/>
      <c r="AE51" s="5"/>
      <c r="AF51" s="5"/>
      <c r="AG51" s="5"/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/>
      <c r="AQ51" s="5"/>
      <c r="AR51" s="5"/>
      <c r="AS51" s="5"/>
      <c r="AT51" s="5"/>
      <c r="AU51" s="5"/>
      <c r="AV51" s="5"/>
      <c r="AW51" s="5"/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/>
      <c r="BG51" s="5"/>
      <c r="BH51" s="5"/>
      <c r="BI51" s="5"/>
      <c r="BJ51" s="5"/>
      <c r="BK51" s="5"/>
      <c r="BL51" s="5"/>
      <c r="BM51" s="5"/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0.66870000000000007</v>
      </c>
      <c r="JO51" s="4">
        <f t="shared" si="9"/>
        <v>0.77788181818181812</v>
      </c>
      <c r="JP51" s="4">
        <f t="shared" si="10"/>
        <v>0.19217272727272727</v>
      </c>
      <c r="JQ51" s="4">
        <f t="shared" si="11"/>
        <v>2.3290909090909095E-2</v>
      </c>
      <c r="JR51" s="4">
        <f t="shared" si="12"/>
        <v>0.78998181818181823</v>
      </c>
      <c r="JS51" s="4">
        <f t="shared" si="13"/>
        <v>0.23095000000000002</v>
      </c>
      <c r="JT51" s="4">
        <f t="shared" si="14"/>
        <v>0.99784545454545459</v>
      </c>
      <c r="JU51" s="4">
        <f t="shared" si="15"/>
        <v>2.1908454545454545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k=20,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k=5,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k=20, r=0.7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/>
      <c r="K52" s="5"/>
      <c r="L52" s="5"/>
      <c r="M52" s="5"/>
      <c r="N52" s="5"/>
      <c r="O52" s="5"/>
      <c r="P52" s="5"/>
      <c r="Q52" s="5"/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/>
      <c r="AA52" s="5"/>
      <c r="AB52" s="5"/>
      <c r="AC52" s="5"/>
      <c r="AD52" s="5"/>
      <c r="AE52" s="5"/>
      <c r="AF52" s="5"/>
      <c r="AG52" s="5"/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/>
      <c r="AQ52" s="5"/>
      <c r="AR52" s="5"/>
      <c r="AS52" s="5"/>
      <c r="AT52" s="5"/>
      <c r="AU52" s="5"/>
      <c r="AV52" s="5"/>
      <c r="AW52" s="5"/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/>
      <c r="BG52" s="5"/>
      <c r="BH52" s="5"/>
      <c r="BI52" s="5"/>
      <c r="BJ52" s="5"/>
      <c r="BK52" s="5"/>
      <c r="BL52" s="5"/>
      <c r="BM52" s="5"/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0.68855000000000011</v>
      </c>
      <c r="JO52" s="4">
        <f t="shared" si="9"/>
        <v>0.81924999999999981</v>
      </c>
      <c r="JP52" s="4">
        <f t="shared" si="10"/>
        <v>0.19155</v>
      </c>
      <c r="JQ52" s="4">
        <f t="shared" si="11"/>
        <v>1.5291666666666667E-2</v>
      </c>
      <c r="JR52" s="4">
        <f t="shared" si="12"/>
        <v>0.7079833333333333</v>
      </c>
      <c r="JS52" s="4">
        <f t="shared" si="13"/>
        <v>0.34171666666666667</v>
      </c>
      <c r="JT52" s="4">
        <f t="shared" si="14"/>
        <v>0.99802500000000005</v>
      </c>
      <c r="JU52" s="4">
        <f t="shared" si="15"/>
        <v>2.1778666666666666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k=20,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k=5,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/>
      <c r="K53" s="5"/>
      <c r="L53" s="5"/>
      <c r="M53" s="5"/>
      <c r="N53" s="5"/>
      <c r="O53" s="5"/>
      <c r="P53" s="5"/>
      <c r="Q53" s="5"/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/>
      <c r="AA53" s="5"/>
      <c r="AB53" s="5"/>
      <c r="AC53" s="5"/>
      <c r="AD53" s="5"/>
      <c r="AE53" s="5"/>
      <c r="AF53" s="5"/>
      <c r="AG53" s="5"/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/>
      <c r="AQ53" s="5"/>
      <c r="AR53" s="5"/>
      <c r="AS53" s="5"/>
      <c r="AT53" s="5"/>
      <c r="AU53" s="5"/>
      <c r="AV53" s="5"/>
      <c r="AW53" s="5"/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/>
      <c r="BG53" s="5"/>
      <c r="BH53" s="5"/>
      <c r="BI53" s="5"/>
      <c r="BJ53" s="5"/>
      <c r="BK53" s="5"/>
      <c r="BL53" s="5"/>
      <c r="BM53" s="5"/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0.67978181818181815</v>
      </c>
      <c r="JO53" s="4">
        <f t="shared" si="9"/>
        <v>0.81331818181818172</v>
      </c>
      <c r="JP53" s="4">
        <f t="shared" si="10"/>
        <v>0.22900000000000001</v>
      </c>
      <c r="JQ53" s="4">
        <f t="shared" si="11"/>
        <v>1.3372727272727271E-2</v>
      </c>
      <c r="JR53" s="4">
        <f t="shared" si="12"/>
        <v>0.82106363636363644</v>
      </c>
      <c r="JS53" s="4">
        <f t="shared" si="13"/>
        <v>0.52349999999999997</v>
      </c>
      <c r="JT53" s="4">
        <f t="shared" si="14"/>
        <v>0.99784545454545459</v>
      </c>
      <c r="JU53" s="4">
        <f t="shared" si="15"/>
        <v>2.2886181818181814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k=20,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k=5,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k=20,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/>
      <c r="K54" s="5"/>
      <c r="L54" s="5"/>
      <c r="M54" s="5"/>
      <c r="N54" s="5"/>
      <c r="O54" s="5"/>
      <c r="P54" s="5"/>
      <c r="Q54" s="5"/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/>
      <c r="AA54" s="5"/>
      <c r="AB54" s="5"/>
      <c r="AC54" s="5"/>
      <c r="AD54" s="5"/>
      <c r="AE54" s="5"/>
      <c r="AF54" s="5"/>
      <c r="AG54" s="5"/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/>
      <c r="AQ54" s="5"/>
      <c r="AR54" s="5"/>
      <c r="AS54" s="5"/>
      <c r="AT54" s="5"/>
      <c r="AU54" s="5"/>
      <c r="AV54" s="5"/>
      <c r="AW54" s="5"/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/>
      <c r="BG54" s="5"/>
      <c r="BH54" s="5"/>
      <c r="BI54" s="5"/>
      <c r="BJ54" s="5"/>
      <c r="BK54" s="5"/>
      <c r="BL54" s="5"/>
      <c r="BM54" s="5"/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0.74464545454545461</v>
      </c>
      <c r="JO54" s="4">
        <f t="shared" si="9"/>
        <v>0.95626363636363643</v>
      </c>
      <c r="JP54" s="4">
        <f t="shared" si="10"/>
        <v>0.15680000000000002</v>
      </c>
      <c r="JQ54" s="4">
        <f t="shared" si="11"/>
        <v>1.3790909090909088E-2</v>
      </c>
      <c r="JR54" s="4">
        <f t="shared" si="12"/>
        <v>0.4459909090909091</v>
      </c>
      <c r="JS54" s="4">
        <f t="shared" si="13"/>
        <v>0.24113333333333331</v>
      </c>
      <c r="JT54" s="4">
        <f t="shared" si="14"/>
        <v>0.99780909090909087</v>
      </c>
      <c r="JU54" s="4">
        <f t="shared" si="15"/>
        <v>2.1724363636363635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k=20,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k=5,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r=0.9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k=20, r=0.7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/>
      <c r="K55" s="5"/>
      <c r="L55" s="5"/>
      <c r="M55" s="5"/>
      <c r="N55" s="5"/>
      <c r="O55" s="5"/>
      <c r="P55" s="5"/>
      <c r="Q55" s="5"/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/>
      <c r="AA55" s="5"/>
      <c r="AB55" s="5"/>
      <c r="AC55" s="5"/>
      <c r="AD55" s="5"/>
      <c r="AE55" s="5"/>
      <c r="AF55" s="5"/>
      <c r="AG55" s="5"/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/>
      <c r="AQ55" s="5"/>
      <c r="AR55" s="5"/>
      <c r="AS55" s="5"/>
      <c r="AT55" s="5"/>
      <c r="AU55" s="5"/>
      <c r="AV55" s="5"/>
      <c r="AW55" s="5"/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/>
      <c r="BG55" s="5"/>
      <c r="BH55" s="5"/>
      <c r="BI55" s="5"/>
      <c r="BJ55" s="5"/>
      <c r="BK55" s="5"/>
      <c r="BL55" s="5"/>
      <c r="BM55" s="5"/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0.67765454545454551</v>
      </c>
      <c r="JO55" s="4">
        <f t="shared" si="9"/>
        <v>0.79220000000000002</v>
      </c>
      <c r="JP55" s="4">
        <f t="shared" si="10"/>
        <v>9.1036363636363624E-2</v>
      </c>
      <c r="JQ55" s="4">
        <f t="shared" si="11"/>
        <v>1.2845454545454547E-2</v>
      </c>
      <c r="JR55" s="4">
        <f t="shared" si="12"/>
        <v>0.79219999999999979</v>
      </c>
      <c r="JS55" s="4">
        <f t="shared" si="13"/>
        <v>0.41086666666666671</v>
      </c>
      <c r="JT55" s="4">
        <f t="shared" si="14"/>
        <v>0.95467272727272734</v>
      </c>
      <c r="JU55" s="4">
        <f t="shared" si="15"/>
        <v>4.3714454545454542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k=20, r=0.7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k=5,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/>
      <c r="K56" s="5"/>
      <c r="L56" s="5"/>
      <c r="M56" s="5"/>
      <c r="N56" s="5"/>
      <c r="O56" s="5"/>
      <c r="P56" s="5"/>
      <c r="Q56" s="5"/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/>
      <c r="AA56" s="5"/>
      <c r="AB56" s="5"/>
      <c r="AC56" s="5"/>
      <c r="AD56" s="5"/>
      <c r="AE56" s="5"/>
      <c r="AF56" s="5"/>
      <c r="AG56" s="5"/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/>
      <c r="AQ56" s="5"/>
      <c r="AR56" s="5"/>
      <c r="AS56" s="5"/>
      <c r="AT56" s="5"/>
      <c r="AU56" s="5"/>
      <c r="AV56" s="5"/>
      <c r="AW56" s="5"/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/>
      <c r="BG56" s="5"/>
      <c r="BH56" s="5"/>
      <c r="BI56" s="5"/>
      <c r="BJ56" s="5"/>
      <c r="BK56" s="5"/>
      <c r="BL56" s="5"/>
      <c r="BM56" s="5"/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0.67049999999999987</v>
      </c>
      <c r="JO56" s="4">
        <f t="shared" si="9"/>
        <v>0.78227272727272734</v>
      </c>
      <c r="JP56" s="4">
        <f t="shared" si="10"/>
        <v>0.20438181818181819</v>
      </c>
      <c r="JQ56" s="4">
        <f t="shared" si="11"/>
        <v>1.8099999999999998E-2</v>
      </c>
      <c r="JR56" s="4">
        <f t="shared" si="12"/>
        <v>0.75037272727272741</v>
      </c>
      <c r="JS56" s="4">
        <f t="shared" si="13"/>
        <v>0.28438333333333338</v>
      </c>
      <c r="JT56" s="4">
        <f t="shared" si="14"/>
        <v>0.99784545454545459</v>
      </c>
      <c r="JU56" s="4">
        <f t="shared" si="15"/>
        <v>2.148690909090909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k=20,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k=5,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k=20, r=0.7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/>
      <c r="K57" s="5"/>
      <c r="L57" s="5"/>
      <c r="M57" s="5"/>
      <c r="N57" s="5"/>
      <c r="O57" s="5"/>
      <c r="P57" s="5"/>
      <c r="Q57" s="5"/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/>
      <c r="AA57" s="5"/>
      <c r="AB57" s="5"/>
      <c r="AC57" s="5"/>
      <c r="AD57" s="5"/>
      <c r="AE57" s="5"/>
      <c r="AF57" s="5"/>
      <c r="AG57" s="5"/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/>
      <c r="AQ57" s="5"/>
      <c r="AR57" s="5"/>
      <c r="AS57" s="5"/>
      <c r="AT57" s="5"/>
      <c r="AU57" s="5"/>
      <c r="AV57" s="5"/>
      <c r="AW57" s="5"/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/>
      <c r="BG57" s="5"/>
      <c r="BH57" s="5"/>
      <c r="BI57" s="5"/>
      <c r="BJ57" s="5"/>
      <c r="BK57" s="5"/>
      <c r="BL57" s="5"/>
      <c r="BM57" s="5"/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0.66452727272727274</v>
      </c>
      <c r="JO57" s="4">
        <f t="shared" si="9"/>
        <v>0.76822727272727276</v>
      </c>
      <c r="JP57" s="4">
        <f t="shared" si="10"/>
        <v>0.20691818181818181</v>
      </c>
      <c r="JQ57" s="4">
        <f t="shared" si="11"/>
        <v>2.0909090909090912E-2</v>
      </c>
      <c r="JR57" s="4">
        <f t="shared" si="12"/>
        <v>0.79446363636363626</v>
      </c>
      <c r="JS57" s="4">
        <f t="shared" si="13"/>
        <v>0.25174999999999997</v>
      </c>
      <c r="JT57" s="4">
        <f t="shared" si="14"/>
        <v>0.99790000000000001</v>
      </c>
      <c r="JU57" s="4">
        <f t="shared" si="15"/>
        <v>2.267109090909091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k=20, r=0.7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/>
      <c r="K58" s="5"/>
      <c r="L58" s="5"/>
      <c r="M58" s="5"/>
      <c r="N58" s="5"/>
      <c r="O58" s="5"/>
      <c r="P58" s="5"/>
      <c r="Q58" s="5"/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/>
      <c r="AA58" s="5"/>
      <c r="AB58" s="5"/>
      <c r="AC58" s="5"/>
      <c r="AD58" s="5"/>
      <c r="AE58" s="5"/>
      <c r="AF58" s="5"/>
      <c r="AG58" s="5"/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/>
      <c r="AQ58" s="5"/>
      <c r="AR58" s="5"/>
      <c r="AS58" s="5"/>
      <c r="AT58" s="5"/>
      <c r="AU58" s="5"/>
      <c r="AV58" s="5"/>
      <c r="AW58" s="5"/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/>
      <c r="BG58" s="5"/>
      <c r="BH58" s="5"/>
      <c r="BI58" s="5"/>
      <c r="BJ58" s="5"/>
      <c r="BK58" s="5"/>
      <c r="BL58" s="5"/>
      <c r="BM58" s="5"/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0.66589999999999994</v>
      </c>
      <c r="JO58" s="4">
        <f t="shared" si="9"/>
        <v>0.77250909090909092</v>
      </c>
      <c r="JP58" s="4">
        <f t="shared" si="10"/>
        <v>0.20364545454545455</v>
      </c>
      <c r="JQ58" s="4">
        <f t="shared" si="11"/>
        <v>2.1381818181818179E-2</v>
      </c>
      <c r="JR58" s="4">
        <f t="shared" si="12"/>
        <v>0.79749090909090903</v>
      </c>
      <c r="JS58" s="4">
        <f t="shared" si="13"/>
        <v>0.24613333333333334</v>
      </c>
      <c r="JT58" s="4">
        <f t="shared" si="14"/>
        <v>0.99817272727272732</v>
      </c>
      <c r="JU58" s="4">
        <f t="shared" si="15"/>
        <v>2.3103181818181819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k=20,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k=20, r=0.7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/>
      <c r="K59" s="5"/>
      <c r="L59" s="5"/>
      <c r="M59" s="5"/>
      <c r="N59" s="5"/>
      <c r="O59" s="5"/>
      <c r="P59" s="5"/>
      <c r="Q59" s="5"/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/>
      <c r="AA59" s="5"/>
      <c r="AB59" s="5"/>
      <c r="AC59" s="5"/>
      <c r="AD59" s="5"/>
      <c r="AE59" s="5"/>
      <c r="AF59" s="5"/>
      <c r="AG59" s="5"/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/>
      <c r="AQ59" s="5"/>
      <c r="AR59" s="5"/>
      <c r="AS59" s="5"/>
      <c r="AT59" s="5"/>
      <c r="AU59" s="5"/>
      <c r="AV59" s="5"/>
      <c r="AW59" s="5"/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/>
      <c r="BG59" s="5"/>
      <c r="BH59" s="5"/>
      <c r="BI59" s="5"/>
      <c r="BJ59" s="5"/>
      <c r="BK59" s="5"/>
      <c r="BL59" s="5"/>
      <c r="BM59" s="5"/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0.66709090909090907</v>
      </c>
      <c r="JO59" s="4">
        <f t="shared" si="9"/>
        <v>0.7836909090909091</v>
      </c>
      <c r="JP59" s="4">
        <f t="shared" si="10"/>
        <v>0.24670909090909091</v>
      </c>
      <c r="JQ59" s="4">
        <f t="shared" si="11"/>
        <v>1.2918181818181818E-2</v>
      </c>
      <c r="JR59" s="4">
        <f t="shared" si="12"/>
        <v>0.82336363636363652</v>
      </c>
      <c r="JS59" s="4">
        <f t="shared" si="13"/>
        <v>0.56562857142857137</v>
      </c>
      <c r="JT59" s="4">
        <f t="shared" si="14"/>
        <v>0.99784545454545459</v>
      </c>
      <c r="JU59" s="4">
        <f t="shared" si="15"/>
        <v>2.2219454545454544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k=5,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k=20,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/>
      <c r="K60" s="5"/>
      <c r="L60" s="5"/>
      <c r="M60" s="5"/>
      <c r="N60" s="5"/>
      <c r="O60" s="5"/>
      <c r="P60" s="5"/>
      <c r="Q60" s="5"/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/>
      <c r="AA60" s="5"/>
      <c r="AB60" s="5"/>
      <c r="AC60" s="5"/>
      <c r="AD60" s="5"/>
      <c r="AE60" s="5"/>
      <c r="AF60" s="5"/>
      <c r="AG60" s="5"/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/>
      <c r="AQ60" s="5"/>
      <c r="AR60" s="5"/>
      <c r="AS60" s="5"/>
      <c r="AT60" s="5"/>
      <c r="AU60" s="5"/>
      <c r="AV60" s="5"/>
      <c r="AW60" s="5"/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/>
      <c r="BG60" s="5"/>
      <c r="BH60" s="5"/>
      <c r="BI60" s="5"/>
      <c r="BJ60" s="5"/>
      <c r="BK60" s="5"/>
      <c r="BL60" s="5"/>
      <c r="BM60" s="5"/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0.67448181818181829</v>
      </c>
      <c r="JO60" s="4">
        <f t="shared" si="9"/>
        <v>0.79856363636363625</v>
      </c>
      <c r="JP60" s="4">
        <f t="shared" si="10"/>
        <v>0.23562727272727271</v>
      </c>
      <c r="JQ60" s="4">
        <f t="shared" si="11"/>
        <v>1.3118181818181817E-2</v>
      </c>
      <c r="JR60" s="4">
        <f t="shared" si="12"/>
        <v>0.79730000000000001</v>
      </c>
      <c r="JS60" s="4">
        <f t="shared" si="13"/>
        <v>0.52281428571428568</v>
      </c>
      <c r="JT60" s="4">
        <f t="shared" si="14"/>
        <v>0.99784545454545459</v>
      </c>
      <c r="JU60" s="4">
        <f t="shared" si="15"/>
        <v>2.1784909090909093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k=5,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/>
      <c r="K61" s="5"/>
      <c r="L61" s="5"/>
      <c r="M61" s="5"/>
      <c r="N61" s="5"/>
      <c r="O61" s="5"/>
      <c r="P61" s="5"/>
      <c r="Q61" s="5"/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/>
      <c r="AA61" s="5"/>
      <c r="AB61" s="5"/>
      <c r="AC61" s="5"/>
      <c r="AD61" s="5"/>
      <c r="AE61" s="5"/>
      <c r="AF61" s="5"/>
      <c r="AG61" s="5"/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/>
      <c r="AQ61" s="5"/>
      <c r="AR61" s="5"/>
      <c r="AS61" s="5"/>
      <c r="AT61" s="5"/>
      <c r="AU61" s="5"/>
      <c r="AV61" s="5"/>
      <c r="AW61" s="5"/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/>
      <c r="BG61" s="5"/>
      <c r="BH61" s="5"/>
      <c r="BI61" s="5"/>
      <c r="BJ61" s="5"/>
      <c r="BK61" s="5"/>
      <c r="BL61" s="5"/>
      <c r="BM61" s="5"/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0.67546363636363649</v>
      </c>
      <c r="JO61" s="4">
        <f t="shared" si="9"/>
        <v>0.806181818181818</v>
      </c>
      <c r="JP61" s="4">
        <f t="shared" si="10"/>
        <v>0.23960909090909091</v>
      </c>
      <c r="JQ61" s="4">
        <f t="shared" si="11"/>
        <v>9.245454545454548E-3</v>
      </c>
      <c r="JR61" s="4">
        <f t="shared" si="12"/>
        <v>0.8348727272727271</v>
      </c>
      <c r="JS61" s="4">
        <f t="shared" si="13"/>
        <v>0.6804</v>
      </c>
      <c r="JT61" s="4">
        <f t="shared" si="14"/>
        <v>0.99847272727272729</v>
      </c>
      <c r="JU61" s="4">
        <f t="shared" si="15"/>
        <v>2.585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k=20,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k=5,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/>
      <c r="K62" s="5"/>
      <c r="L62" s="5"/>
      <c r="M62" s="5"/>
      <c r="N62" s="5"/>
      <c r="O62" s="5"/>
      <c r="P62" s="5"/>
      <c r="Q62" s="5"/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/>
      <c r="AA62" s="5"/>
      <c r="AB62" s="5"/>
      <c r="AC62" s="5"/>
      <c r="AD62" s="5"/>
      <c r="AE62" s="5"/>
      <c r="AF62" s="5"/>
      <c r="AG62" s="5"/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/>
      <c r="AQ62" s="5"/>
      <c r="AR62" s="5"/>
      <c r="AS62" s="5"/>
      <c r="AT62" s="5"/>
      <c r="AU62" s="5"/>
      <c r="AV62" s="5"/>
      <c r="AW62" s="5"/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/>
      <c r="BG62" s="5"/>
      <c r="BH62" s="5"/>
      <c r="BI62" s="5"/>
      <c r="BJ62" s="5"/>
      <c r="BK62" s="5"/>
      <c r="BL62" s="5"/>
      <c r="BM62" s="5"/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0.69396363636363634</v>
      </c>
      <c r="JO62" s="4">
        <f t="shared" si="9"/>
        <v>0.84231818181818174</v>
      </c>
      <c r="JP62" s="4">
        <f t="shared" si="10"/>
        <v>0.17741818181818181</v>
      </c>
      <c r="JQ62" s="4">
        <f t="shared" si="11"/>
        <v>1.7481818181818185E-2</v>
      </c>
      <c r="JR62" s="4">
        <f t="shared" si="12"/>
        <v>0.71527272727272728</v>
      </c>
      <c r="JS62" s="4">
        <f t="shared" si="13"/>
        <v>0.31304999999999999</v>
      </c>
      <c r="JT62" s="4">
        <f t="shared" si="14"/>
        <v>0.99810909090909095</v>
      </c>
      <c r="JU62" s="4">
        <f t="shared" si="15"/>
        <v>2.299481818181818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k=20,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k=20,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k=5,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/>
      <c r="K63" s="5"/>
      <c r="L63" s="5"/>
      <c r="M63" s="5"/>
      <c r="N63" s="5"/>
      <c r="O63" s="5"/>
      <c r="P63" s="5"/>
      <c r="Q63" s="5"/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/>
      <c r="AA63" s="5"/>
      <c r="AB63" s="5"/>
      <c r="AC63" s="5"/>
      <c r="AD63" s="5"/>
      <c r="AE63" s="5"/>
      <c r="AF63" s="5"/>
      <c r="AG63" s="5"/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/>
      <c r="AQ63" s="5"/>
      <c r="AR63" s="5"/>
      <c r="AS63" s="5"/>
      <c r="AT63" s="5"/>
      <c r="AU63" s="5"/>
      <c r="AV63" s="5"/>
      <c r="AW63" s="5"/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/>
      <c r="BG63" s="5"/>
      <c r="BH63" s="5"/>
      <c r="BI63" s="5"/>
      <c r="BJ63" s="5"/>
      <c r="BK63" s="5"/>
      <c r="BL63" s="5"/>
      <c r="BM63" s="5"/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66">
        <v>0.66349999999999998</v>
      </c>
      <c r="EA63" s="66">
        <v>0.77780000000000005</v>
      </c>
      <c r="EB63" s="66">
        <v>0.26200000000000001</v>
      </c>
      <c r="EC63" s="66">
        <v>9.7999999999999997E-3</v>
      </c>
      <c r="ED63" s="66">
        <v>0.85089999999999999</v>
      </c>
      <c r="EE63" s="66">
        <v>0.58460000000000001</v>
      </c>
      <c r="EF63" s="66">
        <v>1</v>
      </c>
      <c r="EG63" s="66">
        <v>1.9023000000000001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0.6691818181818181</v>
      </c>
      <c r="JO63" s="4">
        <f t="shared" si="9"/>
        <v>0.79074545454545453</v>
      </c>
      <c r="JP63" s="4">
        <f t="shared" si="10"/>
        <v>0.24654545454545457</v>
      </c>
      <c r="JQ63" s="4">
        <f t="shared" si="11"/>
        <v>1.1918181818181817E-2</v>
      </c>
      <c r="JR63" s="4">
        <f t="shared" si="12"/>
        <v>0.82978181818181829</v>
      </c>
      <c r="JS63" s="4">
        <f t="shared" si="13"/>
        <v>0.58589999999999998</v>
      </c>
      <c r="JT63" s="4">
        <f t="shared" si="14"/>
        <v>0.99817272727272732</v>
      </c>
      <c r="JU63" s="4">
        <f t="shared" si="15"/>
        <v>2.3645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k=20,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k=20,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k=5,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/>
      <c r="K64" s="5"/>
      <c r="L64" s="5"/>
      <c r="M64" s="5"/>
      <c r="N64" s="5"/>
      <c r="O64" s="5"/>
      <c r="P64" s="5"/>
      <c r="Q64" s="5"/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/>
      <c r="AA64" s="5"/>
      <c r="AB64" s="5"/>
      <c r="AC64" s="5"/>
      <c r="AD64" s="5"/>
      <c r="AE64" s="5"/>
      <c r="AF64" s="5"/>
      <c r="AG64" s="5"/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/>
      <c r="AQ64" s="5"/>
      <c r="AR64" s="5"/>
      <c r="AS64" s="5"/>
      <c r="AT64" s="5"/>
      <c r="AU64" s="5"/>
      <c r="AV64" s="5"/>
      <c r="AW64" s="5"/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/>
      <c r="BG64" s="5"/>
      <c r="BH64" s="5"/>
      <c r="BI64" s="5"/>
      <c r="BJ64" s="5"/>
      <c r="BK64" s="5"/>
      <c r="BL64" s="5"/>
      <c r="BM64" s="5"/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0.69412000000000007</v>
      </c>
      <c r="JO64" s="4">
        <f t="shared" si="9"/>
        <v>0.84335000000000004</v>
      </c>
      <c r="JP64" s="4">
        <f t="shared" si="10"/>
        <v>0.17701</v>
      </c>
      <c r="JQ64" s="4">
        <f t="shared" si="11"/>
        <v>1.7410000000000002E-2</v>
      </c>
      <c r="JR64" s="4">
        <f t="shared" si="12"/>
        <v>0.71462000000000003</v>
      </c>
      <c r="JS64" s="4">
        <f t="shared" si="13"/>
        <v>0.31325999999999998</v>
      </c>
      <c r="JT64" s="4">
        <f t="shared" si="14"/>
        <v>0.99233999999999989</v>
      </c>
      <c r="JU64" s="4">
        <f t="shared" si="15"/>
        <v>2.2618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k=20,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k=20,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k=5,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/>
      <c r="K65" s="5"/>
      <c r="L65" s="5"/>
      <c r="M65" s="5"/>
      <c r="N65" s="5"/>
      <c r="O65" s="5"/>
      <c r="P65" s="5"/>
      <c r="Q65" s="5"/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/>
      <c r="AA65" s="5"/>
      <c r="AB65" s="5"/>
      <c r="AC65" s="5"/>
      <c r="AD65" s="5"/>
      <c r="AE65" s="5"/>
      <c r="AF65" s="5"/>
      <c r="AG65" s="5"/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/>
      <c r="AQ65" s="5"/>
      <c r="AR65" s="5"/>
      <c r="AS65" s="5"/>
      <c r="AT65" s="5"/>
      <c r="AU65" s="5"/>
      <c r="AV65" s="5"/>
      <c r="AW65" s="5"/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/>
      <c r="BG65" s="5"/>
      <c r="BH65" s="5"/>
      <c r="BI65" s="5"/>
      <c r="BJ65" s="5"/>
      <c r="BK65" s="5"/>
      <c r="BL65" s="5"/>
      <c r="BM65" s="5"/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0.69403000000000004</v>
      </c>
      <c r="JO65" s="4">
        <f t="shared" si="9"/>
        <v>0.83194000000000001</v>
      </c>
      <c r="JP65" s="4">
        <f t="shared" si="10"/>
        <v>0.17553000000000002</v>
      </c>
      <c r="JQ65" s="4">
        <f t="shared" si="11"/>
        <v>1.5800000000000002E-2</v>
      </c>
      <c r="JR65" s="4">
        <f t="shared" si="12"/>
        <v>0.64771999999999996</v>
      </c>
      <c r="JS65" s="4">
        <f t="shared" si="13"/>
        <v>0.29257999999999995</v>
      </c>
      <c r="JT65" s="4">
        <f t="shared" si="14"/>
        <v>0.99763000000000002</v>
      </c>
      <c r="JU65" s="4">
        <f t="shared" si="15"/>
        <v>1.9779199999999999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k=20,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k=5,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k=20, r=0.7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/>
      <c r="K66" s="5"/>
      <c r="L66" s="5"/>
      <c r="M66" s="5"/>
      <c r="N66" s="5"/>
      <c r="O66" s="5"/>
      <c r="P66" s="5"/>
      <c r="Q66" s="5"/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/>
      <c r="AA66" s="5"/>
      <c r="AB66" s="5"/>
      <c r="AC66" s="5"/>
      <c r="AD66" s="5"/>
      <c r="AE66" s="5"/>
      <c r="AF66" s="5"/>
      <c r="AG66" s="5"/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10"/>
      <c r="BO66" s="10"/>
      <c r="BP66" s="10"/>
      <c r="BQ66" s="10"/>
      <c r="BR66" s="10"/>
      <c r="BS66" s="10"/>
      <c r="BT66" s="10"/>
      <c r="BU66" s="10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0.67074999999999996</v>
      </c>
      <c r="JO66" s="4">
        <f t="shared" si="9"/>
        <v>0.7879250000000001</v>
      </c>
      <c r="JP66" s="4">
        <f t="shared" si="10"/>
        <v>0.24473750000000002</v>
      </c>
      <c r="JQ66" s="4">
        <f t="shared" si="11"/>
        <v>8.150000000000001E-3</v>
      </c>
      <c r="JR66" s="4">
        <f t="shared" si="12"/>
        <v>0.80395000000000005</v>
      </c>
      <c r="JS66" s="4">
        <f t="shared" si="13"/>
        <v>0.503</v>
      </c>
      <c r="JT66" s="4">
        <f t="shared" si="14"/>
        <v>0.99998750000000003</v>
      </c>
      <c r="JU66" s="4">
        <f t="shared" si="15"/>
        <v>2.2564875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r=0.7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k=20, r=0.7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/>
      <c r="K67" s="5"/>
      <c r="L67" s="5"/>
      <c r="M67" s="5"/>
      <c r="N67" s="5"/>
      <c r="O67" s="5"/>
      <c r="P67" s="5"/>
      <c r="Q67" s="5"/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/>
      <c r="AA67" s="5"/>
      <c r="AB67" s="5"/>
      <c r="AC67" s="5"/>
      <c r="AD67" s="5"/>
      <c r="AE67" s="5"/>
      <c r="AF67" s="5"/>
      <c r="AG67" s="5"/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/>
      <c r="AQ67" s="5"/>
      <c r="AR67" s="5"/>
      <c r="AS67" s="5"/>
      <c r="AT67" s="5"/>
      <c r="AU67" s="5"/>
      <c r="AV67" s="5"/>
      <c r="AW67" s="5"/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/>
      <c r="BG67" s="5"/>
      <c r="BH67" s="5"/>
      <c r="BI67" s="5"/>
      <c r="BJ67" s="5"/>
      <c r="BK67" s="5"/>
      <c r="BL67" s="5"/>
      <c r="BM67" s="5"/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0.64684166666666665</v>
      </c>
      <c r="JO67" s="4">
        <f t="shared" si="9"/>
        <v>0.72896666666666665</v>
      </c>
      <c r="JP67" s="4">
        <f t="shared" si="10"/>
        <v>0.26693333333333336</v>
      </c>
      <c r="JQ67" s="4">
        <f t="shared" si="11"/>
        <v>9.6416666666666682E-3</v>
      </c>
      <c r="JR67" s="4">
        <f t="shared" si="12"/>
        <v>0.85198333333333343</v>
      </c>
      <c r="JS67" s="4">
        <f t="shared" si="13"/>
        <v>0.65672857142857144</v>
      </c>
      <c r="JT67" s="4">
        <f t="shared" si="14"/>
        <v>0.99865000000000004</v>
      </c>
      <c r="JU67" s="4">
        <f t="shared" si="15"/>
        <v>5.5672999999999995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k=20,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k=5,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/>
      <c r="K68" s="5"/>
      <c r="L68" s="5"/>
      <c r="M68" s="5"/>
      <c r="N68" s="5"/>
      <c r="O68" s="5"/>
      <c r="P68" s="5"/>
      <c r="Q68" s="5"/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/>
      <c r="AA68" s="5"/>
      <c r="AB68" s="5"/>
      <c r="AC68" s="5"/>
      <c r="AD68" s="5"/>
      <c r="AE68" s="5"/>
      <c r="AF68" s="5"/>
      <c r="AG68" s="5"/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/>
      <c r="AQ68" s="5"/>
      <c r="AR68" s="5"/>
      <c r="AS68" s="5"/>
      <c r="AT68" s="5"/>
      <c r="AU68" s="5"/>
      <c r="AV68" s="5"/>
      <c r="AW68" s="5"/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/>
      <c r="BG68" s="5"/>
      <c r="BH68" s="5"/>
      <c r="BI68" s="5"/>
      <c r="BJ68" s="5"/>
      <c r="BK68" s="5"/>
      <c r="BL68" s="5"/>
      <c r="BM68" s="5"/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10"/>
      <c r="EA68" s="10"/>
      <c r="EB68" s="10"/>
      <c r="EC68" s="10"/>
      <c r="ED68" s="10"/>
      <c r="EE68" s="10"/>
      <c r="EF68" s="10"/>
      <c r="EG68" s="10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0.64845454545454551</v>
      </c>
      <c r="JO68" s="4">
        <f t="shared" si="9"/>
        <v>0.73238181818181824</v>
      </c>
      <c r="JP68" s="4">
        <f t="shared" si="10"/>
        <v>0.26343636363636364</v>
      </c>
      <c r="JQ68" s="4">
        <f t="shared" si="11"/>
        <v>9.7272727272727285E-3</v>
      </c>
      <c r="JR68" s="4">
        <f t="shared" si="12"/>
        <v>0.85031818181818186</v>
      </c>
      <c r="JS68" s="4">
        <f t="shared" si="13"/>
        <v>0.65633999999999992</v>
      </c>
      <c r="JT68" s="4">
        <f t="shared" si="14"/>
        <v>0.99852727272727282</v>
      </c>
      <c r="JU68" s="4">
        <f t="shared" si="15"/>
        <v>6.0500818181818179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k=5,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/>
      <c r="K69" s="5"/>
      <c r="L69" s="5"/>
      <c r="M69" s="5"/>
      <c r="N69" s="5"/>
      <c r="O69" s="5"/>
      <c r="P69" s="5"/>
      <c r="Q69" s="5"/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/>
      <c r="AA69" s="5"/>
      <c r="AB69" s="5"/>
      <c r="AC69" s="5"/>
      <c r="AD69" s="5"/>
      <c r="AE69" s="5"/>
      <c r="AF69" s="5"/>
      <c r="AG69" s="5"/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10"/>
      <c r="BO69" s="10"/>
      <c r="BP69" s="10"/>
      <c r="BQ69" s="10"/>
      <c r="BR69" s="10"/>
      <c r="BS69" s="10"/>
      <c r="BT69" s="10"/>
      <c r="BU69" s="10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0.63752222222222221</v>
      </c>
      <c r="JO69" s="4">
        <f t="shared" si="9"/>
        <v>0.70644444444444454</v>
      </c>
      <c r="JP69" s="4">
        <f t="shared" si="10"/>
        <v>0.28266666666666673</v>
      </c>
      <c r="JQ69" s="4">
        <f t="shared" si="11"/>
        <v>7.0333333333333324E-3</v>
      </c>
      <c r="JR69" s="4">
        <f t="shared" si="12"/>
        <v>0.86969999999999992</v>
      </c>
      <c r="JS69" s="4">
        <f t="shared" si="13"/>
        <v>0.65546666666666664</v>
      </c>
      <c r="JT69" s="4">
        <f t="shared" si="14"/>
        <v>0.99998888888888893</v>
      </c>
      <c r="JU69" s="4">
        <f t="shared" si="15"/>
        <v>7.9114444444444452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k=20, r=0.7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k=20,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k=20, r=0.7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/>
      <c r="K70" s="5"/>
      <c r="L70" s="5"/>
      <c r="M70" s="5"/>
      <c r="N70" s="5"/>
      <c r="O70" s="5"/>
      <c r="P70" s="5"/>
      <c r="Q70" s="5"/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/>
      <c r="AA70" s="5"/>
      <c r="AB70" s="5"/>
      <c r="AC70" s="5"/>
      <c r="AD70" s="5"/>
      <c r="AE70" s="5"/>
      <c r="AF70" s="5"/>
      <c r="AG70" s="5"/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10"/>
      <c r="BO70" s="10"/>
      <c r="BP70" s="10"/>
      <c r="BQ70" s="10"/>
      <c r="BR70" s="10"/>
      <c r="BS70" s="10"/>
      <c r="BT70" s="10"/>
      <c r="BU70" s="10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0.65802999999999989</v>
      </c>
      <c r="JO70" s="4">
        <f t="shared" si="9"/>
        <v>0.75092000000000003</v>
      </c>
      <c r="JP70" s="4">
        <f t="shared" si="10"/>
        <v>0.26904</v>
      </c>
      <c r="JQ70" s="4">
        <f t="shared" si="11"/>
        <v>7.1000000000000004E-3</v>
      </c>
      <c r="JR70" s="4">
        <f t="shared" si="12"/>
        <v>0.87492999999999999</v>
      </c>
      <c r="JS70" s="4">
        <f t="shared" si="13"/>
        <v>0.67149999999999999</v>
      </c>
      <c r="JT70" s="4">
        <f t="shared" si="14"/>
        <v>0.99990000000000001</v>
      </c>
      <c r="JU70" s="4">
        <f t="shared" si="15"/>
        <v>8.0885400000000001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k=20, r=0.7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k=20,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r=0.7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/>
      <c r="K71" s="5"/>
      <c r="L71" s="5"/>
      <c r="M71" s="5"/>
      <c r="N71" s="5"/>
      <c r="O71" s="5"/>
      <c r="P71" s="5"/>
      <c r="Q71" s="5"/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/>
      <c r="AA71" s="5"/>
      <c r="AB71" s="5"/>
      <c r="AC71" s="5"/>
      <c r="AD71" s="5"/>
      <c r="AE71" s="5"/>
      <c r="AF71" s="5"/>
      <c r="AG71" s="5"/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/>
      <c r="AQ71" s="5"/>
      <c r="AR71" s="5"/>
      <c r="AS71" s="5"/>
      <c r="AT71" s="5"/>
      <c r="AU71" s="5"/>
      <c r="AV71" s="5"/>
      <c r="AW71" s="5"/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/>
      <c r="BG71" s="5"/>
      <c r="BH71" s="5"/>
      <c r="BI71" s="5"/>
      <c r="BJ71" s="5"/>
      <c r="BK71" s="5"/>
      <c r="BL71" s="5"/>
      <c r="BM71" s="5"/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0.64763333333333339</v>
      </c>
      <c r="JO71" s="4">
        <f t="shared" si="9"/>
        <v>0.73290833333333349</v>
      </c>
      <c r="JP71" s="4">
        <f t="shared" si="10"/>
        <v>0.26187500000000002</v>
      </c>
      <c r="JQ71" s="4">
        <f t="shared" si="11"/>
        <v>1.0183333333333331E-2</v>
      </c>
      <c r="JR71" s="4">
        <f t="shared" si="12"/>
        <v>0.84251666666666658</v>
      </c>
      <c r="JS71" s="4">
        <f t="shared" si="13"/>
        <v>0.6047285714285715</v>
      </c>
      <c r="JT71" s="4">
        <f t="shared" si="14"/>
        <v>0.99865000000000004</v>
      </c>
      <c r="JU71" s="4">
        <f t="shared" si="15"/>
        <v>5.8649666666666667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k=20,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k=5,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/>
      <c r="K72" s="5"/>
      <c r="L72" s="5"/>
      <c r="M72" s="5"/>
      <c r="N72" s="5"/>
      <c r="O72" s="5"/>
      <c r="P72" s="5"/>
      <c r="Q72" s="5"/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/>
      <c r="AA72" s="5"/>
      <c r="AB72" s="5"/>
      <c r="AC72" s="5"/>
      <c r="AD72" s="5"/>
      <c r="AE72" s="5"/>
      <c r="AF72" s="5"/>
      <c r="AG72" s="5"/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/>
      <c r="AQ72" s="5"/>
      <c r="AR72" s="5"/>
      <c r="AS72" s="5"/>
      <c r="AT72" s="5"/>
      <c r="AU72" s="5"/>
      <c r="AV72" s="5"/>
      <c r="AW72" s="5"/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/>
      <c r="BG72" s="5"/>
      <c r="BH72" s="5"/>
      <c r="BI72" s="5"/>
      <c r="BJ72" s="5"/>
      <c r="BK72" s="5"/>
      <c r="BL72" s="5"/>
      <c r="BM72" s="5"/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0.64415</v>
      </c>
      <c r="JO72" s="4">
        <f t="shared" si="9"/>
        <v>0.72293333333333321</v>
      </c>
      <c r="JP72" s="4">
        <f t="shared" si="10"/>
        <v>0.26990833333333336</v>
      </c>
      <c r="JQ72" s="4">
        <f t="shared" si="11"/>
        <v>9.6250000000000033E-3</v>
      </c>
      <c r="JR72" s="4">
        <f t="shared" si="12"/>
        <v>0.85190833333333338</v>
      </c>
      <c r="JS72" s="4">
        <f t="shared" si="13"/>
        <v>0.65708571428571427</v>
      </c>
      <c r="JT72" s="4">
        <f t="shared" si="14"/>
        <v>0.99865000000000004</v>
      </c>
      <c r="JU72" s="4">
        <f t="shared" si="15"/>
        <v>5.6005416666666674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k=5,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/>
      <c r="K73" s="5"/>
      <c r="L73" s="5"/>
      <c r="M73" s="5"/>
      <c r="N73" s="5"/>
      <c r="O73" s="5"/>
      <c r="P73" s="5"/>
      <c r="Q73" s="5"/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/>
      <c r="AA73" s="5"/>
      <c r="AB73" s="5"/>
      <c r="AC73" s="5"/>
      <c r="AD73" s="5"/>
      <c r="AE73" s="5"/>
      <c r="AF73" s="5"/>
      <c r="AG73" s="5"/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/>
      <c r="AQ73" s="5"/>
      <c r="AR73" s="5"/>
      <c r="AS73" s="5"/>
      <c r="AT73" s="5"/>
      <c r="AU73" s="5"/>
      <c r="AV73" s="5"/>
      <c r="AW73" s="5"/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/>
      <c r="BG73" s="5"/>
      <c r="BH73" s="5"/>
      <c r="BI73" s="5"/>
      <c r="BJ73" s="5"/>
      <c r="BK73" s="5"/>
      <c r="BL73" s="5"/>
      <c r="BM73" s="5"/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0.65437000000000001</v>
      </c>
      <c r="JO73" s="4">
        <f t="shared" si="9"/>
        <v>0.74761</v>
      </c>
      <c r="JP73" s="4">
        <f t="shared" si="10"/>
        <v>0.26102999999999998</v>
      </c>
      <c r="JQ73" s="4">
        <f t="shared" si="11"/>
        <v>9.7999999999999997E-3</v>
      </c>
      <c r="JR73" s="4">
        <f t="shared" si="12"/>
        <v>0.85428999999999999</v>
      </c>
      <c r="JS73" s="4">
        <f t="shared" si="13"/>
        <v>0.65900000000000003</v>
      </c>
      <c r="JT73" s="4">
        <f t="shared" si="14"/>
        <v>0.99838000000000005</v>
      </c>
      <c r="JU73" s="4">
        <f t="shared" si="15"/>
        <v>5.7058200000000001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k=20,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k=5,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/>
      <c r="K74" s="5"/>
      <c r="L74" s="5"/>
      <c r="M74" s="5"/>
      <c r="N74" s="5"/>
      <c r="O74" s="5"/>
      <c r="P74" s="5"/>
      <c r="Q74" s="5"/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/>
      <c r="AA74" s="5"/>
      <c r="AB74" s="5"/>
      <c r="AC74" s="5"/>
      <c r="AD74" s="5"/>
      <c r="AE74" s="5"/>
      <c r="AF74" s="5"/>
      <c r="AG74" s="5"/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/>
      <c r="AQ74" s="5"/>
      <c r="AR74" s="5"/>
      <c r="AS74" s="5"/>
      <c r="AT74" s="5"/>
      <c r="AU74" s="5"/>
      <c r="AV74" s="5"/>
      <c r="AW74" s="5"/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/>
      <c r="BG74" s="5"/>
      <c r="BH74" s="5"/>
      <c r="BI74" s="5"/>
      <c r="BJ74" s="5"/>
      <c r="BK74" s="5"/>
      <c r="BL74" s="5"/>
      <c r="BM74" s="5"/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0.65001999999999993</v>
      </c>
      <c r="JO74" s="4">
        <f t="shared" si="9"/>
        <v>0.73332999999999982</v>
      </c>
      <c r="JP74" s="4">
        <f t="shared" si="10"/>
        <v>0.26016999999999996</v>
      </c>
      <c r="JQ74" s="4">
        <f t="shared" si="11"/>
        <v>9.4900000000000002E-3</v>
      </c>
      <c r="JR74" s="4">
        <f t="shared" si="12"/>
        <v>0.85179000000000005</v>
      </c>
      <c r="JS74" s="4">
        <f t="shared" si="13"/>
        <v>0.66668000000000005</v>
      </c>
      <c r="JT74" s="4">
        <f t="shared" si="14"/>
        <v>0.99818999999999991</v>
      </c>
      <c r="JU74" s="4">
        <f t="shared" si="15"/>
        <v>5.8311500000000001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k=20, r=0.7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k=5,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/>
      <c r="K75" s="5"/>
      <c r="L75" s="5"/>
      <c r="M75" s="5"/>
      <c r="N75" s="5"/>
      <c r="O75" s="5"/>
      <c r="P75" s="5"/>
      <c r="Q75" s="5"/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/>
      <c r="AA75" s="5"/>
      <c r="AB75" s="5"/>
      <c r="AC75" s="5"/>
      <c r="AD75" s="5"/>
      <c r="AE75" s="5"/>
      <c r="AF75" s="5"/>
      <c r="AG75" s="5"/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/>
      <c r="AQ75" s="5"/>
      <c r="AR75" s="5"/>
      <c r="AS75" s="5"/>
      <c r="AT75" s="5"/>
      <c r="AU75" s="5"/>
      <c r="AV75" s="5"/>
      <c r="AW75" s="5"/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/>
      <c r="BG75" s="5"/>
      <c r="BH75" s="5"/>
      <c r="BI75" s="5"/>
      <c r="BJ75" s="5"/>
      <c r="BK75" s="5"/>
      <c r="BL75" s="5"/>
      <c r="BM75" s="5"/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0.64810833333333329</v>
      </c>
      <c r="JO75" s="4">
        <f t="shared" ref="JO75:JO109" si="17">AVERAGEIFS(B75:JM75,metrics.rec,"MSE")</f>
        <v>0.73421666666666674</v>
      </c>
      <c r="JP75" s="4">
        <f t="shared" ref="JP75:JP109" si="18">AVERAGEIFS(B75:JM75,metrics.rec,"R")</f>
        <v>0.26064999999999999</v>
      </c>
      <c r="JQ75" s="4">
        <f t="shared" ref="JQ75:JQ109" si="19">AVERAGEIFS(B75:JM75,metrics.rec,"Precision")</f>
        <v>9.8499999999999994E-3</v>
      </c>
      <c r="JR75" s="4">
        <f t="shared" ref="JR75:JR109" si="20">AVERAGEIFS(B75:JM75,metrics.rec,"Recall")</f>
        <v>0.84853333333333325</v>
      </c>
      <c r="JS75" s="4">
        <f t="shared" ref="JS75:JS109" si="21">AVERAGEIFS(B75:JM75,metrics.rec,"Coverage")</f>
        <v>0.63855714285714282</v>
      </c>
      <c r="JT75" s="4">
        <f t="shared" ref="JT75:JT109" si="22">AVERAGEIFS(B75:JM75,metrics.rec,"Recatio")</f>
        <v>0.99865000000000004</v>
      </c>
      <c r="JU75" s="4">
        <f t="shared" ref="JU75:JU109" si="23">AVERAGEIFS(B75:JM75,metrics.rec,"Time")</f>
        <v>5.5903750000000008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k=20,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k=5,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/>
      <c r="K76" s="5"/>
      <c r="L76" s="5"/>
      <c r="M76" s="5"/>
      <c r="N76" s="5"/>
      <c r="O76" s="5"/>
      <c r="P76" s="5"/>
      <c r="Q76" s="5"/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/>
      <c r="AA76" s="5"/>
      <c r="AB76" s="5"/>
      <c r="AC76" s="5"/>
      <c r="AD76" s="5"/>
      <c r="AE76" s="5"/>
      <c r="AF76" s="5"/>
      <c r="AG76" s="5"/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/>
      <c r="AQ76" s="5"/>
      <c r="AR76" s="5"/>
      <c r="AS76" s="5"/>
      <c r="AT76" s="5"/>
      <c r="AU76" s="5"/>
      <c r="AV76" s="5"/>
      <c r="AW76" s="5"/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/>
      <c r="BG76" s="5"/>
      <c r="BH76" s="5"/>
      <c r="BI76" s="5"/>
      <c r="BJ76" s="5"/>
      <c r="BK76" s="5"/>
      <c r="BL76" s="5"/>
      <c r="BM76" s="5"/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0.65594166666666676</v>
      </c>
      <c r="JO76" s="4">
        <f t="shared" si="17"/>
        <v>0.74659999999999993</v>
      </c>
      <c r="JP76" s="4">
        <f t="shared" si="18"/>
        <v>0.25469166666666671</v>
      </c>
      <c r="JQ76" s="4">
        <f t="shared" si="19"/>
        <v>9.6166666666666675E-3</v>
      </c>
      <c r="JR76" s="4">
        <f t="shared" si="20"/>
        <v>0.84870000000000012</v>
      </c>
      <c r="JS76" s="4">
        <f t="shared" si="21"/>
        <v>0.65299999999999991</v>
      </c>
      <c r="JT76" s="4">
        <f t="shared" si="22"/>
        <v>0.99872499999999997</v>
      </c>
      <c r="JU76" s="4">
        <f t="shared" si="23"/>
        <v>5.7898249999999996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k=20,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k=5,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/>
      <c r="K77" s="5"/>
      <c r="L77" s="5"/>
      <c r="M77" s="5"/>
      <c r="N77" s="5"/>
      <c r="O77" s="5"/>
      <c r="P77" s="5"/>
      <c r="Q77" s="5"/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/>
      <c r="AA77" s="5"/>
      <c r="AB77" s="5"/>
      <c r="AC77" s="5"/>
      <c r="AD77" s="5"/>
      <c r="AE77" s="5"/>
      <c r="AF77" s="5"/>
      <c r="AG77" s="5"/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/>
      <c r="AQ77" s="5"/>
      <c r="AR77" s="5"/>
      <c r="AS77" s="5"/>
      <c r="AT77" s="5"/>
      <c r="AU77" s="5"/>
      <c r="AV77" s="5"/>
      <c r="AW77" s="5"/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/>
      <c r="BG77" s="5"/>
      <c r="BH77" s="5"/>
      <c r="BI77" s="5"/>
      <c r="BJ77" s="5"/>
      <c r="BK77" s="5"/>
      <c r="BL77" s="5"/>
      <c r="BM77" s="5"/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0.69241000000000008</v>
      </c>
      <c r="JO77" s="4">
        <f t="shared" si="17"/>
        <v>0.82416</v>
      </c>
      <c r="JP77" s="4">
        <f t="shared" si="18"/>
        <v>0.23208000000000001</v>
      </c>
      <c r="JQ77" s="4">
        <f t="shared" si="19"/>
        <v>1.3090000000000001E-2</v>
      </c>
      <c r="JR77" s="4">
        <f t="shared" si="20"/>
        <v>0.83270000000000022</v>
      </c>
      <c r="JS77" s="4">
        <f t="shared" si="21"/>
        <v>0.61414000000000002</v>
      </c>
      <c r="JT77" s="4">
        <f t="shared" si="22"/>
        <v>0.99776000000000009</v>
      </c>
      <c r="JU77" s="4">
        <f t="shared" si="23"/>
        <v>5.5262200000000004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k=20,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k=20,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/>
      <c r="K78" s="5"/>
      <c r="L78" s="5"/>
      <c r="M78" s="5"/>
      <c r="N78" s="5"/>
      <c r="O78" s="5"/>
      <c r="P78" s="5"/>
      <c r="Q78" s="5"/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/>
      <c r="AA78" s="5"/>
      <c r="AB78" s="5"/>
      <c r="AC78" s="5"/>
      <c r="AD78" s="5"/>
      <c r="AE78" s="5"/>
      <c r="AF78" s="5"/>
      <c r="AG78" s="5"/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/>
      <c r="AQ78" s="5"/>
      <c r="AR78" s="5"/>
      <c r="AS78" s="5"/>
      <c r="AT78" s="5"/>
      <c r="AU78" s="5"/>
      <c r="AV78" s="5"/>
      <c r="AW78" s="5"/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/>
      <c r="BG78" s="5"/>
      <c r="BH78" s="5"/>
      <c r="BI78" s="5"/>
      <c r="BJ78" s="5"/>
      <c r="BK78" s="5"/>
      <c r="BL78" s="5"/>
      <c r="BM78" s="5"/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0.64757999999999993</v>
      </c>
      <c r="JO78" s="4">
        <f t="shared" si="17"/>
        <v>0.72902</v>
      </c>
      <c r="JP78" s="4">
        <f t="shared" si="18"/>
        <v>0.26375000000000004</v>
      </c>
      <c r="JQ78" s="4">
        <f t="shared" si="19"/>
        <v>9.7900000000000001E-3</v>
      </c>
      <c r="JR78" s="4">
        <f t="shared" si="20"/>
        <v>0.84460000000000002</v>
      </c>
      <c r="JS78" s="4">
        <f t="shared" si="21"/>
        <v>0.65144000000000002</v>
      </c>
      <c r="JT78" s="4">
        <f t="shared" si="22"/>
        <v>0.99838000000000005</v>
      </c>
      <c r="JU78" s="4">
        <f t="shared" si="23"/>
        <v>5.9041100000000002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/>
      <c r="K79" s="5"/>
      <c r="L79" s="5"/>
      <c r="M79" s="5"/>
      <c r="N79" s="5"/>
      <c r="O79" s="5"/>
      <c r="P79" s="5"/>
      <c r="Q79" s="5"/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/>
      <c r="AA79" s="5"/>
      <c r="AB79" s="5"/>
      <c r="AC79" s="5"/>
      <c r="AD79" s="5"/>
      <c r="AE79" s="5"/>
      <c r="AF79" s="5"/>
      <c r="AG79" s="5"/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/>
      <c r="AQ79" s="5"/>
      <c r="AR79" s="5"/>
      <c r="AS79" s="5"/>
      <c r="AT79" s="5"/>
      <c r="AU79" s="5"/>
      <c r="AV79" s="5"/>
      <c r="AW79" s="5"/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/>
      <c r="BG79" s="5"/>
      <c r="BH79" s="5"/>
      <c r="BI79" s="5"/>
      <c r="BJ79" s="5"/>
      <c r="BK79" s="5"/>
      <c r="BL79" s="5"/>
      <c r="BM79" s="5"/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0.64412499999999995</v>
      </c>
      <c r="JO79" s="4">
        <f t="shared" si="17"/>
        <v>0.72203333333333319</v>
      </c>
      <c r="JP79" s="4">
        <f t="shared" si="18"/>
        <v>0.27090000000000003</v>
      </c>
      <c r="JQ79" s="4">
        <f t="shared" si="19"/>
        <v>1.2341666666666667E-2</v>
      </c>
      <c r="JR79" s="4">
        <f t="shared" si="20"/>
        <v>0.84328333333333327</v>
      </c>
      <c r="JS79" s="4">
        <f t="shared" si="21"/>
        <v>0.6277666666666667</v>
      </c>
      <c r="JT79" s="4">
        <f t="shared" si="22"/>
        <v>0.99798333333333333</v>
      </c>
      <c r="JU79" s="4">
        <f t="shared" si="23"/>
        <v>5.7587583333333328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k=5,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k=20,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/>
      <c r="K80" s="5"/>
      <c r="L80" s="5"/>
      <c r="M80" s="5"/>
      <c r="N80" s="5"/>
      <c r="O80" s="5"/>
      <c r="P80" s="5"/>
      <c r="Q80" s="5"/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/>
      <c r="AA80" s="5"/>
      <c r="AB80" s="5"/>
      <c r="AC80" s="5"/>
      <c r="AD80" s="5"/>
      <c r="AE80" s="5"/>
      <c r="AF80" s="5"/>
      <c r="AG80" s="5"/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/>
      <c r="AQ80" s="5"/>
      <c r="AR80" s="5"/>
      <c r="AS80" s="5"/>
      <c r="AT80" s="5"/>
      <c r="AU80" s="5"/>
      <c r="AV80" s="5"/>
      <c r="AW80" s="5"/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/>
      <c r="BG80" s="5"/>
      <c r="BH80" s="5"/>
      <c r="BI80" s="5"/>
      <c r="BJ80" s="5"/>
      <c r="BK80" s="5"/>
      <c r="BL80" s="5"/>
      <c r="BM80" s="5"/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0.66669999999999996</v>
      </c>
      <c r="JO80" s="4">
        <f t="shared" si="17"/>
        <v>0.76532999999999995</v>
      </c>
      <c r="JP80" s="4">
        <f t="shared" si="18"/>
        <v>0.23845999999999998</v>
      </c>
      <c r="JQ80" s="4">
        <f t="shared" si="19"/>
        <v>1.4680000000000002E-2</v>
      </c>
      <c r="JR80" s="4">
        <f t="shared" si="20"/>
        <v>0.81952000000000003</v>
      </c>
      <c r="JS80" s="4">
        <f t="shared" si="21"/>
        <v>0.56281999999999999</v>
      </c>
      <c r="JT80" s="4">
        <f t="shared" si="22"/>
        <v>0.99740000000000006</v>
      </c>
      <c r="JU80" s="4">
        <f t="shared" si="23"/>
        <v>5.8532600000000006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k=20,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k=5,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k=20,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/>
      <c r="K81" s="5"/>
      <c r="L81" s="5"/>
      <c r="M81" s="5"/>
      <c r="N81" s="5"/>
      <c r="O81" s="5"/>
      <c r="P81" s="5"/>
      <c r="Q81" s="5"/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/>
      <c r="AA81" s="5"/>
      <c r="AB81" s="5"/>
      <c r="AC81" s="5"/>
      <c r="AD81" s="5"/>
      <c r="AE81" s="5"/>
      <c r="AF81" s="5"/>
      <c r="AG81" s="5"/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10"/>
      <c r="BO81" s="10"/>
      <c r="BP81" s="10"/>
      <c r="BQ81" s="10"/>
      <c r="BR81" s="10"/>
      <c r="BS81" s="10"/>
      <c r="BT81" s="10"/>
      <c r="BU81" s="10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0.63442499999999991</v>
      </c>
      <c r="JO81" s="4">
        <f t="shared" si="17"/>
        <v>0.70252499999999996</v>
      </c>
      <c r="JP81" s="4">
        <f t="shared" si="18"/>
        <v>0.26421250000000007</v>
      </c>
      <c r="JQ81" s="4">
        <f t="shared" si="19"/>
        <v>6.9500000000000004E-3</v>
      </c>
      <c r="JR81" s="4">
        <f t="shared" si="20"/>
        <v>0.86105000000000009</v>
      </c>
      <c r="JS81" s="4">
        <f t="shared" si="21"/>
        <v>0.63263749999999996</v>
      </c>
      <c r="JT81" s="4">
        <f t="shared" si="22"/>
        <v>0.99998750000000003</v>
      </c>
      <c r="JU81" s="4">
        <f t="shared" si="23"/>
        <v>8.6189750000000025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k=20, r=0.7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k=20, r=0.7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/>
      <c r="K82" s="5"/>
      <c r="L82" s="5"/>
      <c r="M82" s="5"/>
      <c r="N82" s="5"/>
      <c r="O82" s="5"/>
      <c r="P82" s="5"/>
      <c r="Q82" s="5"/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/>
      <c r="AA82" s="5"/>
      <c r="AB82" s="5"/>
      <c r="AC82" s="5"/>
      <c r="AD82" s="5"/>
      <c r="AE82" s="5"/>
      <c r="AF82" s="5"/>
      <c r="AG82" s="5"/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10"/>
      <c r="BO82" s="10"/>
      <c r="BP82" s="10"/>
      <c r="BQ82" s="10"/>
      <c r="BR82" s="10"/>
      <c r="BS82" s="10"/>
      <c r="BT82" s="10"/>
      <c r="BU82" s="10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0.63137499999999991</v>
      </c>
      <c r="JO82" s="4">
        <f t="shared" si="17"/>
        <v>0.69120000000000004</v>
      </c>
      <c r="JP82" s="4">
        <f t="shared" si="18"/>
        <v>0.27816249999999998</v>
      </c>
      <c r="JQ82" s="4">
        <f t="shared" si="19"/>
        <v>1.01875E-2</v>
      </c>
      <c r="JR82" s="4">
        <f t="shared" si="20"/>
        <v>0.84348749999999995</v>
      </c>
      <c r="JS82" s="4">
        <f t="shared" si="21"/>
        <v>0.42621249999999999</v>
      </c>
      <c r="JT82" s="4">
        <f t="shared" si="22"/>
        <v>0.9997125</v>
      </c>
      <c r="JU82" s="4">
        <f t="shared" si="23"/>
        <v>8.8207374999999981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k=20, r=0.7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k=20, r=0.7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/>
      <c r="K83" s="5"/>
      <c r="L83" s="5"/>
      <c r="M83" s="5"/>
      <c r="N83" s="5"/>
      <c r="O83" s="5"/>
      <c r="P83" s="5"/>
      <c r="Q83" s="5"/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/>
      <c r="AA83" s="5"/>
      <c r="AB83" s="5"/>
      <c r="AC83" s="5"/>
      <c r="AD83" s="5"/>
      <c r="AE83" s="5"/>
      <c r="AF83" s="5"/>
      <c r="AG83" s="5"/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/>
      <c r="AQ83" s="5"/>
      <c r="AR83" s="5"/>
      <c r="AS83" s="5"/>
      <c r="AT83" s="5"/>
      <c r="AU83" s="5"/>
      <c r="AV83" s="5"/>
      <c r="AW83" s="5"/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/>
      <c r="BG83" s="5"/>
      <c r="BH83" s="5"/>
      <c r="BI83" s="5"/>
      <c r="BJ83" s="5"/>
      <c r="BK83" s="5"/>
      <c r="BL83" s="5"/>
      <c r="BM83" s="5"/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0.69162000000000001</v>
      </c>
      <c r="JO83" s="4">
        <f t="shared" si="17"/>
        <v>0.82639999999999991</v>
      </c>
      <c r="JP83" s="4">
        <f t="shared" si="18"/>
        <v>0.23646000000000003</v>
      </c>
      <c r="JQ83" s="4">
        <f t="shared" si="19"/>
        <v>1.3310000000000002E-2</v>
      </c>
      <c r="JR83" s="4">
        <f t="shared" si="20"/>
        <v>0.83018000000000003</v>
      </c>
      <c r="JS83" s="4">
        <f t="shared" si="21"/>
        <v>0.60969999999999991</v>
      </c>
      <c r="JT83" s="4">
        <f t="shared" si="22"/>
        <v>0.9851700000000001</v>
      </c>
      <c r="JU83" s="4">
        <f t="shared" si="23"/>
        <v>12.966699999999999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k=20,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k=5,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k=20,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r=0.3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k=5,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/>
      <c r="K84" s="5"/>
      <c r="L84" s="5"/>
      <c r="M84" s="5"/>
      <c r="N84" s="5"/>
      <c r="O84" s="5"/>
      <c r="P84" s="5"/>
      <c r="Q84" s="5"/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/>
      <c r="AA84" s="5"/>
      <c r="AB84" s="5"/>
      <c r="AC84" s="5"/>
      <c r="AD84" s="5"/>
      <c r="AE84" s="5"/>
      <c r="AF84" s="5"/>
      <c r="AG84" s="5"/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/>
      <c r="AQ84" s="5"/>
      <c r="AR84" s="5"/>
      <c r="AS84" s="5"/>
      <c r="AT84" s="5"/>
      <c r="AU84" s="5"/>
      <c r="AV84" s="5"/>
      <c r="AW84" s="5"/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/>
      <c r="BG84" s="5"/>
      <c r="BH84" s="5"/>
      <c r="BI84" s="5"/>
      <c r="BJ84" s="5"/>
      <c r="BK84" s="5"/>
      <c r="BL84" s="5"/>
      <c r="BM84" s="5"/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0.66327499999999995</v>
      </c>
      <c r="JO84" s="4">
        <f t="shared" si="17"/>
        <v>0.76114166666666661</v>
      </c>
      <c r="JP84" s="4">
        <f t="shared" si="18"/>
        <v>0.26432499999999998</v>
      </c>
      <c r="JQ84" s="4">
        <f t="shared" si="19"/>
        <v>1.8499999999999999E-2</v>
      </c>
      <c r="JR84" s="4">
        <f t="shared" si="20"/>
        <v>0.80704999999999993</v>
      </c>
      <c r="JS84" s="4">
        <f t="shared" si="21"/>
        <v>0.38921666666666671</v>
      </c>
      <c r="JT84" s="4">
        <f t="shared" si="22"/>
        <v>0.9980500000000001</v>
      </c>
      <c r="JU84" s="4">
        <f t="shared" si="23"/>
        <v>5.9076833333333338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/>
      <c r="K85" s="5"/>
      <c r="L85" s="5"/>
      <c r="M85" s="5"/>
      <c r="N85" s="5"/>
      <c r="O85" s="5"/>
      <c r="P85" s="5"/>
      <c r="Q85" s="5"/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/>
      <c r="AA85" s="5"/>
      <c r="AB85" s="5"/>
      <c r="AC85" s="5"/>
      <c r="AD85" s="5"/>
      <c r="AE85" s="5"/>
      <c r="AF85" s="5"/>
      <c r="AG85" s="5"/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/>
      <c r="AQ85" s="5"/>
      <c r="AR85" s="5"/>
      <c r="AS85" s="5"/>
      <c r="AT85" s="5"/>
      <c r="AU85" s="5"/>
      <c r="AV85" s="5"/>
      <c r="AW85" s="5"/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/>
      <c r="BG85" s="5"/>
      <c r="BH85" s="5"/>
      <c r="BI85" s="5"/>
      <c r="BJ85" s="5"/>
      <c r="BK85" s="5"/>
      <c r="BL85" s="5"/>
      <c r="BM85" s="5"/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0.67665999999999982</v>
      </c>
      <c r="JO85" s="4">
        <f t="shared" si="17"/>
        <v>0.78835000000000011</v>
      </c>
      <c r="JP85" s="4">
        <f t="shared" si="18"/>
        <v>0.24823000000000001</v>
      </c>
      <c r="JQ85" s="4">
        <f t="shared" si="19"/>
        <v>1.9310000000000001E-2</v>
      </c>
      <c r="JR85" s="4">
        <f t="shared" si="20"/>
        <v>0.80044999999999999</v>
      </c>
      <c r="JS85" s="4">
        <f t="shared" si="21"/>
        <v>0.38902000000000003</v>
      </c>
      <c r="JT85" s="4">
        <f t="shared" si="22"/>
        <v>0.9976600000000001</v>
      </c>
      <c r="JU85" s="4">
        <f t="shared" si="23"/>
        <v>5.7890899999999998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k=20,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k=5,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/>
      <c r="K86" s="5"/>
      <c r="L86" s="5"/>
      <c r="M86" s="5"/>
      <c r="N86" s="5"/>
      <c r="O86" s="5"/>
      <c r="P86" s="5"/>
      <c r="Q86" s="5"/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/>
      <c r="AA86" s="5"/>
      <c r="AB86" s="5"/>
      <c r="AC86" s="5"/>
      <c r="AD86" s="5"/>
      <c r="AE86" s="5"/>
      <c r="AF86" s="5"/>
      <c r="AG86" s="5"/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/>
      <c r="AQ86" s="5"/>
      <c r="AR86" s="5"/>
      <c r="AS86" s="5"/>
      <c r="AT86" s="5"/>
      <c r="AU86" s="5"/>
      <c r="AV86" s="5"/>
      <c r="AW86" s="5"/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/>
      <c r="BG86" s="5"/>
      <c r="BH86" s="5"/>
      <c r="BI86" s="5"/>
      <c r="BJ86" s="5"/>
      <c r="BK86" s="5"/>
      <c r="BL86" s="5"/>
      <c r="BM86" s="5"/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0.66713999999999984</v>
      </c>
      <c r="JO86" s="4">
        <f t="shared" si="17"/>
        <v>0.76966000000000012</v>
      </c>
      <c r="JP86" s="4">
        <f t="shared" si="18"/>
        <v>0.26083000000000001</v>
      </c>
      <c r="JQ86" s="4">
        <f t="shared" si="19"/>
        <v>1.9E-2</v>
      </c>
      <c r="JR86" s="4">
        <f t="shared" si="20"/>
        <v>0.80012000000000005</v>
      </c>
      <c r="JS86" s="4">
        <f t="shared" si="21"/>
        <v>0.38797999999999999</v>
      </c>
      <c r="JT86" s="4">
        <f t="shared" si="22"/>
        <v>0.99781000000000009</v>
      </c>
      <c r="JU86" s="4">
        <f t="shared" si="23"/>
        <v>5.7595099999999997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k=20,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k=5,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/>
      <c r="K87" s="5"/>
      <c r="L87" s="5"/>
      <c r="M87" s="5"/>
      <c r="N87" s="5"/>
      <c r="O87" s="5"/>
      <c r="P87" s="5"/>
      <c r="Q87" s="5"/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/>
      <c r="AA87" s="5"/>
      <c r="AB87" s="5"/>
      <c r="AC87" s="5"/>
      <c r="AD87" s="5"/>
      <c r="AE87" s="5"/>
      <c r="AF87" s="5"/>
      <c r="AG87" s="5"/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/>
      <c r="AQ87" s="5"/>
      <c r="AR87" s="5"/>
      <c r="AS87" s="5"/>
      <c r="AT87" s="5"/>
      <c r="AU87" s="5"/>
      <c r="AV87" s="5"/>
      <c r="AW87" s="5"/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/>
      <c r="BG87" s="5"/>
      <c r="BH87" s="5"/>
      <c r="BI87" s="5"/>
      <c r="BJ87" s="5"/>
      <c r="BK87" s="5"/>
      <c r="BL87" s="5"/>
      <c r="BM87" s="5"/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0.64331818181818179</v>
      </c>
      <c r="JO87" s="4">
        <f t="shared" si="17"/>
        <v>0.72030909090909079</v>
      </c>
      <c r="JP87" s="4">
        <f t="shared" si="18"/>
        <v>0.2707</v>
      </c>
      <c r="JQ87" s="4">
        <f t="shared" si="19"/>
        <v>1.2590909090909092E-2</v>
      </c>
      <c r="JR87" s="4">
        <f t="shared" si="20"/>
        <v>0.84181818181818191</v>
      </c>
      <c r="JS87" s="4">
        <f t="shared" si="21"/>
        <v>0.62841666666666673</v>
      </c>
      <c r="JT87" s="4">
        <f t="shared" si="22"/>
        <v>0.99787272727272736</v>
      </c>
      <c r="JU87" s="4">
        <f t="shared" si="23"/>
        <v>5.800809090909091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k=5,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k=5,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/>
      <c r="K88" s="5"/>
      <c r="L88" s="5"/>
      <c r="M88" s="5"/>
      <c r="N88" s="5"/>
      <c r="O88" s="5"/>
      <c r="P88" s="5"/>
      <c r="Q88" s="5"/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/>
      <c r="AA88" s="5"/>
      <c r="AB88" s="5"/>
      <c r="AC88" s="5"/>
      <c r="AD88" s="5"/>
      <c r="AE88" s="5"/>
      <c r="AF88" s="5"/>
      <c r="AG88" s="5"/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/>
      <c r="AQ88" s="5"/>
      <c r="AR88" s="5"/>
      <c r="AS88" s="5"/>
      <c r="AT88" s="5"/>
      <c r="AU88" s="5"/>
      <c r="AV88" s="5"/>
      <c r="AW88" s="5"/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/>
      <c r="BG88" s="5"/>
      <c r="BH88" s="5"/>
      <c r="BI88" s="5"/>
      <c r="BJ88" s="5"/>
      <c r="BK88" s="5"/>
      <c r="BL88" s="5"/>
      <c r="BM88" s="5"/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0.64737</v>
      </c>
      <c r="JO88" s="4">
        <f t="shared" si="17"/>
        <v>0.72731000000000001</v>
      </c>
      <c r="JP88" s="4">
        <f t="shared" si="18"/>
        <v>0.26932</v>
      </c>
      <c r="JQ88" s="4">
        <f t="shared" si="19"/>
        <v>1.2890000000000002E-2</v>
      </c>
      <c r="JR88" s="4">
        <f t="shared" si="20"/>
        <v>0.83544000000000018</v>
      </c>
      <c r="JS88" s="4">
        <f t="shared" si="21"/>
        <v>0.62631999999999999</v>
      </c>
      <c r="JT88" s="4">
        <f t="shared" si="22"/>
        <v>0.99757999999999991</v>
      </c>
      <c r="JU88" s="4">
        <f t="shared" si="23"/>
        <v>5.559969999999999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k=20,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k=5,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/>
      <c r="K89" s="5"/>
      <c r="L89" s="5"/>
      <c r="M89" s="5"/>
      <c r="N89" s="5"/>
      <c r="O89" s="5"/>
      <c r="P89" s="5"/>
      <c r="Q89" s="5"/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/>
      <c r="AA89" s="5"/>
      <c r="AB89" s="5"/>
      <c r="AC89" s="5"/>
      <c r="AD89" s="5"/>
      <c r="AE89" s="5"/>
      <c r="AF89" s="5"/>
      <c r="AG89" s="5"/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/>
      <c r="AQ89" s="5"/>
      <c r="AR89" s="5"/>
      <c r="AS89" s="5"/>
      <c r="AT89" s="5"/>
      <c r="AU89" s="5"/>
      <c r="AV89" s="5"/>
      <c r="AW89" s="5"/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/>
      <c r="BG89" s="5"/>
      <c r="BH89" s="5"/>
      <c r="BI89" s="5"/>
      <c r="BJ89" s="5"/>
      <c r="BK89" s="5"/>
      <c r="BL89" s="5"/>
      <c r="BM89" s="5"/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0.64014545454545446</v>
      </c>
      <c r="JO89" s="4">
        <f t="shared" si="17"/>
        <v>0.71531818181818185</v>
      </c>
      <c r="JP89" s="4">
        <f t="shared" si="18"/>
        <v>0.27390909090909088</v>
      </c>
      <c r="JQ89" s="4">
        <f t="shared" si="19"/>
        <v>1.2581818181818184E-2</v>
      </c>
      <c r="JR89" s="4">
        <f t="shared" si="20"/>
        <v>0.84166363636363639</v>
      </c>
      <c r="JS89" s="4">
        <f t="shared" si="21"/>
        <v>0.62793333333333334</v>
      </c>
      <c r="JT89" s="4">
        <f t="shared" si="22"/>
        <v>0.99779999999999991</v>
      </c>
      <c r="JU89" s="4">
        <f t="shared" si="23"/>
        <v>6.365345454545456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k=5,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/>
      <c r="K90" s="5"/>
      <c r="L90" s="5"/>
      <c r="M90" s="5"/>
      <c r="N90" s="5"/>
      <c r="O90" s="5"/>
      <c r="P90" s="5"/>
      <c r="Q90" s="5"/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/>
      <c r="AA90" s="5"/>
      <c r="AB90" s="5"/>
      <c r="AC90" s="5"/>
      <c r="AD90" s="5"/>
      <c r="AE90" s="5"/>
      <c r="AF90" s="5"/>
      <c r="AG90" s="5"/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0.62782499999999997</v>
      </c>
      <c r="JO90" s="4">
        <f t="shared" ref="JO90" si="25">AVERAGEIFS(B90:JM90,metrics.rec,"MSE")</f>
        <v>0.6853625000000001</v>
      </c>
      <c r="JP90" s="4">
        <f t="shared" ref="JP90" si="26">AVERAGEIFS(B90:JM90,metrics.rec,"R")</f>
        <v>0.29373749999999998</v>
      </c>
      <c r="JQ90" s="4">
        <f t="shared" ref="JQ90" si="27">AVERAGEIFS(B90:JM90,metrics.rec,"Precision")</f>
        <v>7.1874999999999994E-3</v>
      </c>
      <c r="JR90" s="4">
        <f t="shared" ref="JR90" si="28">AVERAGEIFS(B90:JM90,metrics.rec,"Recall")</f>
        <v>0.86796250000000008</v>
      </c>
      <c r="JS90" s="4">
        <f t="shared" ref="JS90" si="29">AVERAGEIFS(B90:JM90,metrics.rec,"Coverage")</f>
        <v>0.63262499999999999</v>
      </c>
      <c r="JT90" s="4">
        <f t="shared" ref="JT90" si="30">AVERAGEIFS(B90:JM90,metrics.rec,"Recatio")</f>
        <v>0.99997500000000006</v>
      </c>
      <c r="JU90" s="4">
        <f t="shared" ref="JU90" si="31">AVERAGEIFS(B90:JM90,metrics.rec,"Time")</f>
        <v>8.6055749999999982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r=0.7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r=0.7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/>
      <c r="K91" s="5"/>
      <c r="L91" s="5"/>
      <c r="M91" s="5"/>
      <c r="N91" s="5"/>
      <c r="O91" s="5"/>
      <c r="P91" s="5"/>
      <c r="Q91" s="5"/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/>
      <c r="AA91" s="5"/>
      <c r="AB91" s="5"/>
      <c r="AC91" s="5"/>
      <c r="AD91" s="5"/>
      <c r="AE91" s="5"/>
      <c r="AF91" s="5"/>
      <c r="AG91" s="5"/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0.62903750000000003</v>
      </c>
      <c r="JO91" s="4">
        <f t="shared" ref="JO91" si="33">AVERAGEIFS(B91:JM91,metrics.rec,"MSE")</f>
        <v>0.68776250000000005</v>
      </c>
      <c r="JP91" s="4">
        <f t="shared" ref="JP91" si="34">AVERAGEIFS(B91:JM91,metrics.rec,"R")</f>
        <v>0.29203750000000001</v>
      </c>
      <c r="JQ91" s="4">
        <f t="shared" ref="JQ91" si="35">AVERAGEIFS(B91:JM91,metrics.rec,"Precision")</f>
        <v>7.1874999999999994E-3</v>
      </c>
      <c r="JR91" s="4">
        <f t="shared" ref="JR91" si="36">AVERAGEIFS(B91:JM91,metrics.rec,"Recall")</f>
        <v>0.86712500000000003</v>
      </c>
      <c r="JS91" s="4">
        <f t="shared" ref="JS91" si="37">AVERAGEIFS(B91:JM91,metrics.rec,"Coverage")</f>
        <v>0.63172499999999998</v>
      </c>
      <c r="JT91" s="4">
        <f t="shared" ref="JT91" si="38">AVERAGEIFS(B91:JM91,metrics.rec,"Recatio")</f>
        <v>0.99997500000000006</v>
      </c>
      <c r="JU91" s="4">
        <f t="shared" ref="JU91" si="39">AVERAGEIFS(B91:JM91,metrics.rec,"Time")</f>
        <v>8.4791500000000006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r=0.7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r=0.7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/>
      <c r="K92" s="5"/>
      <c r="L92" s="5"/>
      <c r="M92" s="5"/>
      <c r="N92" s="5"/>
      <c r="O92" s="5"/>
      <c r="P92" s="5"/>
      <c r="Q92" s="5"/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/>
      <c r="AA92" s="5"/>
      <c r="AB92" s="5"/>
      <c r="AC92" s="5"/>
      <c r="AD92" s="5"/>
      <c r="AE92" s="5"/>
      <c r="AF92" s="5"/>
      <c r="AG92" s="5"/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/>
      <c r="AQ92" s="5"/>
      <c r="AR92" s="5"/>
      <c r="AS92" s="5"/>
      <c r="AT92" s="5"/>
      <c r="AU92" s="5"/>
      <c r="AV92" s="5"/>
      <c r="AW92" s="5"/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/>
      <c r="BG92" s="5"/>
      <c r="BH92" s="5"/>
      <c r="BI92" s="5"/>
      <c r="BJ92" s="5"/>
      <c r="BK92" s="5"/>
      <c r="BL92" s="5"/>
      <c r="BM92" s="5"/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0.64120833333333338</v>
      </c>
      <c r="JO92" s="4">
        <f t="shared" si="17"/>
        <v>0.71538333333333337</v>
      </c>
      <c r="JP92" s="4">
        <f t="shared" si="18"/>
        <v>0.27564166666666667</v>
      </c>
      <c r="JQ92" s="4">
        <f t="shared" si="19"/>
        <v>1.2316666666666668E-2</v>
      </c>
      <c r="JR92" s="4">
        <f t="shared" si="20"/>
        <v>0.84014999999999995</v>
      </c>
      <c r="JS92" s="4">
        <f t="shared" si="21"/>
        <v>0.62506666666666666</v>
      </c>
      <c r="JT92" s="4">
        <f t="shared" si="22"/>
        <v>0.99798333333333333</v>
      </c>
      <c r="JU92" s="4">
        <f t="shared" si="23"/>
        <v>5.6117416666666662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/>
      <c r="K93" s="5"/>
      <c r="L93" s="5"/>
      <c r="M93" s="5"/>
      <c r="N93" s="5"/>
      <c r="O93" s="5"/>
      <c r="P93" s="5"/>
      <c r="Q93" s="5"/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/>
      <c r="AA93" s="5"/>
      <c r="AB93" s="5"/>
      <c r="AC93" s="5"/>
      <c r="AD93" s="5"/>
      <c r="AE93" s="5"/>
      <c r="AF93" s="5"/>
      <c r="AG93" s="5"/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/>
      <c r="AQ93" s="5"/>
      <c r="AR93" s="5"/>
      <c r="AS93" s="5"/>
      <c r="AT93" s="5"/>
      <c r="AU93" s="5"/>
      <c r="AV93" s="5"/>
      <c r="AW93" s="5"/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/>
      <c r="BG93" s="5"/>
      <c r="BH93" s="5"/>
      <c r="BI93" s="5"/>
      <c r="BJ93" s="5"/>
      <c r="BK93" s="5"/>
      <c r="BL93" s="5"/>
      <c r="BM93" s="5"/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0.66498000000000002</v>
      </c>
      <c r="JO93" s="4">
        <f t="shared" si="17"/>
        <v>0.76451000000000002</v>
      </c>
      <c r="JP93" s="4">
        <f t="shared" si="18"/>
        <v>0.24584</v>
      </c>
      <c r="JQ93" s="4">
        <f t="shared" si="19"/>
        <v>9.7700000000000009E-3</v>
      </c>
      <c r="JR93" s="4">
        <f t="shared" si="20"/>
        <v>0.83277999999999996</v>
      </c>
      <c r="JS93" s="4">
        <f t="shared" si="21"/>
        <v>0.64363999999999999</v>
      </c>
      <c r="JT93" s="4">
        <f t="shared" si="22"/>
        <v>0.99838000000000005</v>
      </c>
      <c r="JU93" s="4">
        <f t="shared" si="23"/>
        <v>6.7363600000000003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k=5,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/>
      <c r="K94" s="5"/>
      <c r="L94" s="5"/>
      <c r="M94" s="5"/>
      <c r="N94" s="5"/>
      <c r="O94" s="5"/>
      <c r="P94" s="5"/>
      <c r="Q94" s="5"/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/>
      <c r="AA94" s="5"/>
      <c r="AB94" s="5"/>
      <c r="AC94" s="5"/>
      <c r="AD94" s="5"/>
      <c r="AE94" s="5"/>
      <c r="AF94" s="5"/>
      <c r="AG94" s="5"/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/>
      <c r="AQ94" s="5"/>
      <c r="AR94" s="5"/>
      <c r="AS94" s="5"/>
      <c r="AT94" s="5"/>
      <c r="AU94" s="5"/>
      <c r="AV94" s="5"/>
      <c r="AW94" s="5"/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/>
      <c r="BG94" s="5"/>
      <c r="BH94" s="5"/>
      <c r="BI94" s="5"/>
      <c r="BJ94" s="5"/>
      <c r="BK94" s="5"/>
      <c r="BL94" s="5"/>
      <c r="BM94" s="5"/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0.72977000000000003</v>
      </c>
      <c r="JO94" s="4">
        <f t="shared" si="17"/>
        <v>0.92580000000000007</v>
      </c>
      <c r="JP94" s="4">
        <f t="shared" si="18"/>
        <v>0.18228</v>
      </c>
      <c r="JQ94" s="4">
        <f t="shared" si="19"/>
        <v>1.285E-2</v>
      </c>
      <c r="JR94" s="4">
        <f t="shared" si="20"/>
        <v>0.80730999999999997</v>
      </c>
      <c r="JS94" s="4">
        <f t="shared" si="21"/>
        <v>0.60364000000000007</v>
      </c>
      <c r="JT94" s="4">
        <f t="shared" si="22"/>
        <v>0.99771999999999994</v>
      </c>
      <c r="JU94" s="4">
        <f t="shared" si="23"/>
        <v>5.9535999999999998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k=20,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k=5,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k=20,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k=5,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/>
      <c r="K95" s="5"/>
      <c r="L95" s="5"/>
      <c r="M95" s="5"/>
      <c r="N95" s="5"/>
      <c r="O95" s="5"/>
      <c r="P95" s="5"/>
      <c r="Q95" s="5"/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/>
      <c r="AA95" s="5"/>
      <c r="AB95" s="5"/>
      <c r="AC95" s="5"/>
      <c r="AD95" s="5"/>
      <c r="AE95" s="5"/>
      <c r="AF95" s="5"/>
      <c r="AG95" s="5"/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/>
      <c r="AQ95" s="5"/>
      <c r="AR95" s="5"/>
      <c r="AS95" s="5"/>
      <c r="AT95" s="5"/>
      <c r="AU95" s="5"/>
      <c r="AV95" s="5"/>
      <c r="AW95" s="5"/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/>
      <c r="BG95" s="5"/>
      <c r="BH95" s="5"/>
      <c r="BI95" s="5"/>
      <c r="BJ95" s="5"/>
      <c r="BK95" s="5"/>
      <c r="BL95" s="5"/>
      <c r="BM95" s="5"/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0.64480999999999999</v>
      </c>
      <c r="JO95" s="4">
        <f t="shared" si="17"/>
        <v>0.72395000000000009</v>
      </c>
      <c r="JP95" s="4">
        <f t="shared" si="18"/>
        <v>0.26902999999999999</v>
      </c>
      <c r="JQ95" s="4">
        <f t="shared" si="19"/>
        <v>1.295E-2</v>
      </c>
      <c r="JR95" s="4">
        <f t="shared" si="20"/>
        <v>0.83929999999999993</v>
      </c>
      <c r="JS95" s="4">
        <f t="shared" si="21"/>
        <v>0.62744</v>
      </c>
      <c r="JT95" s="4">
        <f t="shared" si="22"/>
        <v>0.99757999999999991</v>
      </c>
      <c r="JU95" s="4">
        <f t="shared" si="23"/>
        <v>5.8406600000000006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k=5,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k=20,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k=5,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/>
      <c r="K96" s="5"/>
      <c r="L96" s="5"/>
      <c r="M96" s="5"/>
      <c r="N96" s="5"/>
      <c r="O96" s="5"/>
      <c r="P96" s="5"/>
      <c r="Q96" s="5"/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/>
      <c r="AA96" s="5"/>
      <c r="AB96" s="5"/>
      <c r="AC96" s="5"/>
      <c r="AD96" s="5"/>
      <c r="AE96" s="5"/>
      <c r="AF96" s="5"/>
      <c r="AG96" s="5"/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/>
      <c r="AQ96" s="5"/>
      <c r="AR96" s="5"/>
      <c r="AS96" s="5"/>
      <c r="AT96" s="5"/>
      <c r="AU96" s="5"/>
      <c r="AV96" s="5"/>
      <c r="AW96" s="5"/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/>
      <c r="BG96" s="5"/>
      <c r="BH96" s="5"/>
      <c r="BI96" s="5"/>
      <c r="BJ96" s="5"/>
      <c r="BK96" s="5"/>
      <c r="BL96" s="5"/>
      <c r="BM96" s="5"/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0.64439166666666681</v>
      </c>
      <c r="JO96" s="4">
        <f t="shared" si="17"/>
        <v>0.72370000000000001</v>
      </c>
      <c r="JP96" s="4">
        <f t="shared" si="18"/>
        <v>0.26948333333333335</v>
      </c>
      <c r="JQ96" s="4">
        <f t="shared" si="19"/>
        <v>9.6333333333333358E-3</v>
      </c>
      <c r="JR96" s="4">
        <f t="shared" si="20"/>
        <v>0.85352499999999987</v>
      </c>
      <c r="JS96" s="4">
        <f t="shared" si="21"/>
        <v>0.65848333333333342</v>
      </c>
      <c r="JT96" s="4">
        <f t="shared" si="22"/>
        <v>0.99865000000000004</v>
      </c>
      <c r="JU96" s="4">
        <f t="shared" si="23"/>
        <v>5.6312166666666661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k=20,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k=5,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/>
      <c r="K97" s="5"/>
      <c r="L97" s="5"/>
      <c r="M97" s="5"/>
      <c r="N97" s="5"/>
      <c r="O97" s="5"/>
      <c r="P97" s="5"/>
      <c r="Q97" s="5"/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/>
      <c r="AA97" s="5"/>
      <c r="AB97" s="5"/>
      <c r="AC97" s="5"/>
      <c r="AD97" s="5"/>
      <c r="AE97" s="5"/>
      <c r="AF97" s="5"/>
      <c r="AG97" s="5"/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/>
      <c r="AQ97" s="5"/>
      <c r="AR97" s="5"/>
      <c r="AS97" s="5"/>
      <c r="AT97" s="5"/>
      <c r="AU97" s="5"/>
      <c r="AV97" s="5"/>
      <c r="AW97" s="5"/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/>
      <c r="BG97" s="5"/>
      <c r="BH97" s="5"/>
      <c r="BI97" s="5"/>
      <c r="BJ97" s="5"/>
      <c r="BK97" s="5"/>
      <c r="BL97" s="5"/>
      <c r="BM97" s="5"/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0.64237499999999992</v>
      </c>
      <c r="JO97" s="4">
        <f t="shared" si="17"/>
        <v>0.72121666666666673</v>
      </c>
      <c r="JP97" s="4">
        <f t="shared" si="18"/>
        <v>0.27198333333333335</v>
      </c>
      <c r="JQ97" s="4">
        <f t="shared" si="19"/>
        <v>9.6250000000000033E-3</v>
      </c>
      <c r="JR97" s="4">
        <f t="shared" si="20"/>
        <v>0.85385833333333316</v>
      </c>
      <c r="JS97" s="4">
        <f t="shared" si="21"/>
        <v>0.65858333333333319</v>
      </c>
      <c r="JT97" s="4">
        <f t="shared" si="22"/>
        <v>0.99865000000000004</v>
      </c>
      <c r="JU97" s="4">
        <f t="shared" si="23"/>
        <v>5.6033166666666681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k=20,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k=5,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/>
      <c r="K98" s="5"/>
      <c r="L98" s="5"/>
      <c r="M98" s="5"/>
      <c r="N98" s="5"/>
      <c r="O98" s="5"/>
      <c r="P98" s="5"/>
      <c r="Q98" s="5"/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/>
      <c r="AA98" s="5"/>
      <c r="AB98" s="5"/>
      <c r="AC98" s="5"/>
      <c r="AD98" s="5"/>
      <c r="AE98" s="5"/>
      <c r="AF98" s="5"/>
      <c r="AG98" s="5"/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/>
      <c r="AQ98" s="5"/>
      <c r="AR98" s="5"/>
      <c r="AS98" s="5"/>
      <c r="AT98" s="5"/>
      <c r="AU98" s="5"/>
      <c r="AV98" s="5"/>
      <c r="AW98" s="5"/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/>
      <c r="BG98" s="5"/>
      <c r="BH98" s="5"/>
      <c r="BI98" s="5"/>
      <c r="BJ98" s="5"/>
      <c r="BK98" s="5"/>
      <c r="BL98" s="5"/>
      <c r="BM98" s="5"/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0.6539454545454545</v>
      </c>
      <c r="JO98" s="4">
        <f t="shared" si="17"/>
        <v>0.74146363636363644</v>
      </c>
      <c r="JP98" s="4">
        <f t="shared" si="18"/>
        <v>0.25845454545454544</v>
      </c>
      <c r="JQ98" s="4">
        <f t="shared" si="19"/>
        <v>9.6000000000000009E-3</v>
      </c>
      <c r="JR98" s="4">
        <f t="shared" si="20"/>
        <v>0.84641818181818174</v>
      </c>
      <c r="JS98" s="4">
        <f t="shared" si="21"/>
        <v>0.65358333333333329</v>
      </c>
      <c r="JT98" s="4">
        <f t="shared" si="22"/>
        <v>0.99852727272727282</v>
      </c>
      <c r="JU98" s="4">
        <f t="shared" si="23"/>
        <v>5.517363636363636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k=5,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/>
      <c r="K99" s="5"/>
      <c r="L99" s="5"/>
      <c r="M99" s="5"/>
      <c r="N99" s="5"/>
      <c r="O99" s="5"/>
      <c r="P99" s="5"/>
      <c r="Q99" s="5"/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/>
      <c r="AA99" s="5"/>
      <c r="AB99" s="5"/>
      <c r="AC99" s="5"/>
      <c r="AD99" s="5"/>
      <c r="AE99" s="5"/>
      <c r="AF99" s="5"/>
      <c r="AG99" s="5"/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/>
      <c r="AQ99" s="5"/>
      <c r="AR99" s="5"/>
      <c r="AS99" s="5"/>
      <c r="AT99" s="5"/>
      <c r="AU99" s="5"/>
      <c r="AV99" s="5"/>
      <c r="AW99" s="5"/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/>
      <c r="BG99" s="5"/>
      <c r="BH99" s="5"/>
      <c r="BI99" s="5"/>
      <c r="BJ99" s="5"/>
      <c r="BK99" s="5"/>
      <c r="BL99" s="5"/>
      <c r="BM99" s="5"/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0.64569090909090909</v>
      </c>
      <c r="JO99" s="4">
        <f t="shared" si="17"/>
        <v>0.72662727272727279</v>
      </c>
      <c r="JP99" s="4">
        <f t="shared" si="18"/>
        <v>0.26812727272727277</v>
      </c>
      <c r="JQ99" s="4">
        <f t="shared" si="19"/>
        <v>9.6909090909090938E-3</v>
      </c>
      <c r="JR99" s="4">
        <f t="shared" si="20"/>
        <v>0.84904545454545466</v>
      </c>
      <c r="JS99" s="4">
        <f t="shared" si="21"/>
        <v>0.65444999999999998</v>
      </c>
      <c r="JT99" s="4">
        <f t="shared" si="22"/>
        <v>0.99852727272727282</v>
      </c>
      <c r="JU99" s="4">
        <f t="shared" si="23"/>
        <v>5.7462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k=20,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k=5,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/>
      <c r="K100" s="5"/>
      <c r="L100" s="5"/>
      <c r="M100" s="5"/>
      <c r="N100" s="5"/>
      <c r="O100" s="5"/>
      <c r="P100" s="5"/>
      <c r="Q100" s="5"/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/>
      <c r="AA100" s="5"/>
      <c r="AB100" s="5"/>
      <c r="AC100" s="5"/>
      <c r="AD100" s="5"/>
      <c r="AE100" s="5"/>
      <c r="AF100" s="5"/>
      <c r="AG100" s="5"/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/>
      <c r="AQ100" s="5"/>
      <c r="AR100" s="5"/>
      <c r="AS100" s="5"/>
      <c r="AT100" s="5"/>
      <c r="AU100" s="5"/>
      <c r="AV100" s="5"/>
      <c r="AW100" s="5"/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/>
      <c r="BG100" s="5"/>
      <c r="BH100" s="5"/>
      <c r="BI100" s="5"/>
      <c r="BJ100" s="5"/>
      <c r="BK100" s="5"/>
      <c r="BL100" s="5"/>
      <c r="BM100" s="5"/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0.64496363636363641</v>
      </c>
      <c r="JO100" s="4">
        <f t="shared" si="17"/>
        <v>0.72421818181818176</v>
      </c>
      <c r="JP100" s="4">
        <f t="shared" si="18"/>
        <v>0.26688181818181822</v>
      </c>
      <c r="JQ100" s="4">
        <f t="shared" si="19"/>
        <v>9.6727272727272755E-3</v>
      </c>
      <c r="JR100" s="4">
        <f t="shared" si="20"/>
        <v>0.84438181818181834</v>
      </c>
      <c r="JS100" s="4">
        <f t="shared" si="21"/>
        <v>0.64849999999999997</v>
      </c>
      <c r="JT100" s="4">
        <f t="shared" si="22"/>
        <v>0.99852727272727282</v>
      </c>
      <c r="JU100" s="4">
        <f t="shared" si="23"/>
        <v>5.3798272727272725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k=5,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/>
      <c r="K101" s="5"/>
      <c r="L101" s="5"/>
      <c r="M101" s="5"/>
      <c r="N101" s="5"/>
      <c r="O101" s="5"/>
      <c r="P101" s="5"/>
      <c r="Q101" s="5"/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/>
      <c r="AA101" s="5"/>
      <c r="AB101" s="5"/>
      <c r="AC101" s="5"/>
      <c r="AD101" s="5"/>
      <c r="AE101" s="5"/>
      <c r="AF101" s="5"/>
      <c r="AG101" s="5"/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/>
      <c r="AQ101" s="5"/>
      <c r="AR101" s="5"/>
      <c r="AS101" s="5"/>
      <c r="AT101" s="5"/>
      <c r="AU101" s="5"/>
      <c r="AV101" s="5"/>
      <c r="AW101" s="5"/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/>
      <c r="BG101" s="5"/>
      <c r="BH101" s="5"/>
      <c r="BI101" s="5"/>
      <c r="BJ101" s="5"/>
      <c r="BK101" s="5"/>
      <c r="BL101" s="5"/>
      <c r="BM101" s="5"/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0.64280000000000004</v>
      </c>
      <c r="JO101" s="4">
        <f t="shared" si="17"/>
        <v>0.72688999999999993</v>
      </c>
      <c r="JP101" s="4">
        <f t="shared" si="18"/>
        <v>0.26741999999999999</v>
      </c>
      <c r="JQ101" s="4">
        <f t="shared" si="19"/>
        <v>9.1300000000000027E-3</v>
      </c>
      <c r="JR101" s="4">
        <f t="shared" si="20"/>
        <v>0.84406999999999999</v>
      </c>
      <c r="JS101" s="4">
        <f t="shared" si="21"/>
        <v>0.64858000000000005</v>
      </c>
      <c r="JT101" s="4">
        <f t="shared" si="22"/>
        <v>0.99839</v>
      </c>
      <c r="JU101" s="4">
        <f t="shared" si="23"/>
        <v>5.8517999999999999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k=20,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k=5,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/>
      <c r="K102" s="5"/>
      <c r="L102" s="5"/>
      <c r="M102" s="5"/>
      <c r="N102" s="5"/>
      <c r="O102" s="5"/>
      <c r="P102" s="5"/>
      <c r="Q102" s="5"/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/>
      <c r="AA102" s="5"/>
      <c r="AB102" s="5"/>
      <c r="AC102" s="5"/>
      <c r="AD102" s="5"/>
      <c r="AE102" s="5"/>
      <c r="AF102" s="5"/>
      <c r="AG102" s="5"/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/>
      <c r="AQ102" s="5"/>
      <c r="AR102" s="5"/>
      <c r="AS102" s="5"/>
      <c r="AT102" s="5"/>
      <c r="AU102" s="5"/>
      <c r="AV102" s="5"/>
      <c r="AW102" s="5"/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/>
      <c r="BG102" s="5"/>
      <c r="BH102" s="5"/>
      <c r="BI102" s="5"/>
      <c r="BJ102" s="5"/>
      <c r="BK102" s="5"/>
      <c r="BL102" s="5"/>
      <c r="BM102" s="5"/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0.64334999999999998</v>
      </c>
      <c r="JO102" s="4">
        <f t="shared" si="17"/>
        <v>0.72344999999999993</v>
      </c>
      <c r="JP102" s="4">
        <f t="shared" si="18"/>
        <v>0.27253000000000005</v>
      </c>
      <c r="JQ102" s="4">
        <f t="shared" si="19"/>
        <v>9.190000000000002E-3</v>
      </c>
      <c r="JR102" s="4">
        <f t="shared" si="20"/>
        <v>0.85361999999999993</v>
      </c>
      <c r="JS102" s="4">
        <f t="shared" si="21"/>
        <v>0.65846000000000005</v>
      </c>
      <c r="JT102" s="4">
        <f t="shared" si="22"/>
        <v>0.99839</v>
      </c>
      <c r="JU102" s="4">
        <f t="shared" si="23"/>
        <v>5.6729700000000003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k=20,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k=5,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/>
      <c r="K103" s="5"/>
      <c r="L103" s="5"/>
      <c r="M103" s="5"/>
      <c r="N103" s="5"/>
      <c r="O103" s="5"/>
      <c r="P103" s="5"/>
      <c r="Q103" s="5"/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/>
      <c r="AA103" s="5"/>
      <c r="AB103" s="5"/>
      <c r="AC103" s="5"/>
      <c r="AD103" s="5"/>
      <c r="AE103" s="5"/>
      <c r="AF103" s="5"/>
      <c r="AG103" s="5"/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0.62142857142857155</v>
      </c>
      <c r="JO103" s="4">
        <f t="shared" ref="JO103" si="41">AVERAGEIFS(B103:JM103,metrics.rec,"MSE")</f>
        <v>0.67330000000000001</v>
      </c>
      <c r="JP103" s="4">
        <f t="shared" ref="JP103" si="42">AVERAGEIFS(B103:JM103,metrics.rec,"R")</f>
        <v>0.29699999999999999</v>
      </c>
      <c r="JQ103" s="4">
        <f t="shared" ref="JQ103" si="43">AVERAGEIFS(B103:JM103,metrics.rec,"Precision")</f>
        <v>5.8428571428571427E-3</v>
      </c>
      <c r="JR103" s="4">
        <f t="shared" ref="JR103" si="44">AVERAGEIFS(B103:JM103,metrics.rec,"Recall")</f>
        <v>0.87212857142857136</v>
      </c>
      <c r="JS103" s="4">
        <f t="shared" ref="JS103" si="45">AVERAGEIFS(B103:JM103,metrics.rec,"Coverage")</f>
        <v>0.63619999999999999</v>
      </c>
      <c r="JT103" s="4">
        <f t="shared" ref="JT103" si="46">AVERAGEIFS(B103:JM103,metrics.rec,"Recatio")</f>
        <v>1</v>
      </c>
      <c r="JU103" s="4">
        <f t="shared" ref="JU103" si="47">AVERAGEIFS(B103:JM103,metrics.rec,"Time")</f>
        <v>8.1963714285714282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r=0.5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/>
      <c r="K104" s="5"/>
      <c r="L104" s="5"/>
      <c r="M104" s="5"/>
      <c r="N104" s="5"/>
      <c r="O104" s="5"/>
      <c r="P104" s="5"/>
      <c r="Q104" s="5"/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/>
      <c r="AA104" s="5"/>
      <c r="AB104" s="5"/>
      <c r="AC104" s="5"/>
      <c r="AD104" s="5"/>
      <c r="AE104" s="5"/>
      <c r="AF104" s="5"/>
      <c r="AG104" s="5"/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10"/>
      <c r="BO104" s="10"/>
      <c r="BP104" s="10"/>
      <c r="BQ104" s="10"/>
      <c r="BR104" s="10"/>
      <c r="BS104" s="10"/>
      <c r="BT104" s="10"/>
      <c r="BU104" s="10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0.63885714285714279</v>
      </c>
      <c r="JO104" s="4">
        <f t="shared" si="17"/>
        <v>0.70591428571428583</v>
      </c>
      <c r="JP104" s="4">
        <f t="shared" si="18"/>
        <v>0.2705285714285714</v>
      </c>
      <c r="JQ104" s="4">
        <f t="shared" si="19"/>
        <v>5.8142857142857145E-3</v>
      </c>
      <c r="JR104" s="4">
        <f t="shared" si="20"/>
        <v>0.86954285714285706</v>
      </c>
      <c r="JS104" s="4">
        <f t="shared" si="21"/>
        <v>0.63805714285714277</v>
      </c>
      <c r="JT104" s="4">
        <f t="shared" si="22"/>
        <v>1</v>
      </c>
      <c r="JU104" s="4">
        <f t="shared" si="23"/>
        <v>7.6453999999999995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k=20,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/>
      <c r="K105" s="5"/>
      <c r="L105" s="5"/>
      <c r="M105" s="5"/>
      <c r="N105" s="5"/>
      <c r="O105" s="5"/>
      <c r="P105" s="5"/>
      <c r="Q105" s="5"/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/>
      <c r="AA105" s="5"/>
      <c r="AB105" s="5"/>
      <c r="AC105" s="5"/>
      <c r="AD105" s="5"/>
      <c r="AE105" s="5"/>
      <c r="AF105" s="5"/>
      <c r="AG105" s="5"/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/>
      <c r="AQ105" s="5"/>
      <c r="AR105" s="5"/>
      <c r="AS105" s="5"/>
      <c r="AT105" s="5"/>
      <c r="AU105" s="5"/>
      <c r="AV105" s="5"/>
      <c r="AW105" s="5"/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/>
      <c r="BG105" s="5"/>
      <c r="BH105" s="5"/>
      <c r="BI105" s="5"/>
      <c r="BJ105" s="5"/>
      <c r="BK105" s="5"/>
      <c r="BL105" s="5"/>
      <c r="BM105" s="5"/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10"/>
      <c r="EA105" s="10"/>
      <c r="EB105" s="10"/>
      <c r="EC105" s="10"/>
      <c r="ED105" s="10"/>
      <c r="EE105" s="10"/>
      <c r="EF105" s="10"/>
      <c r="EG105" s="10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0.64070000000000005</v>
      </c>
      <c r="JO105" s="4">
        <f t="shared" si="17"/>
        <v>0.71444999999999992</v>
      </c>
      <c r="JP105" s="4">
        <f t="shared" si="18"/>
        <v>0.27413999999999999</v>
      </c>
      <c r="JQ105" s="4">
        <f t="shared" si="19"/>
        <v>1.217E-2</v>
      </c>
      <c r="JR105" s="4">
        <f t="shared" si="20"/>
        <v>0.84223999999999999</v>
      </c>
      <c r="JS105" s="4">
        <f t="shared" si="21"/>
        <v>0.64070000000000005</v>
      </c>
      <c r="JT105" s="4">
        <f t="shared" si="22"/>
        <v>0.99759999999999993</v>
      </c>
      <c r="JU105" s="4">
        <f t="shared" si="23"/>
        <v>5.5296599999999998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k=5,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k=5,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/>
      <c r="K106" s="5"/>
      <c r="L106" s="5"/>
      <c r="M106" s="5"/>
      <c r="N106" s="5"/>
      <c r="O106" s="5"/>
      <c r="P106" s="5"/>
      <c r="Q106" s="5"/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/>
      <c r="AA106" s="5"/>
      <c r="AB106" s="5"/>
      <c r="AC106" s="5"/>
      <c r="AD106" s="5"/>
      <c r="AE106" s="5"/>
      <c r="AF106" s="5"/>
      <c r="AG106" s="5"/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/>
      <c r="AQ106" s="5"/>
      <c r="AR106" s="5"/>
      <c r="AS106" s="5"/>
      <c r="AT106" s="5"/>
      <c r="AU106" s="5"/>
      <c r="AV106" s="5"/>
      <c r="AW106" s="5"/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/>
      <c r="BG106" s="5"/>
      <c r="BH106" s="5"/>
      <c r="BI106" s="5"/>
      <c r="BJ106" s="5"/>
      <c r="BK106" s="5"/>
      <c r="BL106" s="5"/>
      <c r="BM106" s="5"/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0.66469999999999996</v>
      </c>
      <c r="JO106" s="4">
        <f t="shared" si="17"/>
        <v>0.76219999999999999</v>
      </c>
      <c r="JP106" s="4">
        <f t="shared" si="18"/>
        <v>0.23878888888888886</v>
      </c>
      <c r="JQ106" s="4">
        <f t="shared" si="19"/>
        <v>1.418888888888889E-2</v>
      </c>
      <c r="JR106" s="4">
        <f t="shared" si="20"/>
        <v>0.81885555555555556</v>
      </c>
      <c r="JS106" s="4">
        <f t="shared" si="21"/>
        <v>0.57722499999999999</v>
      </c>
      <c r="JT106" s="4">
        <f t="shared" si="22"/>
        <v>0.99712222222222224</v>
      </c>
      <c r="JU106" s="4">
        <f t="shared" si="23"/>
        <v>5.318311111111111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k=5,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/>
      <c r="K107" s="5"/>
      <c r="L107" s="5"/>
      <c r="M107" s="5"/>
      <c r="N107" s="5"/>
      <c r="O107" s="5"/>
      <c r="P107" s="5"/>
      <c r="Q107" s="5"/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/>
      <c r="AA107" s="5"/>
      <c r="AB107" s="5"/>
      <c r="AC107" s="5"/>
      <c r="AD107" s="5"/>
      <c r="AE107" s="5"/>
      <c r="AF107" s="5"/>
      <c r="AG107" s="5"/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/>
      <c r="AQ107" s="5"/>
      <c r="AR107" s="5"/>
      <c r="AS107" s="5"/>
      <c r="AT107" s="5"/>
      <c r="AU107" s="5"/>
      <c r="AV107" s="5"/>
      <c r="AW107" s="5"/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/>
      <c r="BG107" s="5"/>
      <c r="BH107" s="5"/>
      <c r="BI107" s="5"/>
      <c r="BJ107" s="5"/>
      <c r="BK107" s="5"/>
      <c r="BL107" s="5"/>
      <c r="BM107" s="5"/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0.65028888888888892</v>
      </c>
      <c r="JO107" s="4">
        <f t="shared" si="17"/>
        <v>0.73460000000000003</v>
      </c>
      <c r="JP107" s="4">
        <f t="shared" si="18"/>
        <v>0.26032222222222218</v>
      </c>
      <c r="JQ107" s="4">
        <f t="shared" si="19"/>
        <v>1.4222222222222223E-2</v>
      </c>
      <c r="JR107" s="4">
        <f t="shared" si="20"/>
        <v>0.82215555555555553</v>
      </c>
      <c r="JS107" s="4">
        <f t="shared" si="21"/>
        <v>0.57682500000000003</v>
      </c>
      <c r="JT107" s="4">
        <f t="shared" si="22"/>
        <v>0.99712222222222224</v>
      </c>
      <c r="JU107" s="4">
        <f t="shared" si="23"/>
        <v>5.5737222222222229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k=5,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/>
      <c r="K108" s="5"/>
      <c r="L108" s="5"/>
      <c r="M108" s="5"/>
      <c r="N108" s="5"/>
      <c r="O108" s="5"/>
      <c r="P108" s="5"/>
      <c r="Q108" s="5"/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/>
      <c r="AA108" s="5"/>
      <c r="AB108" s="5"/>
      <c r="AC108" s="5"/>
      <c r="AD108" s="5"/>
      <c r="AE108" s="5"/>
      <c r="AF108" s="5"/>
      <c r="AG108" s="5"/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/>
      <c r="AQ108" s="5"/>
      <c r="AR108" s="5"/>
      <c r="AS108" s="5"/>
      <c r="AT108" s="5"/>
      <c r="AU108" s="5"/>
      <c r="AV108" s="5"/>
      <c r="AW108" s="5"/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/>
      <c r="BG108" s="5"/>
      <c r="BH108" s="5"/>
      <c r="BI108" s="5"/>
      <c r="BJ108" s="5"/>
      <c r="BK108" s="5"/>
      <c r="BL108" s="5"/>
      <c r="BM108" s="5"/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0.67152222222222235</v>
      </c>
      <c r="JO108" s="4">
        <f t="shared" si="17"/>
        <v>0.77944444444444438</v>
      </c>
      <c r="JP108" s="4">
        <f t="shared" si="18"/>
        <v>0.24644444444444444</v>
      </c>
      <c r="JQ108" s="4">
        <f t="shared" si="19"/>
        <v>1.8611111111111113E-2</v>
      </c>
      <c r="JR108" s="4">
        <f t="shared" si="20"/>
        <v>0.79915555555555562</v>
      </c>
      <c r="JS108" s="4">
        <f t="shared" si="21"/>
        <v>0.39477499999999999</v>
      </c>
      <c r="JT108" s="4">
        <f t="shared" si="22"/>
        <v>0.99741111111111125</v>
      </c>
      <c r="JU108" s="4">
        <f t="shared" si="23"/>
        <v>5.4444555555555549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/>
      <c r="K109" s="5"/>
      <c r="L109" s="5"/>
      <c r="M109" s="5"/>
      <c r="N109" s="5"/>
      <c r="O109" s="5"/>
      <c r="P109" s="5"/>
      <c r="Q109" s="5"/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/>
      <c r="AA109" s="5"/>
      <c r="AB109" s="5"/>
      <c r="AC109" s="5"/>
      <c r="AD109" s="5"/>
      <c r="AE109" s="5"/>
      <c r="AF109" s="5"/>
      <c r="AG109" s="5"/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/>
      <c r="AQ109" s="5"/>
      <c r="AR109" s="5"/>
      <c r="AS109" s="5"/>
      <c r="AT109" s="5"/>
      <c r="AU109" s="5"/>
      <c r="AV109" s="5"/>
      <c r="AW109" s="5"/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/>
      <c r="BG109" s="5"/>
      <c r="BH109" s="5"/>
      <c r="BI109" s="5"/>
      <c r="BJ109" s="5"/>
      <c r="BK109" s="5"/>
      <c r="BL109" s="5"/>
      <c r="BM109" s="5"/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0.67741111111111108</v>
      </c>
      <c r="JO109" s="4">
        <f t="shared" si="17"/>
        <v>0.78980000000000006</v>
      </c>
      <c r="JP109" s="4">
        <f t="shared" si="18"/>
        <v>0.24804444444444446</v>
      </c>
      <c r="JQ109" s="4">
        <f t="shared" si="19"/>
        <v>1.8622222222222224E-2</v>
      </c>
      <c r="JR109" s="4">
        <f t="shared" si="20"/>
        <v>0.80203333333333338</v>
      </c>
      <c r="JS109" s="4">
        <f t="shared" si="21"/>
        <v>0.39727500000000004</v>
      </c>
      <c r="JT109" s="4">
        <f t="shared" si="22"/>
        <v>0.99741111111111125</v>
      </c>
      <c r="JU109" s="4">
        <f t="shared" si="23"/>
        <v>5.4634222222222233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/>
      <c r="K110" s="5"/>
      <c r="L110" s="5"/>
      <c r="M110" s="5"/>
      <c r="N110" s="5"/>
      <c r="O110" s="5"/>
      <c r="P110" s="5"/>
      <c r="Q110" s="5"/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/>
      <c r="AA110" s="5"/>
      <c r="AB110" s="5"/>
      <c r="AC110" s="5"/>
      <c r="AD110" s="5"/>
      <c r="AE110" s="5"/>
      <c r="AF110" s="5"/>
      <c r="AG110" s="5"/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/>
      <c r="AQ110" s="5"/>
      <c r="AR110" s="5"/>
      <c r="AS110" s="5"/>
      <c r="AT110" s="5"/>
      <c r="AU110" s="5"/>
      <c r="AV110" s="5"/>
      <c r="AW110" s="5"/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/>
      <c r="BG110" s="5"/>
      <c r="BH110" s="5"/>
      <c r="BI110" s="5"/>
      <c r="BJ110" s="5"/>
      <c r="BK110" s="5"/>
      <c r="BL110" s="5"/>
      <c r="BM110" s="5"/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0.75131111111111115</v>
      </c>
      <c r="JO110" s="4">
        <f t="shared" ref="JO110:JO145" si="49">AVERAGEIFS(B110:JM110,metrics.rec,"MSE")</f>
        <v>0.9842777777777777</v>
      </c>
      <c r="JP110" s="4">
        <f t="shared" ref="JP110:JP145" si="50">AVERAGEIFS(B110:JM110,metrics.rec,"R")</f>
        <v>0.14017777777777779</v>
      </c>
      <c r="JQ110" s="4">
        <f t="shared" ref="JQ110:JQ145" si="51">AVERAGEIFS(B110:JM110,metrics.rec,"Precision")</f>
        <v>5.5666666666666677E-3</v>
      </c>
      <c r="JR110" s="4">
        <f t="shared" ref="JR110:JR145" si="52">AVERAGEIFS(B110:JM110,metrics.rec,"Recall")</f>
        <v>0.27537777777777772</v>
      </c>
      <c r="JS110" s="4">
        <f t="shared" ref="JS110:JS145" si="53">AVERAGEIFS(B110:JM110,metrics.rec,"Coverage")</f>
        <v>0.33792499999999998</v>
      </c>
      <c r="JT110" s="4">
        <f t="shared" ref="JT110:JT145" si="54">AVERAGEIFS(B110:JM110,metrics.rec,"Recatio")</f>
        <v>0.6096666666666668</v>
      </c>
      <c r="JU110" s="4">
        <f t="shared" ref="JU110:JU145" si="55">AVERAGEIFS(B110:JM110,metrics.rec,"Time")</f>
        <v>6.0821666666666667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k=20, r=0.3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k=20, r=0.3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r=0.3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k=20,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k=5,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/>
      <c r="K111" s="5"/>
      <c r="L111" s="5"/>
      <c r="M111" s="5"/>
      <c r="N111" s="5"/>
      <c r="O111" s="5"/>
      <c r="P111" s="5"/>
      <c r="Q111" s="5"/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/>
      <c r="AA111" s="5"/>
      <c r="AB111" s="5"/>
      <c r="AC111" s="5"/>
      <c r="AD111" s="5"/>
      <c r="AE111" s="5"/>
      <c r="AF111" s="5"/>
      <c r="AG111" s="5"/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/>
      <c r="AQ111" s="5"/>
      <c r="AR111" s="5"/>
      <c r="AS111" s="5"/>
      <c r="AT111" s="5"/>
      <c r="AU111" s="5"/>
      <c r="AV111" s="5"/>
      <c r="AW111" s="5"/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/>
      <c r="BG111" s="5"/>
      <c r="BH111" s="5"/>
      <c r="BI111" s="5"/>
      <c r="BJ111" s="5"/>
      <c r="BK111" s="5"/>
      <c r="BL111" s="5"/>
      <c r="BM111" s="5"/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0.66212222222222239</v>
      </c>
      <c r="JO111" s="4">
        <f t="shared" si="49"/>
        <v>0.74935555555555566</v>
      </c>
      <c r="JP111" s="4">
        <f t="shared" si="50"/>
        <v>0.26154444444444441</v>
      </c>
      <c r="JQ111" s="4">
        <f t="shared" si="51"/>
        <v>1.3322222222222223E-2</v>
      </c>
      <c r="JR111" s="4">
        <f t="shared" si="52"/>
        <v>0.77342222222222223</v>
      </c>
      <c r="JS111" s="4">
        <f t="shared" si="53"/>
        <v>0.32012499999999999</v>
      </c>
      <c r="JT111" s="4">
        <f t="shared" si="54"/>
        <v>0.9980888888888888</v>
      </c>
      <c r="JU111" s="4">
        <f t="shared" si="55"/>
        <v>5.4649000000000001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k=20,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k=20,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k=5,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/>
      <c r="K112" s="5"/>
      <c r="L112" s="5"/>
      <c r="M112" s="5"/>
      <c r="N112" s="5"/>
      <c r="O112" s="5"/>
      <c r="P112" s="5"/>
      <c r="Q112" s="5"/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/>
      <c r="AA112" s="5"/>
      <c r="AB112" s="5"/>
      <c r="AC112" s="5"/>
      <c r="AD112" s="5"/>
      <c r="AE112" s="5"/>
      <c r="AF112" s="5"/>
      <c r="AG112" s="5"/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/>
      <c r="AQ112" s="5"/>
      <c r="AR112" s="5"/>
      <c r="AS112" s="5"/>
      <c r="AT112" s="5"/>
      <c r="AU112" s="5"/>
      <c r="AV112" s="5"/>
      <c r="AW112" s="5"/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/>
      <c r="BG112" s="5"/>
      <c r="BH112" s="5"/>
      <c r="BI112" s="5"/>
      <c r="BJ112" s="5"/>
      <c r="BK112" s="5"/>
      <c r="BL112" s="5"/>
      <c r="BM112" s="5"/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0.64009999999999989</v>
      </c>
      <c r="JO112" s="4">
        <f t="shared" si="49"/>
        <v>0.70577777777777784</v>
      </c>
      <c r="JP112" s="4">
        <f t="shared" si="50"/>
        <v>0.27342222222222223</v>
      </c>
      <c r="JQ112" s="4">
        <f t="shared" si="51"/>
        <v>1.3633333333333334E-2</v>
      </c>
      <c r="JR112" s="4">
        <f t="shared" si="52"/>
        <v>0.76062222222222231</v>
      </c>
      <c r="JS112" s="4">
        <f t="shared" si="53"/>
        <v>0.31264999999999998</v>
      </c>
      <c r="JT112" s="4">
        <f t="shared" si="54"/>
        <v>0.99821111111111116</v>
      </c>
      <c r="JU112" s="4">
        <f t="shared" si="55"/>
        <v>5.6390777777777767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k=20, r=0.3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k=20,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k=5,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/>
      <c r="K113" s="5"/>
      <c r="L113" s="5"/>
      <c r="M113" s="5"/>
      <c r="N113" s="5"/>
      <c r="O113" s="5"/>
      <c r="P113" s="5"/>
      <c r="Q113" s="5"/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/>
      <c r="AA113" s="5"/>
      <c r="AB113" s="5"/>
      <c r="AC113" s="5"/>
      <c r="AD113" s="5"/>
      <c r="AE113" s="5"/>
      <c r="AF113" s="5"/>
      <c r="AG113" s="5"/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/>
      <c r="AQ113" s="5"/>
      <c r="AR113" s="5"/>
      <c r="AS113" s="5"/>
      <c r="AT113" s="5"/>
      <c r="AU113" s="5"/>
      <c r="AV113" s="5"/>
      <c r="AW113" s="5"/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/>
      <c r="BG113" s="5"/>
      <c r="BH113" s="5"/>
      <c r="BI113" s="5"/>
      <c r="BJ113" s="5"/>
      <c r="BK113" s="5"/>
      <c r="BL113" s="5"/>
      <c r="BM113" s="5"/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0.6316222222222222</v>
      </c>
      <c r="JO113" s="4">
        <f t="shared" si="49"/>
        <v>0.69284444444444437</v>
      </c>
      <c r="JP113" s="4">
        <f t="shared" si="50"/>
        <v>0.28344444444444444</v>
      </c>
      <c r="JQ113" s="4">
        <f t="shared" si="51"/>
        <v>1.3666666666666667E-2</v>
      </c>
      <c r="JR113" s="4">
        <f t="shared" si="52"/>
        <v>0.76304444444444441</v>
      </c>
      <c r="JS113" s="4">
        <f t="shared" si="53"/>
        <v>0.31207499999999999</v>
      </c>
      <c r="JT113" s="4">
        <f t="shared" si="54"/>
        <v>0.99821111111111116</v>
      </c>
      <c r="JU113" s="4">
        <f t="shared" si="55"/>
        <v>5.7060000000000004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k=20, r=0.3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k=20,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k=5,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/>
      <c r="K114" s="5"/>
      <c r="L114" s="5"/>
      <c r="M114" s="5"/>
      <c r="N114" s="5"/>
      <c r="O114" s="5"/>
      <c r="P114" s="5"/>
      <c r="Q114" s="5"/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/>
      <c r="AA114" s="5"/>
      <c r="AB114" s="5"/>
      <c r="AC114" s="5"/>
      <c r="AD114" s="5"/>
      <c r="AE114" s="5"/>
      <c r="AF114" s="5"/>
      <c r="AG114" s="5"/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10"/>
      <c r="BO114" s="10"/>
      <c r="BP114" s="10"/>
      <c r="BQ114" s="10"/>
      <c r="BR114" s="10"/>
      <c r="BS114" s="10"/>
      <c r="BT114" s="10"/>
      <c r="BU114" s="10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0.62705714285714298</v>
      </c>
      <c r="JO114" s="4">
        <f t="shared" si="49"/>
        <v>0.68265714285714285</v>
      </c>
      <c r="JP114" s="4">
        <f t="shared" si="50"/>
        <v>0.29654285714285716</v>
      </c>
      <c r="JQ114" s="4">
        <f t="shared" si="51"/>
        <v>5.8999999999999999E-3</v>
      </c>
      <c r="JR114" s="4">
        <f t="shared" si="52"/>
        <v>0.87144285714285719</v>
      </c>
      <c r="JS114" s="4">
        <f t="shared" si="53"/>
        <v>0.62951428571428569</v>
      </c>
      <c r="JT114" s="4">
        <f t="shared" si="54"/>
        <v>1</v>
      </c>
      <c r="JU114" s="4">
        <f t="shared" si="55"/>
        <v>7.7855142857142852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k=5, r=0.5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/>
      <c r="K115" s="5"/>
      <c r="L115" s="5"/>
      <c r="M115" s="5"/>
      <c r="N115" s="5"/>
      <c r="O115" s="5"/>
      <c r="P115" s="5"/>
      <c r="Q115" s="5"/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/>
      <c r="AA115" s="5"/>
      <c r="AB115" s="5"/>
      <c r="AC115" s="5"/>
      <c r="AD115" s="5"/>
      <c r="AE115" s="5"/>
      <c r="AF115" s="5"/>
      <c r="AG115" s="5"/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/>
      <c r="AQ115" s="5"/>
      <c r="AR115" s="5"/>
      <c r="AS115" s="5"/>
      <c r="AT115" s="5"/>
      <c r="AU115" s="5"/>
      <c r="AV115" s="5"/>
      <c r="AW115" s="5"/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/>
      <c r="BG115" s="5"/>
      <c r="BH115" s="5"/>
      <c r="BI115" s="5"/>
      <c r="BJ115" s="5"/>
      <c r="BK115" s="5"/>
      <c r="BL115" s="5"/>
      <c r="BM115" s="5"/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0.66550909090909094</v>
      </c>
      <c r="JO115" s="4">
        <f t="shared" si="49"/>
        <v>0.77090909090909099</v>
      </c>
      <c r="JP115" s="4">
        <f t="shared" si="50"/>
        <v>0.20367272727272726</v>
      </c>
      <c r="JQ115" s="4">
        <f t="shared" si="51"/>
        <v>2.0599999999999997E-2</v>
      </c>
      <c r="JR115" s="4">
        <f t="shared" si="52"/>
        <v>0.80135454545454543</v>
      </c>
      <c r="JS115" s="4">
        <f t="shared" si="53"/>
        <v>0.24103333333333335</v>
      </c>
      <c r="JT115" s="4">
        <f t="shared" si="54"/>
        <v>0.99818181818181817</v>
      </c>
      <c r="JU115" s="4">
        <f t="shared" si="55"/>
        <v>2.0728454545454547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k=20,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k=5,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k=20, r=0.1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/>
      <c r="K116" s="5"/>
      <c r="L116" s="5"/>
      <c r="M116" s="5"/>
      <c r="N116" s="5"/>
      <c r="O116" s="5"/>
      <c r="P116" s="5"/>
      <c r="Q116" s="5"/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/>
      <c r="AA116" s="5"/>
      <c r="AB116" s="5"/>
      <c r="AC116" s="5"/>
      <c r="AD116" s="5"/>
      <c r="AE116" s="5"/>
      <c r="AF116" s="5"/>
      <c r="AG116" s="5"/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/>
      <c r="AQ116" s="5"/>
      <c r="AR116" s="5"/>
      <c r="AS116" s="5"/>
      <c r="AT116" s="5"/>
      <c r="AU116" s="5"/>
      <c r="AV116" s="5"/>
      <c r="AW116" s="5"/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/>
      <c r="BG116" s="5"/>
      <c r="BH116" s="5"/>
      <c r="BI116" s="5"/>
      <c r="BJ116" s="5"/>
      <c r="BK116" s="5"/>
      <c r="BL116" s="5"/>
      <c r="BM116" s="5"/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10"/>
      <c r="EA116" s="10"/>
      <c r="EB116" s="10"/>
      <c r="EC116" s="10"/>
      <c r="ED116" s="10"/>
      <c r="EE116" s="10"/>
      <c r="EF116" s="10"/>
      <c r="EG116" s="10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0.66527999999999998</v>
      </c>
      <c r="JO116" s="4">
        <f t="shared" si="49"/>
        <v>0.77256999999999987</v>
      </c>
      <c r="JP116" s="4">
        <f t="shared" si="50"/>
        <v>0.21537999999999999</v>
      </c>
      <c r="JQ116" s="4">
        <f t="shared" si="51"/>
        <v>1.77E-2</v>
      </c>
      <c r="JR116" s="4">
        <f t="shared" si="52"/>
        <v>0.81096999999999997</v>
      </c>
      <c r="JS116" s="4">
        <f t="shared" si="53"/>
        <v>0.2994</v>
      </c>
      <c r="JT116" s="4">
        <f t="shared" si="54"/>
        <v>0.998</v>
      </c>
      <c r="JU116" s="4">
        <f t="shared" si="55"/>
        <v>2.1706600000000003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k=20,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k=20,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k=20, r=0.1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/>
      <c r="K117" s="5"/>
      <c r="L117" s="5"/>
      <c r="M117" s="5"/>
      <c r="N117" s="5"/>
      <c r="O117" s="5"/>
      <c r="P117" s="5"/>
      <c r="Q117" s="5"/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/>
      <c r="AA117" s="5"/>
      <c r="AB117" s="5"/>
      <c r="AC117" s="5"/>
      <c r="AD117" s="5"/>
      <c r="AE117" s="5"/>
      <c r="AF117" s="5"/>
      <c r="AG117" s="5"/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10"/>
      <c r="BO117" s="10"/>
      <c r="BP117" s="10"/>
      <c r="BQ117" s="10"/>
      <c r="BR117" s="10"/>
      <c r="BS117" s="10"/>
      <c r="BT117" s="10"/>
      <c r="BU117" s="10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0.65939999999999999</v>
      </c>
      <c r="JO117" s="4">
        <f t="shared" si="49"/>
        <v>0.76318750000000002</v>
      </c>
      <c r="JP117" s="4">
        <f t="shared" si="50"/>
        <v>0.22332500000000005</v>
      </c>
      <c r="JQ117" s="4">
        <f t="shared" si="51"/>
        <v>1.3637499999999999E-2</v>
      </c>
      <c r="JR117" s="4">
        <f t="shared" si="52"/>
        <v>0.83916250000000003</v>
      </c>
      <c r="JS117" s="4">
        <f t="shared" si="53"/>
        <v>0.28136249999999996</v>
      </c>
      <c r="JT117" s="4">
        <f t="shared" si="54"/>
        <v>1</v>
      </c>
      <c r="JU117" s="4">
        <f t="shared" si="55"/>
        <v>2.2439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k=20,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r=0.5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k=20,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k=20, r=0.1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r=0.5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/>
      <c r="K118" s="5"/>
      <c r="L118" s="5"/>
      <c r="M118" s="5"/>
      <c r="N118" s="5"/>
      <c r="O118" s="5"/>
      <c r="P118" s="5"/>
      <c r="Q118" s="5"/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/>
      <c r="AA118" s="5"/>
      <c r="AB118" s="5"/>
      <c r="AC118" s="5"/>
      <c r="AD118" s="5"/>
      <c r="AE118" s="5"/>
      <c r="AF118" s="5"/>
      <c r="AG118" s="5"/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10"/>
      <c r="BO118" s="10"/>
      <c r="BP118" s="10"/>
      <c r="BQ118" s="10"/>
      <c r="BR118" s="10"/>
      <c r="BS118" s="10"/>
      <c r="BT118" s="10"/>
      <c r="BU118" s="10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0.72262222222222239</v>
      </c>
      <c r="JO118" s="4">
        <f t="shared" si="49"/>
        <v>0.88217777777777795</v>
      </c>
      <c r="JP118" s="4">
        <f t="shared" si="50"/>
        <v>0.1086111111111111</v>
      </c>
      <c r="JQ118" s="4">
        <f t="shared" si="51"/>
        <v>3.2977777777777779E-2</v>
      </c>
      <c r="JR118" s="4">
        <f t="shared" si="52"/>
        <v>0.45375555555555569</v>
      </c>
      <c r="JS118" s="4">
        <f t="shared" si="53"/>
        <v>6.183333333333333E-2</v>
      </c>
      <c r="JT118" s="4">
        <f t="shared" si="54"/>
        <v>1</v>
      </c>
      <c r="JU118" s="4">
        <f t="shared" si="55"/>
        <v>2.2254666666666667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k=20,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k=5, r=0.5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k=20,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r=0.5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/>
      <c r="K119" s="5"/>
      <c r="L119" s="5"/>
      <c r="M119" s="5"/>
      <c r="N119" s="5"/>
      <c r="O119" s="5"/>
      <c r="P119" s="5"/>
      <c r="Q119" s="5"/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/>
      <c r="AA119" s="5"/>
      <c r="AB119" s="5"/>
      <c r="AC119" s="5"/>
      <c r="AD119" s="5"/>
      <c r="AE119" s="5"/>
      <c r="AF119" s="5"/>
      <c r="AG119" s="5"/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/>
      <c r="AQ119" s="5"/>
      <c r="AR119" s="5"/>
      <c r="AS119" s="5"/>
      <c r="AT119" s="5"/>
      <c r="AU119" s="5"/>
      <c r="AV119" s="5"/>
      <c r="AW119" s="5"/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/>
      <c r="BG119" s="5"/>
      <c r="BH119" s="5"/>
      <c r="BI119" s="5"/>
      <c r="BJ119" s="5"/>
      <c r="BK119" s="5"/>
      <c r="BL119" s="5"/>
      <c r="BM119" s="5"/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0.6652818181818182</v>
      </c>
      <c r="JO119" s="4">
        <f t="shared" si="49"/>
        <v>0.77368181818181825</v>
      </c>
      <c r="JP119" s="4">
        <f t="shared" si="50"/>
        <v>0.21266363636363639</v>
      </c>
      <c r="JQ119" s="4">
        <f t="shared" si="51"/>
        <v>1.8063636363636369E-2</v>
      </c>
      <c r="JR119" s="4">
        <f t="shared" si="52"/>
        <v>0.79899090909090908</v>
      </c>
      <c r="JS119" s="4">
        <f t="shared" si="53"/>
        <v>0.28473333333333334</v>
      </c>
      <c r="JT119" s="4">
        <f t="shared" si="54"/>
        <v>0.99419090909090924</v>
      </c>
      <c r="JU119" s="4">
        <f t="shared" si="55"/>
        <v>2.0661909090909094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k=20,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k=15, r=0.5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/>
      <c r="K120" s="5"/>
      <c r="L120" s="5"/>
      <c r="M120" s="5"/>
      <c r="N120" s="5"/>
      <c r="O120" s="5"/>
      <c r="P120" s="5"/>
      <c r="Q120" s="5"/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/>
      <c r="AA120" s="5"/>
      <c r="AB120" s="5"/>
      <c r="AC120" s="5"/>
      <c r="AD120" s="5"/>
      <c r="AE120" s="5"/>
      <c r="AF120" s="5"/>
      <c r="AG120" s="5"/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/>
      <c r="AQ120" s="5"/>
      <c r="AR120" s="5"/>
      <c r="AS120" s="5"/>
      <c r="AT120" s="5"/>
      <c r="AU120" s="5"/>
      <c r="AV120" s="5"/>
      <c r="AW120" s="5"/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/>
      <c r="BG120" s="5"/>
      <c r="BH120" s="5"/>
      <c r="BI120" s="5"/>
      <c r="BJ120" s="5"/>
      <c r="BK120" s="5"/>
      <c r="BL120" s="5"/>
      <c r="BM120" s="5"/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0.66287272727272717</v>
      </c>
      <c r="JO120" s="4">
        <f t="shared" si="49"/>
        <v>0.76506363636363628</v>
      </c>
      <c r="JP120" s="4">
        <f t="shared" si="50"/>
        <v>0.21113636363636362</v>
      </c>
      <c r="JQ120" s="4">
        <f t="shared" si="51"/>
        <v>2.0499999999999997E-2</v>
      </c>
      <c r="JR120" s="4">
        <f t="shared" si="52"/>
        <v>0.80305454545454547</v>
      </c>
      <c r="JS120" s="4">
        <f t="shared" si="53"/>
        <v>0.24273333333333333</v>
      </c>
      <c r="JT120" s="4">
        <f t="shared" si="54"/>
        <v>0.99818181818181817</v>
      </c>
      <c r="JU120" s="4">
        <f t="shared" si="55"/>
        <v>2.0671818181818185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k=20,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k=20, r=0.1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/>
      <c r="K121" s="5"/>
      <c r="L121" s="5"/>
      <c r="M121" s="5"/>
      <c r="N121" s="5"/>
      <c r="O121" s="5"/>
      <c r="P121" s="5"/>
      <c r="Q121" s="5"/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/>
      <c r="AA121" s="5"/>
      <c r="AB121" s="5"/>
      <c r="AC121" s="5"/>
      <c r="AD121" s="5"/>
      <c r="AE121" s="5"/>
      <c r="AF121" s="5"/>
      <c r="AG121" s="5"/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/>
      <c r="AQ121" s="5"/>
      <c r="AR121" s="5"/>
      <c r="AS121" s="5"/>
      <c r="AT121" s="5"/>
      <c r="AU121" s="5"/>
      <c r="AV121" s="5"/>
      <c r="AW121" s="5"/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/>
      <c r="BG121" s="5"/>
      <c r="BH121" s="5"/>
      <c r="BI121" s="5"/>
      <c r="BJ121" s="5"/>
      <c r="BK121" s="5"/>
      <c r="BL121" s="5"/>
      <c r="BM121" s="5"/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0.71019999999999994</v>
      </c>
      <c r="JO121" s="4">
        <f t="shared" si="49"/>
        <v>0.86031000000000013</v>
      </c>
      <c r="JP121" s="4">
        <f t="shared" si="50"/>
        <v>0.14444000000000001</v>
      </c>
      <c r="JQ121" s="4">
        <f t="shared" si="51"/>
        <v>2.7629999999999998E-2</v>
      </c>
      <c r="JR121" s="4">
        <f t="shared" si="52"/>
        <v>0.58143</v>
      </c>
      <c r="JS121" s="4">
        <f t="shared" si="53"/>
        <v>0.10658000000000001</v>
      </c>
      <c r="JT121" s="4">
        <f t="shared" si="54"/>
        <v>0.998</v>
      </c>
      <c r="JU121" s="4">
        <f t="shared" si="55"/>
        <v>2.0493400000000004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k=20,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k=5,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k=15, r=0.5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/>
      <c r="K122" s="5"/>
      <c r="L122" s="5"/>
      <c r="M122" s="5"/>
      <c r="N122" s="5"/>
      <c r="O122" s="5"/>
      <c r="P122" s="5"/>
      <c r="Q122" s="5"/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/>
      <c r="AA122" s="5"/>
      <c r="AB122" s="5"/>
      <c r="AC122" s="5"/>
      <c r="AD122" s="5"/>
      <c r="AE122" s="5"/>
      <c r="AF122" s="5"/>
      <c r="AG122" s="5"/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/>
      <c r="AQ122" s="5"/>
      <c r="AR122" s="5"/>
      <c r="AS122" s="5"/>
      <c r="AT122" s="5"/>
      <c r="AU122" s="5"/>
      <c r="AV122" s="5"/>
      <c r="AW122" s="5"/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/>
      <c r="BG122" s="5"/>
      <c r="BH122" s="5"/>
      <c r="BI122" s="5"/>
      <c r="BJ122" s="5"/>
      <c r="BK122" s="5"/>
      <c r="BL122" s="5"/>
      <c r="BM122" s="5"/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0.6666200000000001</v>
      </c>
      <c r="JO122" s="4">
        <f t="shared" si="49"/>
        <v>0.77289999999999992</v>
      </c>
      <c r="JP122" s="4">
        <f t="shared" si="50"/>
        <v>0.20500000000000002</v>
      </c>
      <c r="JQ122" s="4">
        <f t="shared" si="51"/>
        <v>2.0399999999999998E-2</v>
      </c>
      <c r="JR122" s="4">
        <f t="shared" si="52"/>
        <v>0.79930999999999996</v>
      </c>
      <c r="JS122" s="4">
        <f t="shared" si="53"/>
        <v>0.24135999999999996</v>
      </c>
      <c r="JT122" s="4">
        <f t="shared" si="54"/>
        <v>0.99832999999999994</v>
      </c>
      <c r="JU122" s="4">
        <f t="shared" si="55"/>
        <v>2.0957699999999999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k=20,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k=20,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k=20, r=0.1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/>
      <c r="K123" s="5"/>
      <c r="L123" s="5"/>
      <c r="M123" s="5"/>
      <c r="N123" s="5"/>
      <c r="O123" s="5"/>
      <c r="P123" s="5"/>
      <c r="Q123" s="5"/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/>
      <c r="AA123" s="5"/>
      <c r="AB123" s="5"/>
      <c r="AC123" s="5"/>
      <c r="AD123" s="5"/>
      <c r="AE123" s="5"/>
      <c r="AF123" s="5"/>
      <c r="AG123" s="5"/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/>
      <c r="AQ123" s="5"/>
      <c r="AR123" s="5"/>
      <c r="AS123" s="5"/>
      <c r="AT123" s="5"/>
      <c r="AU123" s="5"/>
      <c r="AV123" s="5"/>
      <c r="AW123" s="5"/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/>
      <c r="BG123" s="5"/>
      <c r="BH123" s="5"/>
      <c r="BI123" s="5"/>
      <c r="BJ123" s="5"/>
      <c r="BK123" s="5"/>
      <c r="BL123" s="5"/>
      <c r="BM123" s="5"/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0.66782727272727271</v>
      </c>
      <c r="JO123" s="4">
        <f t="shared" si="49"/>
        <v>0.77575454545454536</v>
      </c>
      <c r="JP123" s="4">
        <f t="shared" si="50"/>
        <v>0.19490000000000005</v>
      </c>
      <c r="JQ123" s="4">
        <f t="shared" si="51"/>
        <v>1.9527272727272726E-2</v>
      </c>
      <c r="JR123" s="4">
        <f t="shared" si="52"/>
        <v>0.77782727272727281</v>
      </c>
      <c r="JS123" s="4">
        <f t="shared" si="53"/>
        <v>0.24260000000000001</v>
      </c>
      <c r="JT123" s="4">
        <f t="shared" si="54"/>
        <v>0.9963545454545456</v>
      </c>
      <c r="JU123" s="4">
        <f t="shared" si="55"/>
        <v>2.0462727272727275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k=20,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k=20, r=0.5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/>
      <c r="K124" s="5"/>
      <c r="L124" s="5"/>
      <c r="M124" s="5"/>
      <c r="N124" s="5"/>
      <c r="O124" s="5"/>
      <c r="P124" s="5"/>
      <c r="Q124" s="5"/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/>
      <c r="AA124" s="5"/>
      <c r="AB124" s="5"/>
      <c r="AC124" s="5"/>
      <c r="AD124" s="5"/>
      <c r="AE124" s="5"/>
      <c r="AF124" s="5"/>
      <c r="AG124" s="5"/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/>
      <c r="AQ124" s="5"/>
      <c r="AR124" s="5"/>
      <c r="AS124" s="5"/>
      <c r="AT124" s="5"/>
      <c r="AU124" s="5"/>
      <c r="AV124" s="5"/>
      <c r="AW124" s="5"/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/>
      <c r="BG124" s="5"/>
      <c r="BH124" s="5"/>
      <c r="BI124" s="5"/>
      <c r="BJ124" s="5"/>
      <c r="BK124" s="5"/>
      <c r="BL124" s="5"/>
      <c r="BM124" s="5"/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0.67089090909090898</v>
      </c>
      <c r="JO124" s="4">
        <f t="shared" si="49"/>
        <v>0.79135454545454531</v>
      </c>
      <c r="JP124" s="4">
        <f t="shared" si="50"/>
        <v>0.24429090909090911</v>
      </c>
      <c r="JQ124" s="4">
        <f t="shared" si="51"/>
        <v>1.1054545454545456E-2</v>
      </c>
      <c r="JR124" s="4">
        <f t="shared" si="52"/>
        <v>0.81016363636363631</v>
      </c>
      <c r="JS124" s="4">
        <f t="shared" si="53"/>
        <v>0.59011666666666673</v>
      </c>
      <c r="JT124" s="4">
        <f t="shared" si="54"/>
        <v>0.99818181818181817</v>
      </c>
      <c r="JU124" s="4">
        <f t="shared" si="55"/>
        <v>2.2200090909090906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k=5,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r=0.3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/>
      <c r="K125" s="5"/>
      <c r="L125" s="5"/>
      <c r="M125" s="5"/>
      <c r="N125" s="5"/>
      <c r="O125" s="5"/>
      <c r="P125" s="5"/>
      <c r="Q125" s="5"/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/>
      <c r="AA125" s="5"/>
      <c r="AB125" s="5"/>
      <c r="AC125" s="5"/>
      <c r="AD125" s="5"/>
      <c r="AE125" s="5"/>
      <c r="AF125" s="5"/>
      <c r="AG125" s="5"/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/>
      <c r="AQ125" s="5"/>
      <c r="AR125" s="5"/>
      <c r="AS125" s="5"/>
      <c r="AT125" s="5"/>
      <c r="AU125" s="5"/>
      <c r="AV125" s="5"/>
      <c r="AW125" s="5"/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/>
      <c r="BG125" s="5"/>
      <c r="BH125" s="5"/>
      <c r="BI125" s="5"/>
      <c r="BJ125" s="5"/>
      <c r="BK125" s="5"/>
      <c r="BL125" s="5"/>
      <c r="BM125" s="5"/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0.72637777777777779</v>
      </c>
      <c r="JO125" s="4">
        <f t="shared" si="49"/>
        <v>0.90480000000000005</v>
      </c>
      <c r="JP125" s="4">
        <f t="shared" si="50"/>
        <v>0.12302222222222221</v>
      </c>
      <c r="JQ125" s="4">
        <f t="shared" si="51"/>
        <v>1.5288888888888888E-2</v>
      </c>
      <c r="JR125" s="4">
        <f t="shared" si="52"/>
        <v>0.58296666666666663</v>
      </c>
      <c r="JS125" s="4">
        <f t="shared" si="53"/>
        <v>0.23317499999999999</v>
      </c>
      <c r="JT125" s="4">
        <f t="shared" si="54"/>
        <v>0.9971888888888889</v>
      </c>
      <c r="JU125" s="4">
        <f t="shared" si="55"/>
        <v>1.9961777777777772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k=5,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k=20, r=0.5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/>
      <c r="K126" s="5"/>
      <c r="L126" s="5"/>
      <c r="M126" s="5"/>
      <c r="N126" s="5"/>
      <c r="O126" s="5"/>
      <c r="P126" s="5"/>
      <c r="Q126" s="5"/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/>
      <c r="AA126" s="5"/>
      <c r="AB126" s="5"/>
      <c r="AC126" s="5"/>
      <c r="AD126" s="5"/>
      <c r="AE126" s="5"/>
      <c r="AF126" s="5"/>
      <c r="AG126" s="5"/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/>
      <c r="AQ126" s="5"/>
      <c r="AR126" s="5"/>
      <c r="AS126" s="5"/>
      <c r="AT126" s="5"/>
      <c r="AU126" s="5"/>
      <c r="AV126" s="5"/>
      <c r="AW126" s="5"/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/>
      <c r="BG126" s="5"/>
      <c r="BH126" s="5"/>
      <c r="BI126" s="5"/>
      <c r="BJ126" s="5"/>
      <c r="BK126" s="5"/>
      <c r="BL126" s="5"/>
      <c r="BM126" s="5"/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0.66531111111111096</v>
      </c>
      <c r="JO126" s="4">
        <f t="shared" si="49"/>
        <v>0.77571111111111124</v>
      </c>
      <c r="JP126" s="4">
        <f t="shared" si="50"/>
        <v>0.23065555555555553</v>
      </c>
      <c r="JQ126" s="4">
        <f t="shared" si="51"/>
        <v>1.6100000000000003E-2</v>
      </c>
      <c r="JR126" s="4">
        <f t="shared" si="52"/>
        <v>0.80775555555555556</v>
      </c>
      <c r="JS126" s="4">
        <f t="shared" si="53"/>
        <v>0.341275</v>
      </c>
      <c r="JT126" s="4">
        <f t="shared" si="54"/>
        <v>0.99777777777777787</v>
      </c>
      <c r="JU126" s="4">
        <f t="shared" si="55"/>
        <v>2.2275111111111112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k=20,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k=20,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/>
      <c r="K127" s="5"/>
      <c r="L127" s="5"/>
      <c r="M127" s="5"/>
      <c r="N127" s="5"/>
      <c r="O127" s="5"/>
      <c r="P127" s="5"/>
      <c r="Q127" s="5"/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/>
      <c r="AA127" s="5"/>
      <c r="AB127" s="5"/>
      <c r="AC127" s="5"/>
      <c r="AD127" s="5"/>
      <c r="AE127" s="5"/>
      <c r="AF127" s="5"/>
      <c r="AG127" s="5"/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/>
      <c r="AQ127" s="5"/>
      <c r="AR127" s="5"/>
      <c r="AS127" s="5"/>
      <c r="AT127" s="5"/>
      <c r="AU127" s="5"/>
      <c r="AV127" s="5"/>
      <c r="AW127" s="5"/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/>
      <c r="BG127" s="5"/>
      <c r="BH127" s="5"/>
      <c r="BI127" s="5"/>
      <c r="BJ127" s="5"/>
      <c r="BK127" s="5"/>
      <c r="BL127" s="5"/>
      <c r="BM127" s="5"/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0.66417272727272725</v>
      </c>
      <c r="JO127" s="4">
        <f t="shared" si="49"/>
        <v>0.76777272727272716</v>
      </c>
      <c r="JP127" s="4">
        <f t="shared" si="50"/>
        <v>0.20530909090909091</v>
      </c>
      <c r="JQ127" s="4">
        <f t="shared" si="51"/>
        <v>2.1645454545454548E-2</v>
      </c>
      <c r="JR127" s="4">
        <f t="shared" si="52"/>
        <v>0.79889999999999983</v>
      </c>
      <c r="JS127" s="4">
        <f t="shared" si="53"/>
        <v>0.23980000000000001</v>
      </c>
      <c r="JT127" s="4">
        <f t="shared" si="54"/>
        <v>0.99785454545454544</v>
      </c>
      <c r="JU127" s="4">
        <f t="shared" si="55"/>
        <v>1.9323818181818178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k=20,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k=5,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k=20, r=0.1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/>
      <c r="K128" s="5"/>
      <c r="L128" s="5"/>
      <c r="M128" s="5"/>
      <c r="N128" s="5"/>
      <c r="O128" s="5"/>
      <c r="P128" s="5"/>
      <c r="Q128" s="5"/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/>
      <c r="AA128" s="5"/>
      <c r="AB128" s="5"/>
      <c r="AC128" s="5"/>
      <c r="AD128" s="5"/>
      <c r="AE128" s="5"/>
      <c r="AF128" s="5"/>
      <c r="AG128" s="5"/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/>
      <c r="AQ128" s="5"/>
      <c r="AR128" s="5"/>
      <c r="AS128" s="5"/>
      <c r="AT128" s="5"/>
      <c r="AU128" s="5"/>
      <c r="AV128" s="5"/>
      <c r="AW128" s="5"/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/>
      <c r="BG128" s="5"/>
      <c r="BH128" s="5"/>
      <c r="BI128" s="5"/>
      <c r="BJ128" s="5"/>
      <c r="BK128" s="5"/>
      <c r="BL128" s="5"/>
      <c r="BM128" s="5"/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0.72214444444444448</v>
      </c>
      <c r="JO128" s="4">
        <f t="shared" si="49"/>
        <v>0.88825555555555535</v>
      </c>
      <c r="JP128" s="4">
        <f t="shared" si="50"/>
        <v>0.11793333333333335</v>
      </c>
      <c r="JQ128" s="4">
        <f t="shared" si="51"/>
        <v>1.6366666666666665E-2</v>
      </c>
      <c r="JR128" s="4">
        <f t="shared" si="52"/>
        <v>0.54184444444444446</v>
      </c>
      <c r="JS128" s="4">
        <f t="shared" si="53"/>
        <v>0.20932499999999998</v>
      </c>
      <c r="JT128" s="4">
        <f t="shared" si="54"/>
        <v>0.9937666666666668</v>
      </c>
      <c r="JU128" s="4">
        <f t="shared" si="55"/>
        <v>1.953688888888889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k=20,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/>
      <c r="K129" s="5"/>
      <c r="L129" s="5"/>
      <c r="M129" s="5"/>
      <c r="N129" s="5"/>
      <c r="O129" s="5"/>
      <c r="P129" s="5"/>
      <c r="Q129" s="5"/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/>
      <c r="AA129" s="5"/>
      <c r="AB129" s="5"/>
      <c r="AC129" s="5"/>
      <c r="AD129" s="5"/>
      <c r="AE129" s="5"/>
      <c r="AF129" s="5"/>
      <c r="AG129" s="5"/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10"/>
      <c r="BO129" s="10"/>
      <c r="BP129" s="10"/>
      <c r="BQ129" s="10"/>
      <c r="BR129" s="10"/>
      <c r="BS129" s="10"/>
      <c r="BT129" s="10"/>
      <c r="BU129" s="10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0.66279999999999994</v>
      </c>
      <c r="JO129" s="4">
        <f t="shared" si="49"/>
        <v>0.7655857142857142</v>
      </c>
      <c r="JP129" s="4">
        <f t="shared" si="50"/>
        <v>0.22730000000000003</v>
      </c>
      <c r="JQ129" s="4">
        <f t="shared" si="51"/>
        <v>1.0557142857142859E-2</v>
      </c>
      <c r="JR129" s="4">
        <f t="shared" si="52"/>
        <v>0.82831428571428567</v>
      </c>
      <c r="JS129" s="4">
        <f t="shared" si="53"/>
        <v>0.32811428571428575</v>
      </c>
      <c r="JT129" s="4">
        <f t="shared" si="54"/>
        <v>1</v>
      </c>
      <c r="JU129" s="4">
        <f t="shared" si="55"/>
        <v>2.3784999999999994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r=0.5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k=5, r=0.5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/>
      <c r="K130" s="5"/>
      <c r="L130" s="5"/>
      <c r="M130" s="5"/>
      <c r="N130" s="5"/>
      <c r="O130" s="5"/>
      <c r="P130" s="5"/>
      <c r="Q130" s="5"/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/>
      <c r="AA130" s="5"/>
      <c r="AB130" s="5"/>
      <c r="AC130" s="5"/>
      <c r="AD130" s="5"/>
      <c r="AE130" s="5"/>
      <c r="AF130" s="5"/>
      <c r="AG130" s="5"/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10"/>
      <c r="BO130" s="10"/>
      <c r="BP130" s="10"/>
      <c r="BQ130" s="10"/>
      <c r="BR130" s="10"/>
      <c r="BS130" s="10"/>
      <c r="BT130" s="10"/>
      <c r="BU130" s="10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0.6628142857142858</v>
      </c>
      <c r="JO130" s="4">
        <f t="shared" si="49"/>
        <v>0.76507142857142874</v>
      </c>
      <c r="JP130" s="4">
        <f t="shared" si="50"/>
        <v>0.22988571428571428</v>
      </c>
      <c r="JQ130" s="4">
        <f t="shared" si="51"/>
        <v>1.0557142857142859E-2</v>
      </c>
      <c r="JR130" s="4">
        <f t="shared" si="52"/>
        <v>0.82762857142857149</v>
      </c>
      <c r="JS130" s="4">
        <f t="shared" si="53"/>
        <v>0.32805714285714288</v>
      </c>
      <c r="JT130" s="4">
        <f t="shared" si="54"/>
        <v>1</v>
      </c>
      <c r="JU130" s="4">
        <f t="shared" si="55"/>
        <v>2.3904428571428573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k=20,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r=0.5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k=5, r=0.5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/>
      <c r="K131" s="5"/>
      <c r="L131" s="5"/>
      <c r="M131" s="5"/>
      <c r="N131" s="5"/>
      <c r="O131" s="5"/>
      <c r="P131" s="5"/>
      <c r="Q131" s="5"/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/>
      <c r="AA131" s="5"/>
      <c r="AB131" s="5"/>
      <c r="AC131" s="5"/>
      <c r="AD131" s="5"/>
      <c r="AE131" s="5"/>
      <c r="AF131" s="5"/>
      <c r="AG131" s="5"/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/>
      <c r="AQ131" s="5"/>
      <c r="AR131" s="5"/>
      <c r="AS131" s="5"/>
      <c r="AT131" s="5"/>
      <c r="AU131" s="5"/>
      <c r="AV131" s="5"/>
      <c r="AW131" s="5"/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/>
      <c r="BG131" s="5"/>
      <c r="BH131" s="5"/>
      <c r="BI131" s="5"/>
      <c r="BJ131" s="5"/>
      <c r="BK131" s="5"/>
      <c r="BL131" s="5"/>
      <c r="BM131" s="5"/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0.75778888888888885</v>
      </c>
      <c r="JO131" s="4">
        <f t="shared" si="49"/>
        <v>0.97971111111111098</v>
      </c>
      <c r="JP131" s="4">
        <f t="shared" si="50"/>
        <v>4.8966666666666665E-2</v>
      </c>
      <c r="JQ131" s="4">
        <f t="shared" si="51"/>
        <v>1.5655555555555555E-2</v>
      </c>
      <c r="JR131" s="4">
        <f t="shared" si="52"/>
        <v>0.76346666666666663</v>
      </c>
      <c r="JS131" s="4">
        <f t="shared" si="53"/>
        <v>0.46934999999999999</v>
      </c>
      <c r="JT131" s="4">
        <f t="shared" si="54"/>
        <v>0.99715555555555546</v>
      </c>
      <c r="JU131" s="4">
        <f t="shared" si="55"/>
        <v>5.435888888888889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k=20,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k=20,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/>
      <c r="K132" s="5"/>
      <c r="L132" s="5"/>
      <c r="M132" s="5"/>
      <c r="N132" s="5"/>
      <c r="O132" s="5"/>
      <c r="P132" s="5"/>
      <c r="Q132" s="5"/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/>
      <c r="AA132" s="5"/>
      <c r="AB132" s="5"/>
      <c r="AC132" s="5"/>
      <c r="AD132" s="5"/>
      <c r="AE132" s="5"/>
      <c r="AF132" s="5"/>
      <c r="AG132" s="5"/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/>
      <c r="AQ132" s="5"/>
      <c r="AR132" s="5"/>
      <c r="AS132" s="5"/>
      <c r="AT132" s="5"/>
      <c r="AU132" s="5"/>
      <c r="AV132" s="5"/>
      <c r="AW132" s="5"/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/>
      <c r="BG132" s="5"/>
      <c r="BH132" s="5"/>
      <c r="BI132" s="5"/>
      <c r="BJ132" s="5"/>
      <c r="BK132" s="5"/>
      <c r="BL132" s="5"/>
      <c r="BM132" s="5"/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0.66199090909090907</v>
      </c>
      <c r="JO132" s="4">
        <f t="shared" si="49"/>
        <v>0.76642727272727273</v>
      </c>
      <c r="JP132" s="4">
        <f t="shared" si="50"/>
        <v>0.20542727272727274</v>
      </c>
      <c r="JQ132" s="4">
        <f t="shared" si="51"/>
        <v>1.9481818181818183E-2</v>
      </c>
      <c r="JR132" s="4">
        <f t="shared" si="52"/>
        <v>0.78146363636363647</v>
      </c>
      <c r="JS132" s="4">
        <f t="shared" si="53"/>
        <v>0.25103999999999999</v>
      </c>
      <c r="JT132" s="4">
        <f t="shared" si="54"/>
        <v>0.98662727272727269</v>
      </c>
      <c r="JU132" s="4">
        <f t="shared" si="55"/>
        <v>1.8524727272727275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k=20,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k=5,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k=20, r=0.5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r=0.3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/>
      <c r="K133" s="5"/>
      <c r="L133" s="5"/>
      <c r="M133" s="5"/>
      <c r="N133" s="5"/>
      <c r="O133" s="5"/>
      <c r="P133" s="5"/>
      <c r="Q133" s="5"/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/>
      <c r="AA133" s="5"/>
      <c r="AB133" s="5"/>
      <c r="AC133" s="5"/>
      <c r="AD133" s="5"/>
      <c r="AE133" s="5"/>
      <c r="AF133" s="5"/>
      <c r="AG133" s="5"/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/>
      <c r="AQ133" s="5"/>
      <c r="AR133" s="5"/>
      <c r="AS133" s="5"/>
      <c r="AT133" s="5"/>
      <c r="AU133" s="5"/>
      <c r="AV133" s="5"/>
      <c r="AW133" s="5"/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/>
      <c r="BG133" s="5"/>
      <c r="BH133" s="5"/>
      <c r="BI133" s="5"/>
      <c r="BJ133" s="5"/>
      <c r="BK133" s="5"/>
      <c r="BL133" s="5"/>
      <c r="BM133" s="5"/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0.69897777777777792</v>
      </c>
      <c r="JO133" s="4">
        <f t="shared" si="49"/>
        <v>0.84652222222222206</v>
      </c>
      <c r="JP133" s="4">
        <f t="shared" si="50"/>
        <v>0.17380000000000001</v>
      </c>
      <c r="JQ133" s="4">
        <f t="shared" si="51"/>
        <v>1.507777777777778E-2</v>
      </c>
      <c r="JR133" s="4">
        <f t="shared" si="52"/>
        <v>0.62392222222222216</v>
      </c>
      <c r="JS133" s="4">
        <f t="shared" si="53"/>
        <v>0.27124999999999999</v>
      </c>
      <c r="JT133" s="4">
        <f t="shared" si="54"/>
        <v>0.98428888888888899</v>
      </c>
      <c r="JU133" s="4">
        <f t="shared" si="55"/>
        <v>1.9448555555555558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k=5,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k=20,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r=0.3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/>
      <c r="K134" s="5"/>
      <c r="L134" s="5"/>
      <c r="M134" s="5"/>
      <c r="N134" s="5"/>
      <c r="O134" s="5"/>
      <c r="P134" s="5"/>
      <c r="Q134" s="5"/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/>
      <c r="AA134" s="5"/>
      <c r="AB134" s="5"/>
      <c r="AC134" s="5"/>
      <c r="AD134" s="5"/>
      <c r="AE134" s="5"/>
      <c r="AF134" s="5"/>
      <c r="AG134" s="5"/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/>
      <c r="AQ134" s="5"/>
      <c r="AR134" s="5"/>
      <c r="AS134" s="5"/>
      <c r="AT134" s="5"/>
      <c r="AU134" s="5"/>
      <c r="AV134" s="5"/>
      <c r="AW134" s="5"/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/>
      <c r="BG134" s="5"/>
      <c r="BH134" s="5"/>
      <c r="BI134" s="5"/>
      <c r="BJ134" s="5"/>
      <c r="BK134" s="5"/>
      <c r="BL134" s="5"/>
      <c r="BM134" s="5"/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0.66676249999999992</v>
      </c>
      <c r="JO134" s="4">
        <f t="shared" si="49"/>
        <v>0.78431249999999997</v>
      </c>
      <c r="JP134" s="4">
        <f t="shared" si="50"/>
        <v>0.23430000000000001</v>
      </c>
      <c r="JQ134" s="4">
        <f t="shared" si="51"/>
        <v>1.4900000000000002E-2</v>
      </c>
      <c r="JR134" s="4">
        <f t="shared" si="52"/>
        <v>0.80046249999999997</v>
      </c>
      <c r="JS134" s="4">
        <f t="shared" si="53"/>
        <v>0.49663333333333332</v>
      </c>
      <c r="JT134" s="4">
        <f t="shared" si="54"/>
        <v>0.98253750000000006</v>
      </c>
      <c r="JU134" s="4">
        <f t="shared" si="55"/>
        <v>1.9647874999999997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k=20, r=0.3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k=5,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k=20, r=0.3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r=0.3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/>
      <c r="K135" s="5"/>
      <c r="L135" s="5"/>
      <c r="M135" s="5"/>
      <c r="N135" s="5"/>
      <c r="O135" s="5"/>
      <c r="P135" s="5"/>
      <c r="Q135" s="5"/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/>
      <c r="AA135" s="5"/>
      <c r="AB135" s="5"/>
      <c r="AC135" s="5"/>
      <c r="AD135" s="5"/>
      <c r="AE135" s="5"/>
      <c r="AF135" s="5"/>
      <c r="AG135" s="5"/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/>
      <c r="AQ135" s="5"/>
      <c r="AR135" s="5"/>
      <c r="AS135" s="5"/>
      <c r="AT135" s="5"/>
      <c r="AU135" s="5"/>
      <c r="AV135" s="5"/>
      <c r="AW135" s="5"/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/>
      <c r="BG135" s="5"/>
      <c r="BH135" s="5"/>
      <c r="BI135" s="5"/>
      <c r="BJ135" s="5"/>
      <c r="BK135" s="5"/>
      <c r="BL135" s="5"/>
      <c r="BM135" s="5"/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0.66646666666666665</v>
      </c>
      <c r="JO135" s="4">
        <f t="shared" si="49"/>
        <v>0.77311111111111097</v>
      </c>
      <c r="JP135" s="4">
        <f t="shared" si="50"/>
        <v>0.20323333333333332</v>
      </c>
      <c r="JQ135" s="4">
        <f t="shared" si="51"/>
        <v>2.3144444444444443E-2</v>
      </c>
      <c r="JR135" s="4">
        <f t="shared" si="52"/>
        <v>0.7920666666666667</v>
      </c>
      <c r="JS135" s="4">
        <f t="shared" si="53"/>
        <v>0.242425</v>
      </c>
      <c r="JT135" s="4">
        <f t="shared" si="54"/>
        <v>0.99737777777777781</v>
      </c>
      <c r="JU135" s="4">
        <f t="shared" si="55"/>
        <v>1.7629777777777775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k=5,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k=15, r=0.5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/>
      <c r="K136" s="5"/>
      <c r="L136" s="5"/>
      <c r="M136" s="5"/>
      <c r="N136" s="5"/>
      <c r="O136" s="5"/>
      <c r="P136" s="5"/>
      <c r="Q136" s="5"/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/>
      <c r="AA136" s="5"/>
      <c r="AB136" s="5"/>
      <c r="AC136" s="5"/>
      <c r="AD136" s="5"/>
      <c r="AE136" s="5"/>
      <c r="AF136" s="5"/>
      <c r="AG136" s="5"/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/>
      <c r="AQ136" s="5"/>
      <c r="AR136" s="5"/>
      <c r="AS136" s="5"/>
      <c r="AT136" s="5"/>
      <c r="AU136" s="5"/>
      <c r="AV136" s="5"/>
      <c r="AW136" s="5"/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/>
      <c r="BG136" s="5"/>
      <c r="BH136" s="5"/>
      <c r="BI136" s="5"/>
      <c r="BJ136" s="5"/>
      <c r="BK136" s="5"/>
      <c r="BL136" s="5"/>
      <c r="BM136" s="5"/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0.66925000000000001</v>
      </c>
      <c r="JO136" s="4">
        <f t="shared" si="49"/>
        <v>0.79151250000000006</v>
      </c>
      <c r="JP136" s="4">
        <f t="shared" si="50"/>
        <v>0.24541250000000003</v>
      </c>
      <c r="JQ136" s="4">
        <f t="shared" si="51"/>
        <v>1.4E-2</v>
      </c>
      <c r="JR136" s="4">
        <f t="shared" si="52"/>
        <v>0.81898749999999998</v>
      </c>
      <c r="JS136" s="4">
        <f t="shared" si="53"/>
        <v>0.57376666666666665</v>
      </c>
      <c r="JT136" s="4">
        <f t="shared" si="54"/>
        <v>0.99704999999999999</v>
      </c>
      <c r="JU136" s="4">
        <f t="shared" si="55"/>
        <v>2.0319500000000001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k=20,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k=5,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k=20, r=0.3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/>
      <c r="K137" s="5"/>
      <c r="L137" s="5"/>
      <c r="M137" s="5"/>
      <c r="N137" s="5"/>
      <c r="O137" s="5"/>
      <c r="P137" s="5"/>
      <c r="Q137" s="5"/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/>
      <c r="AA137" s="5"/>
      <c r="AB137" s="5"/>
      <c r="AC137" s="5"/>
      <c r="AD137" s="5"/>
      <c r="AE137" s="5"/>
      <c r="AF137" s="5"/>
      <c r="AG137" s="5"/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/>
      <c r="AQ137" s="5"/>
      <c r="AR137" s="5"/>
      <c r="AS137" s="5"/>
      <c r="AT137" s="5"/>
      <c r="AU137" s="5"/>
      <c r="AV137" s="5"/>
      <c r="AW137" s="5"/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/>
      <c r="BG137" s="5"/>
      <c r="BH137" s="5"/>
      <c r="BI137" s="5"/>
      <c r="BJ137" s="5"/>
      <c r="BK137" s="5"/>
      <c r="BL137" s="5"/>
      <c r="BM137" s="5"/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0.66620000000000001</v>
      </c>
      <c r="JO137" s="4">
        <f t="shared" si="49"/>
        <v>0.77664444444444447</v>
      </c>
      <c r="JP137" s="4">
        <f t="shared" si="50"/>
        <v>0.22025555555555554</v>
      </c>
      <c r="JQ137" s="4">
        <f t="shared" si="51"/>
        <v>1.8911111111111111E-2</v>
      </c>
      <c r="JR137" s="4">
        <f t="shared" si="52"/>
        <v>0.79982222222222221</v>
      </c>
      <c r="JS137" s="4">
        <f t="shared" si="53"/>
        <v>0.32842499999999997</v>
      </c>
      <c r="JT137" s="4">
        <f t="shared" si="54"/>
        <v>0.99737777777777781</v>
      </c>
      <c r="JU137" s="4">
        <f t="shared" si="55"/>
        <v>1.8400333333333334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k=5,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k=20, r=0.3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/>
      <c r="K138" s="5"/>
      <c r="L138" s="5"/>
      <c r="M138" s="5"/>
      <c r="N138" s="5"/>
      <c r="O138" s="5"/>
      <c r="P138" s="5"/>
      <c r="Q138" s="5"/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/>
      <c r="AA138" s="5"/>
      <c r="AB138" s="5"/>
      <c r="AC138" s="5"/>
      <c r="AD138" s="5"/>
      <c r="AE138" s="5"/>
      <c r="AF138" s="5"/>
      <c r="AG138" s="5"/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0.65201666666666669</v>
      </c>
      <c r="JO138" s="4">
        <f t="shared" si="49"/>
        <v>0.7486166666666666</v>
      </c>
      <c r="JP138" s="4">
        <f t="shared" si="50"/>
        <v>0.2592666666666667</v>
      </c>
      <c r="JQ138" s="4">
        <f t="shared" si="51"/>
        <v>9.7333333333333317E-3</v>
      </c>
      <c r="JR138" s="4">
        <f t="shared" si="52"/>
        <v>0.85743333333333327</v>
      </c>
      <c r="JS138" s="4">
        <f t="shared" si="53"/>
        <v>0.42208333333333337</v>
      </c>
      <c r="JT138" s="4">
        <f t="shared" si="54"/>
        <v>1</v>
      </c>
      <c r="JU138" s="4">
        <f t="shared" si="55"/>
        <v>2.1014833333333338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k=15, r=0.5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r=0.5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/>
      <c r="K139" s="5"/>
      <c r="L139" s="5"/>
      <c r="M139" s="5"/>
      <c r="N139" s="5"/>
      <c r="O139" s="5"/>
      <c r="P139" s="5"/>
      <c r="Q139" s="5"/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/>
      <c r="AA139" s="5"/>
      <c r="AB139" s="5"/>
      <c r="AC139" s="5"/>
      <c r="AD139" s="5"/>
      <c r="AE139" s="5"/>
      <c r="AF139" s="5"/>
      <c r="AG139" s="5"/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0.65275000000000005</v>
      </c>
      <c r="JO139" s="4">
        <f t="shared" ref="JO139" si="57">AVERAGEIFS(B139:JM139,metrics.rec,"MSE")</f>
        <v>0.75046666666666662</v>
      </c>
      <c r="JP139" s="4">
        <f t="shared" ref="JP139" si="58">AVERAGEIFS(B139:JM139,metrics.rec,"R")</f>
        <v>0.25878333333333331</v>
      </c>
      <c r="JQ139" s="4">
        <f t="shared" ref="JQ139" si="59">AVERAGEIFS(B139:JM139,metrics.rec,"Precision")</f>
        <v>9.6166666666666675E-3</v>
      </c>
      <c r="JR139" s="4">
        <f t="shared" ref="JR139" si="60">AVERAGEIFS(B139:JM139,metrics.rec,"Recall")</f>
        <v>0.85760000000000003</v>
      </c>
      <c r="JS139" s="4">
        <f t="shared" ref="JS139" si="61">AVERAGEIFS(B139:JM139,metrics.rec,"Coverage")</f>
        <v>0.4256166666666667</v>
      </c>
      <c r="JT139" s="4">
        <f t="shared" ref="JT139" si="62">AVERAGEIFS(B139:JM139,metrics.rec,"Recatio")</f>
        <v>1</v>
      </c>
      <c r="JU139" s="4">
        <f t="shared" ref="JU139" si="63">AVERAGEIFS(B139:JM139,metrics.rec,"Time")</f>
        <v>2.1253333333333333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r=0.5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r=0.5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/>
      <c r="K140" s="5"/>
      <c r="L140" s="5"/>
      <c r="M140" s="5"/>
      <c r="N140" s="5"/>
      <c r="O140" s="5"/>
      <c r="P140" s="5"/>
      <c r="Q140" s="5"/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/>
      <c r="AA140" s="5"/>
      <c r="AB140" s="5"/>
      <c r="AC140" s="5"/>
      <c r="AD140" s="5"/>
      <c r="AE140" s="5"/>
      <c r="AF140" s="5"/>
      <c r="AG140" s="5"/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/>
      <c r="AQ140" s="5"/>
      <c r="AR140" s="5"/>
      <c r="AS140" s="5"/>
      <c r="AT140" s="5"/>
      <c r="AU140" s="5"/>
      <c r="AV140" s="5"/>
      <c r="AW140" s="5"/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/>
      <c r="BG140" s="5"/>
      <c r="BH140" s="5"/>
      <c r="BI140" s="5"/>
      <c r="BJ140" s="5"/>
      <c r="BK140" s="5"/>
      <c r="BL140" s="5"/>
      <c r="BM140" s="5"/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0.66638000000000008</v>
      </c>
      <c r="JO140" s="4">
        <f t="shared" si="49"/>
        <v>0.78049999999999997</v>
      </c>
      <c r="JP140" s="4">
        <f t="shared" si="50"/>
        <v>0.23313</v>
      </c>
      <c r="JQ140" s="4">
        <f t="shared" si="51"/>
        <v>1.6210000000000002E-2</v>
      </c>
      <c r="JR140" s="4">
        <f t="shared" si="52"/>
        <v>0.81930999999999998</v>
      </c>
      <c r="JS140" s="4">
        <f t="shared" si="53"/>
        <v>0.41492499999999999</v>
      </c>
      <c r="JT140" s="4">
        <f t="shared" si="54"/>
        <v>0.99763999999999997</v>
      </c>
      <c r="JU140" s="4">
        <f t="shared" si="55"/>
        <v>1.8743400000000001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k=5,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k=20, r=0.3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/>
      <c r="K141" s="5"/>
      <c r="L141" s="5"/>
      <c r="M141" s="5"/>
      <c r="N141" s="5"/>
      <c r="O141" s="5"/>
      <c r="P141" s="5"/>
      <c r="Q141" s="5"/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/>
      <c r="AA141" s="5"/>
      <c r="AB141" s="5"/>
      <c r="AC141" s="5"/>
      <c r="AD141" s="5"/>
      <c r="AE141" s="5"/>
      <c r="AF141" s="5"/>
      <c r="AG141" s="5"/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/>
      <c r="AQ141" s="5"/>
      <c r="AR141" s="5"/>
      <c r="AS141" s="5"/>
      <c r="AT141" s="5"/>
      <c r="AU141" s="5"/>
      <c r="AV141" s="5"/>
      <c r="AW141" s="5"/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/>
      <c r="BG141" s="5"/>
      <c r="BH141" s="5"/>
      <c r="BI141" s="5"/>
      <c r="BJ141" s="5"/>
      <c r="BK141" s="5"/>
      <c r="BL141" s="5"/>
      <c r="BM141" s="5"/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0.69037499999999996</v>
      </c>
      <c r="JO141" s="4">
        <f t="shared" si="49"/>
        <v>0.83773749999999991</v>
      </c>
      <c r="JP141" s="4">
        <f t="shared" si="50"/>
        <v>0.2119375</v>
      </c>
      <c r="JQ141" s="4">
        <f t="shared" si="51"/>
        <v>1.0575000000000001E-2</v>
      </c>
      <c r="JR141" s="4">
        <f t="shared" si="52"/>
        <v>0.81931249999999989</v>
      </c>
      <c r="JS141" s="4">
        <f t="shared" si="53"/>
        <v>0.61643333333333328</v>
      </c>
      <c r="JT141" s="4">
        <f t="shared" si="54"/>
        <v>0.99782499999999996</v>
      </c>
      <c r="JU141" s="4">
        <f t="shared" si="55"/>
        <v>4.4190500000000004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r=0.3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k=5,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k=20, r=0.3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k=5,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/>
      <c r="K142" s="5"/>
      <c r="L142" s="5"/>
      <c r="M142" s="5"/>
      <c r="N142" s="5"/>
      <c r="O142" s="5"/>
      <c r="P142" s="5"/>
      <c r="Q142" s="5"/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/>
      <c r="AA142" s="5"/>
      <c r="AB142" s="5"/>
      <c r="AC142" s="5"/>
      <c r="AD142" s="5"/>
      <c r="AE142" s="5"/>
      <c r="AF142" s="5"/>
      <c r="AG142" s="5"/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/>
      <c r="AQ142" s="5"/>
      <c r="AR142" s="5"/>
      <c r="AS142" s="5"/>
      <c r="AT142" s="5"/>
      <c r="AU142" s="5"/>
      <c r="AV142" s="5"/>
      <c r="AW142" s="5"/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/>
      <c r="BG142" s="5"/>
      <c r="BH142" s="5"/>
      <c r="BI142" s="5"/>
      <c r="BJ142" s="5"/>
      <c r="BK142" s="5"/>
      <c r="BL142" s="5"/>
      <c r="BM142" s="5"/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0.73367499999999997</v>
      </c>
      <c r="JO142" s="4">
        <f t="shared" si="49"/>
        <v>0.91488750000000008</v>
      </c>
      <c r="JP142" s="4">
        <f t="shared" si="50"/>
        <v>9.7262499999999988E-2</v>
      </c>
      <c r="JQ142" s="4">
        <f t="shared" si="51"/>
        <v>1.6424999999999999E-2</v>
      </c>
      <c r="JR142" s="4">
        <f t="shared" si="52"/>
        <v>0.61904999999999999</v>
      </c>
      <c r="JS142" s="4">
        <f t="shared" si="53"/>
        <v>0.29069999999999996</v>
      </c>
      <c r="JT142" s="4">
        <f t="shared" si="54"/>
        <v>0.99704999999999999</v>
      </c>
      <c r="JU142" s="4">
        <f t="shared" si="55"/>
        <v>1.9422250000000001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k=20,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k=5,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k=10, r=0.5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k=5,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/>
      <c r="K143" s="5"/>
      <c r="L143" s="5"/>
      <c r="M143" s="5"/>
      <c r="N143" s="5"/>
      <c r="O143" s="5"/>
      <c r="P143" s="5"/>
      <c r="Q143" s="5"/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/>
      <c r="AA143" s="5"/>
      <c r="AB143" s="5"/>
      <c r="AC143" s="5"/>
      <c r="AD143" s="5"/>
      <c r="AE143" s="5"/>
      <c r="AF143" s="5"/>
      <c r="AG143" s="5"/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/>
      <c r="AQ143" s="5"/>
      <c r="AR143" s="5"/>
      <c r="AS143" s="5"/>
      <c r="AT143" s="5"/>
      <c r="AU143" s="5"/>
      <c r="AV143" s="5"/>
      <c r="AW143" s="5"/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/>
      <c r="BG143" s="5"/>
      <c r="BH143" s="5"/>
      <c r="BI143" s="5"/>
      <c r="BJ143" s="5"/>
      <c r="BK143" s="5"/>
      <c r="BL143" s="5"/>
      <c r="BM143" s="5"/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0.66876250000000015</v>
      </c>
      <c r="JO143" s="4">
        <f t="shared" si="49"/>
        <v>0.77826250000000008</v>
      </c>
      <c r="JP143" s="4">
        <f t="shared" si="50"/>
        <v>0.1973625</v>
      </c>
      <c r="JQ143" s="4">
        <f t="shared" si="51"/>
        <v>2.3412500000000003E-2</v>
      </c>
      <c r="JR143" s="4">
        <f t="shared" si="52"/>
        <v>0.78677499999999989</v>
      </c>
      <c r="JS143" s="4">
        <f t="shared" si="53"/>
        <v>0.23886666666666667</v>
      </c>
      <c r="JT143" s="4">
        <f t="shared" si="54"/>
        <v>0.99704999999999999</v>
      </c>
      <c r="JU143" s="4">
        <f t="shared" si="55"/>
        <v>1.9237624999999998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k=5,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k=20, r=0.5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k=5,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/>
      <c r="K144" s="5"/>
      <c r="L144" s="5"/>
      <c r="M144" s="5"/>
      <c r="N144" s="5"/>
      <c r="O144" s="5"/>
      <c r="P144" s="5"/>
      <c r="Q144" s="5"/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/>
      <c r="AA144" s="5"/>
      <c r="AB144" s="5"/>
      <c r="AC144" s="5"/>
      <c r="AD144" s="5"/>
      <c r="AE144" s="5"/>
      <c r="AF144" s="5"/>
      <c r="AG144" s="5"/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/>
      <c r="AQ144" s="5"/>
      <c r="AR144" s="5"/>
      <c r="AS144" s="5"/>
      <c r="AT144" s="5"/>
      <c r="AU144" s="5"/>
      <c r="AV144" s="5"/>
      <c r="AW144" s="5"/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/>
      <c r="BG144" s="5"/>
      <c r="BH144" s="5"/>
      <c r="BI144" s="5"/>
      <c r="BJ144" s="5"/>
      <c r="BK144" s="5"/>
      <c r="BL144" s="5"/>
      <c r="BM144" s="5"/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0.6660299999999999</v>
      </c>
      <c r="JO144" s="4">
        <f t="shared" si="49"/>
        <v>0.77178999999999998</v>
      </c>
      <c r="JP144" s="4">
        <f t="shared" si="50"/>
        <v>0.20281000000000002</v>
      </c>
      <c r="JQ144" s="4">
        <f t="shared" si="51"/>
        <v>2.2189999999999998E-2</v>
      </c>
      <c r="JR144" s="4">
        <f t="shared" si="52"/>
        <v>0.79657999999999995</v>
      </c>
      <c r="JS144" s="4">
        <f t="shared" si="53"/>
        <v>0.24045</v>
      </c>
      <c r="JT144" s="4">
        <f t="shared" si="54"/>
        <v>0.998</v>
      </c>
      <c r="JU144" s="4">
        <f t="shared" si="55"/>
        <v>2.0639200000000004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k=20, r=0.5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/>
      <c r="K145" s="5"/>
      <c r="L145" s="5"/>
      <c r="M145" s="5"/>
      <c r="N145" s="5"/>
      <c r="O145" s="5"/>
      <c r="P145" s="5"/>
      <c r="Q145" s="5"/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/>
      <c r="AA145" s="5"/>
      <c r="AB145" s="5"/>
      <c r="AC145" s="5"/>
      <c r="AD145" s="5"/>
      <c r="AE145" s="5"/>
      <c r="AF145" s="5"/>
      <c r="AG145" s="5"/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/>
      <c r="AQ145" s="5"/>
      <c r="AR145" s="5"/>
      <c r="AS145" s="5"/>
      <c r="AT145" s="5"/>
      <c r="AU145" s="5"/>
      <c r="AV145" s="5"/>
      <c r="AW145" s="5"/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/>
      <c r="BG145" s="5"/>
      <c r="BH145" s="5"/>
      <c r="BI145" s="5"/>
      <c r="BJ145" s="5"/>
      <c r="BK145" s="5"/>
      <c r="BL145" s="5"/>
      <c r="BM145" s="5"/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0.66840999999999995</v>
      </c>
      <c r="JO145" s="4">
        <f t="shared" si="49"/>
        <v>0.77781</v>
      </c>
      <c r="JP145" s="4">
        <f t="shared" si="50"/>
        <v>0.19595000000000001</v>
      </c>
      <c r="JQ145" s="4">
        <f t="shared" si="51"/>
        <v>2.2249999999999999E-2</v>
      </c>
      <c r="JR145" s="4">
        <f t="shared" si="52"/>
        <v>0.79548000000000008</v>
      </c>
      <c r="JS145" s="4">
        <f t="shared" si="53"/>
        <v>0.23952499999999999</v>
      </c>
      <c r="JT145" s="4">
        <f t="shared" si="54"/>
        <v>0.998</v>
      </c>
      <c r="JU145" s="4">
        <f t="shared" si="55"/>
        <v>2.0371299999999999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k=5,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k=20, r=0.5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/>
      <c r="K146" s="5"/>
      <c r="L146" s="5"/>
      <c r="M146" s="5"/>
      <c r="N146" s="5"/>
      <c r="O146" s="5"/>
      <c r="P146" s="5"/>
      <c r="Q146" s="5"/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/>
      <c r="AA146" s="5"/>
      <c r="AB146" s="5"/>
      <c r="AC146" s="5"/>
      <c r="AD146" s="5"/>
      <c r="AE146" s="5"/>
      <c r="AF146" s="5"/>
      <c r="AG146" s="5"/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/>
      <c r="AQ146" s="5"/>
      <c r="AR146" s="5"/>
      <c r="AS146" s="5"/>
      <c r="AT146" s="5"/>
      <c r="AU146" s="5"/>
      <c r="AV146" s="5"/>
      <c r="AW146" s="5"/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/>
      <c r="BG146" s="5"/>
      <c r="BH146" s="5"/>
      <c r="BI146" s="5"/>
      <c r="BJ146" s="5"/>
      <c r="BK146" s="5"/>
      <c r="BL146" s="5"/>
      <c r="BM146" s="5"/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0.68605555555555542</v>
      </c>
      <c r="JO146" s="4">
        <f t="shared" ref="JO146:JO186" si="65">AVERAGEIFS(B146:JM146,metrics.rec,"MSE")</f>
        <v>0.82853333333333323</v>
      </c>
      <c r="JP146" s="4">
        <f t="shared" ref="JP146:JP186" si="66">AVERAGEIFS(B146:JM146,metrics.rec,"R")</f>
        <v>0.22623333333333337</v>
      </c>
      <c r="JQ146" s="4">
        <f t="shared" ref="JQ146:JQ186" si="67">AVERAGEIFS(B146:JM146,metrics.rec,"Precision")</f>
        <v>1.1166666666666667E-2</v>
      </c>
      <c r="JR146" s="4">
        <f t="shared" ref="JR146:JR186" si="68">AVERAGEIFS(B146:JM146,metrics.rec,"Recall")</f>
        <v>0.76102222222222227</v>
      </c>
      <c r="JS146" s="4">
        <f t="shared" ref="JS146:JS186" si="69">AVERAGEIFS(B146:JM146,metrics.rec,"Coverage")</f>
        <v>0.50222499999999992</v>
      </c>
      <c r="JT146" s="4">
        <f t="shared" ref="JT146:JT186" si="70">AVERAGEIFS(B146:JM146,metrics.rec,"Recatio")</f>
        <v>0.99821111111111116</v>
      </c>
      <c r="JU146" s="4">
        <f t="shared" ref="JU146:JU186" si="71">AVERAGEIFS(B146:JM146,metrics.rec,"Time")</f>
        <v>2.2342444444444447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k=20,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k=20, r=0.3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/>
      <c r="K147" s="5"/>
      <c r="L147" s="5"/>
      <c r="M147" s="5"/>
      <c r="N147" s="5"/>
      <c r="O147" s="5"/>
      <c r="P147" s="5"/>
      <c r="Q147" s="5"/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/>
      <c r="AA147" s="5"/>
      <c r="AB147" s="5"/>
      <c r="AC147" s="5"/>
      <c r="AD147" s="5"/>
      <c r="AE147" s="5"/>
      <c r="AF147" s="5"/>
      <c r="AG147" s="5"/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/>
      <c r="AQ147" s="5"/>
      <c r="AR147" s="5"/>
      <c r="AS147" s="5"/>
      <c r="AT147" s="5"/>
      <c r="AU147" s="5"/>
      <c r="AV147" s="5"/>
      <c r="AW147" s="5"/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/>
      <c r="BG147" s="5"/>
      <c r="BH147" s="5"/>
      <c r="BI147" s="5"/>
      <c r="BJ147" s="5"/>
      <c r="BK147" s="5"/>
      <c r="BL147" s="5"/>
      <c r="BM147" s="5"/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0.66945555555555558</v>
      </c>
      <c r="JO147" s="4">
        <f t="shared" si="65"/>
        <v>0.78378888888888887</v>
      </c>
      <c r="JP147" s="4">
        <f t="shared" si="66"/>
        <v>0.21406666666666668</v>
      </c>
      <c r="JQ147" s="4">
        <f t="shared" si="67"/>
        <v>1.8122222222222224E-2</v>
      </c>
      <c r="JR147" s="4">
        <f t="shared" si="68"/>
        <v>0.80064444444444449</v>
      </c>
      <c r="JS147" s="4">
        <f t="shared" si="69"/>
        <v>0.32387500000000002</v>
      </c>
      <c r="JT147" s="4">
        <f t="shared" si="70"/>
        <v>0.99777777777777787</v>
      </c>
      <c r="JU147" s="4">
        <f t="shared" si="71"/>
        <v>2.1741999999999999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k=20,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k=20, r=0.3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/>
      <c r="K148" s="5"/>
      <c r="L148" s="5"/>
      <c r="M148" s="5"/>
      <c r="N148" s="5"/>
      <c r="O148" s="5"/>
      <c r="P148" s="5"/>
      <c r="Q148" s="5"/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/>
      <c r="AA148" s="5"/>
      <c r="AB148" s="5"/>
      <c r="AC148" s="5"/>
      <c r="AD148" s="5"/>
      <c r="AE148" s="5"/>
      <c r="AF148" s="5"/>
      <c r="AG148" s="5"/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/>
      <c r="AQ148" s="5"/>
      <c r="AR148" s="5"/>
      <c r="AS148" s="5"/>
      <c r="AT148" s="5"/>
      <c r="AU148" s="5"/>
      <c r="AV148" s="5"/>
      <c r="AW148" s="5"/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/>
      <c r="BG148" s="5"/>
      <c r="BH148" s="5"/>
      <c r="BI148" s="5"/>
      <c r="BJ148" s="5"/>
      <c r="BK148" s="5"/>
      <c r="BL148" s="5"/>
      <c r="BM148" s="5"/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0.67248888888888869</v>
      </c>
      <c r="JO148" s="4">
        <f t="shared" si="65"/>
        <v>0.79414444444444443</v>
      </c>
      <c r="JP148" s="4">
        <f t="shared" si="66"/>
        <v>0.22128888888888892</v>
      </c>
      <c r="JQ148" s="4">
        <f t="shared" si="67"/>
        <v>1.5777777777777779E-2</v>
      </c>
      <c r="JR148" s="4">
        <f t="shared" si="68"/>
        <v>0.80072222222222234</v>
      </c>
      <c r="JS148" s="4">
        <f t="shared" si="69"/>
        <v>0.39602500000000002</v>
      </c>
      <c r="JT148" s="4">
        <f t="shared" si="70"/>
        <v>0.99777777777777787</v>
      </c>
      <c r="JU148" s="4">
        <f t="shared" si="71"/>
        <v>2.1754777777777776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k=20, r=0.3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k=5,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/>
      <c r="K149" s="5"/>
      <c r="L149" s="5"/>
      <c r="M149" s="5"/>
      <c r="N149" s="5"/>
      <c r="O149" s="5"/>
      <c r="P149" s="5"/>
      <c r="Q149" s="5"/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/>
      <c r="AA149" s="5"/>
      <c r="AB149" s="5"/>
      <c r="AC149" s="5"/>
      <c r="AD149" s="5"/>
      <c r="AE149" s="5"/>
      <c r="AF149" s="5"/>
      <c r="AG149" s="5"/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/>
      <c r="AQ149" s="5"/>
      <c r="AR149" s="5"/>
      <c r="AS149" s="5"/>
      <c r="AT149" s="5"/>
      <c r="AU149" s="5"/>
      <c r="AV149" s="5"/>
      <c r="AW149" s="5"/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/>
      <c r="BG149" s="5"/>
      <c r="BH149" s="5"/>
      <c r="BI149" s="5"/>
      <c r="BJ149" s="5"/>
      <c r="BK149" s="5"/>
      <c r="BL149" s="5"/>
      <c r="BM149" s="5"/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0.6797777777777777</v>
      </c>
      <c r="JO149" s="4">
        <f t="shared" si="65"/>
        <v>0.80697777777777779</v>
      </c>
      <c r="JP149" s="4">
        <f t="shared" si="66"/>
        <v>0.1864888888888889</v>
      </c>
      <c r="JQ149" s="4">
        <f t="shared" si="67"/>
        <v>1.9322222222222223E-2</v>
      </c>
      <c r="JR149" s="4">
        <f t="shared" si="68"/>
        <v>0.79243333333333332</v>
      </c>
      <c r="JS149" s="4">
        <f t="shared" si="69"/>
        <v>0.2898</v>
      </c>
      <c r="JT149" s="4">
        <f t="shared" si="70"/>
        <v>0.99777777777777787</v>
      </c>
      <c r="JU149" s="4">
        <f t="shared" si="71"/>
        <v>2.1422444444444446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k=5,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k=20, r=0.3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/>
      <c r="K150" s="5"/>
      <c r="L150" s="5"/>
      <c r="M150" s="5"/>
      <c r="N150" s="5"/>
      <c r="O150" s="5"/>
      <c r="P150" s="5"/>
      <c r="Q150" s="5"/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/>
      <c r="AA150" s="5"/>
      <c r="AB150" s="5"/>
      <c r="AC150" s="5"/>
      <c r="AD150" s="5"/>
      <c r="AE150" s="5"/>
      <c r="AF150" s="5"/>
      <c r="AG150" s="5"/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/>
      <c r="AQ150" s="5"/>
      <c r="AR150" s="5"/>
      <c r="AS150" s="5"/>
      <c r="AT150" s="5"/>
      <c r="AU150" s="5"/>
      <c r="AV150" s="5"/>
      <c r="AW150" s="5"/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/>
      <c r="BG150" s="5"/>
      <c r="BH150" s="5"/>
      <c r="BI150" s="5"/>
      <c r="BJ150" s="5"/>
      <c r="BK150" s="5"/>
      <c r="BL150" s="5"/>
      <c r="BM150" s="5"/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0.67055555555555546</v>
      </c>
      <c r="JO150" s="4">
        <f t="shared" si="65"/>
        <v>0.78283333333333338</v>
      </c>
      <c r="JP150" s="4">
        <f t="shared" si="66"/>
        <v>0.19201111111111113</v>
      </c>
      <c r="JQ150" s="4">
        <f t="shared" si="67"/>
        <v>2.2188888888888886E-2</v>
      </c>
      <c r="JR150" s="4">
        <f t="shared" si="68"/>
        <v>0.79226666666666667</v>
      </c>
      <c r="JS150" s="4">
        <f t="shared" si="69"/>
        <v>0.23952499999999999</v>
      </c>
      <c r="JT150" s="4">
        <f t="shared" si="70"/>
        <v>0.99777777777777787</v>
      </c>
      <c r="JU150" s="4">
        <f t="shared" si="71"/>
        <v>2.0653000000000001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k=15, r=0.5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/>
      <c r="K151" s="5"/>
      <c r="L151" s="5"/>
      <c r="M151" s="5"/>
      <c r="N151" s="5"/>
      <c r="O151" s="5"/>
      <c r="P151" s="5"/>
      <c r="Q151" s="5"/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/>
      <c r="AA151" s="5"/>
      <c r="AB151" s="5"/>
      <c r="AC151" s="5"/>
      <c r="AD151" s="5"/>
      <c r="AE151" s="5"/>
      <c r="AF151" s="5"/>
      <c r="AG151" s="5"/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0.65865000000000007</v>
      </c>
      <c r="JO151" s="4">
        <f t="shared" si="65"/>
        <v>0.75450000000000006</v>
      </c>
      <c r="JP151" s="4">
        <f t="shared" si="66"/>
        <v>0.20443333333333333</v>
      </c>
      <c r="JQ151" s="4">
        <f t="shared" si="67"/>
        <v>1.7000000000000001E-2</v>
      </c>
      <c r="JR151" s="4">
        <f t="shared" si="68"/>
        <v>0.82719999999999982</v>
      </c>
      <c r="JS151" s="4">
        <f t="shared" si="69"/>
        <v>0.22943333333333329</v>
      </c>
      <c r="JT151" s="4">
        <f t="shared" si="70"/>
        <v>1</v>
      </c>
      <c r="JU151" s="4">
        <f t="shared" si="71"/>
        <v>2.1444833333333331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r=0.5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r=0.1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r=0.5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/>
      <c r="K152" s="5"/>
      <c r="L152" s="5"/>
      <c r="M152" s="5"/>
      <c r="N152" s="5"/>
      <c r="O152" s="5"/>
      <c r="P152" s="5"/>
      <c r="Q152" s="5"/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/>
      <c r="AA152" s="5"/>
      <c r="AB152" s="5"/>
      <c r="AC152" s="5"/>
      <c r="AD152" s="5"/>
      <c r="AE152" s="5"/>
      <c r="AF152" s="5"/>
      <c r="AG152" s="5"/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10"/>
      <c r="BO152" s="10"/>
      <c r="BP152" s="10"/>
      <c r="BQ152" s="10"/>
      <c r="BR152" s="10"/>
      <c r="BS152" s="10"/>
      <c r="BT152" s="10"/>
      <c r="BU152" s="10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0.68210000000000004</v>
      </c>
      <c r="JO152" s="4">
        <f t="shared" si="65"/>
        <v>0.80480000000000007</v>
      </c>
      <c r="JP152" s="4">
        <f t="shared" si="66"/>
        <v>0.20871666666666666</v>
      </c>
      <c r="JQ152" s="4">
        <f t="shared" si="67"/>
        <v>9.8166666666666662E-3</v>
      </c>
      <c r="JR152" s="4">
        <f t="shared" si="68"/>
        <v>0.75614999999999999</v>
      </c>
      <c r="JS152" s="4">
        <f t="shared" si="69"/>
        <v>0.3589</v>
      </c>
      <c r="JT152" s="4">
        <f t="shared" si="70"/>
        <v>1</v>
      </c>
      <c r="JU152" s="4">
        <f t="shared" si="71"/>
        <v>2.1485666666666665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k=5, r=0.5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r=0.5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r=0.5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/>
      <c r="K153" s="5"/>
      <c r="L153" s="5"/>
      <c r="M153" s="5"/>
      <c r="N153" s="5"/>
      <c r="O153" s="5"/>
      <c r="P153" s="5"/>
      <c r="Q153" s="5"/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/>
      <c r="AA153" s="5"/>
      <c r="AB153" s="5"/>
      <c r="AC153" s="5"/>
      <c r="AD153" s="5"/>
      <c r="AE153" s="5"/>
      <c r="AF153" s="5"/>
      <c r="AG153" s="5"/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/>
      <c r="AQ153" s="5"/>
      <c r="AR153" s="5"/>
      <c r="AS153" s="5"/>
      <c r="AT153" s="5"/>
      <c r="AU153" s="5"/>
      <c r="AV153" s="5"/>
      <c r="AW153" s="5"/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/>
      <c r="BG153" s="5"/>
      <c r="BH153" s="5"/>
      <c r="BI153" s="5"/>
      <c r="BJ153" s="5"/>
      <c r="BK153" s="5"/>
      <c r="BL153" s="5"/>
      <c r="BM153" s="5"/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10"/>
      <c r="EA153" s="10"/>
      <c r="EB153" s="10"/>
      <c r="EC153" s="10"/>
      <c r="ED153" s="10"/>
      <c r="EE153" s="10"/>
      <c r="EF153" s="10"/>
      <c r="EG153" s="10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0.66603333333333326</v>
      </c>
      <c r="JO153" s="4">
        <f t="shared" si="65"/>
        <v>0.77214444444444441</v>
      </c>
      <c r="JP153" s="4">
        <f t="shared" si="66"/>
        <v>0.20557777777777778</v>
      </c>
      <c r="JQ153" s="4">
        <f t="shared" si="67"/>
        <v>2.293333333333333E-2</v>
      </c>
      <c r="JR153" s="4">
        <f t="shared" si="68"/>
        <v>0.79249999999999998</v>
      </c>
      <c r="JS153" s="4">
        <f t="shared" si="69"/>
        <v>0.24509999999999998</v>
      </c>
      <c r="JT153" s="4">
        <f t="shared" si="70"/>
        <v>0.99737777777777781</v>
      </c>
      <c r="JU153" s="4">
        <f t="shared" si="71"/>
        <v>1.8937444444444447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k=20, r=0.5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/>
      <c r="K154" s="5"/>
      <c r="L154" s="5"/>
      <c r="M154" s="5"/>
      <c r="N154" s="5"/>
      <c r="O154" s="5"/>
      <c r="P154" s="5"/>
      <c r="Q154" s="5"/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/>
      <c r="AA154" s="5"/>
      <c r="AB154" s="5"/>
      <c r="AC154" s="5"/>
      <c r="AD154" s="5"/>
      <c r="AE154" s="5"/>
      <c r="AF154" s="5"/>
      <c r="AG154" s="5"/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/>
      <c r="AQ154" s="5"/>
      <c r="AR154" s="5"/>
      <c r="AS154" s="5"/>
      <c r="AT154" s="5"/>
      <c r="AU154" s="5"/>
      <c r="AV154" s="5"/>
      <c r="AW154" s="5"/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/>
      <c r="BG154" s="5"/>
      <c r="BH154" s="5"/>
      <c r="BI154" s="5"/>
      <c r="BJ154" s="5"/>
      <c r="BK154" s="5"/>
      <c r="BL154" s="5"/>
      <c r="BM154" s="5"/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0.70587500000000014</v>
      </c>
      <c r="JO154" s="4">
        <f t="shared" si="65"/>
        <v>0.85592500000000016</v>
      </c>
      <c r="JP154" s="4">
        <f t="shared" si="66"/>
        <v>0.15221249999999997</v>
      </c>
      <c r="JQ154" s="4">
        <f t="shared" si="67"/>
        <v>1.7575E-2</v>
      </c>
      <c r="JR154" s="4">
        <f t="shared" si="68"/>
        <v>0.61064999999999992</v>
      </c>
      <c r="JS154" s="4">
        <f t="shared" si="69"/>
        <v>0.26989999999999997</v>
      </c>
      <c r="JT154" s="4">
        <f t="shared" si="70"/>
        <v>0.99298750000000013</v>
      </c>
      <c r="JU154" s="4">
        <f t="shared" si="71"/>
        <v>1.8744874999999999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r=0.3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k=20, r=0.5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/>
      <c r="K155" s="5"/>
      <c r="L155" s="5"/>
      <c r="M155" s="5"/>
      <c r="N155" s="5"/>
      <c r="O155" s="5"/>
      <c r="P155" s="5"/>
      <c r="Q155" s="5"/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/>
      <c r="AA155" s="5"/>
      <c r="AB155" s="5"/>
      <c r="AC155" s="5"/>
      <c r="AD155" s="5"/>
      <c r="AE155" s="5"/>
      <c r="AF155" s="5"/>
      <c r="AG155" s="5"/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/>
      <c r="AQ155" s="5"/>
      <c r="AR155" s="5"/>
      <c r="AS155" s="5"/>
      <c r="AT155" s="5"/>
      <c r="AU155" s="5"/>
      <c r="AV155" s="5"/>
      <c r="AW155" s="5"/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/>
      <c r="BG155" s="5"/>
      <c r="BH155" s="5"/>
      <c r="BI155" s="5"/>
      <c r="BJ155" s="5"/>
      <c r="BK155" s="5"/>
      <c r="BL155" s="5"/>
      <c r="BM155" s="5"/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0.66744999999999988</v>
      </c>
      <c r="JO155" s="4">
        <f t="shared" si="65"/>
        <v>0.77423750000000002</v>
      </c>
      <c r="JP155" s="4">
        <f t="shared" si="66"/>
        <v>0.1942625</v>
      </c>
      <c r="JQ155" s="4">
        <f t="shared" si="67"/>
        <v>2.1962500000000003E-2</v>
      </c>
      <c r="JR155" s="4">
        <f t="shared" si="68"/>
        <v>0.76578749999999995</v>
      </c>
      <c r="JS155" s="4">
        <f t="shared" si="69"/>
        <v>0.25186666666666663</v>
      </c>
      <c r="JT155" s="4">
        <f t="shared" si="70"/>
        <v>0.99298750000000013</v>
      </c>
      <c r="JU155" s="4">
        <f t="shared" si="71"/>
        <v>1.9133500000000001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k=20, r=0.5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/>
      <c r="K156" s="5"/>
      <c r="L156" s="5"/>
      <c r="M156" s="5"/>
      <c r="N156" s="5"/>
      <c r="O156" s="5"/>
      <c r="P156" s="5"/>
      <c r="Q156" s="5"/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/>
      <c r="AA156" s="5"/>
      <c r="AB156" s="5"/>
      <c r="AC156" s="5"/>
      <c r="AD156" s="5"/>
      <c r="AE156" s="5"/>
      <c r="AF156" s="5"/>
      <c r="AG156" s="5"/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/>
      <c r="AQ156" s="5"/>
      <c r="AR156" s="5"/>
      <c r="AS156" s="5"/>
      <c r="AT156" s="5"/>
      <c r="AU156" s="5"/>
      <c r="AV156" s="5"/>
      <c r="AW156" s="5"/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/>
      <c r="BG156" s="5"/>
      <c r="BH156" s="5"/>
      <c r="BI156" s="5"/>
      <c r="BJ156" s="5"/>
      <c r="BK156" s="5"/>
      <c r="BL156" s="5"/>
      <c r="BM156" s="5"/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0.6948375</v>
      </c>
      <c r="JO156" s="4">
        <f t="shared" si="65"/>
        <v>0.84516249999999993</v>
      </c>
      <c r="JP156" s="4">
        <f t="shared" si="66"/>
        <v>0.18922500000000003</v>
      </c>
      <c r="JQ156" s="4">
        <f t="shared" si="67"/>
        <v>1.5899999999999997E-2</v>
      </c>
      <c r="JR156" s="4">
        <f t="shared" si="68"/>
        <v>0.77087499999999998</v>
      </c>
      <c r="JS156" s="4">
        <f t="shared" si="69"/>
        <v>0.40973333333333334</v>
      </c>
      <c r="JT156" s="4">
        <f t="shared" si="70"/>
        <v>0.98257499999999998</v>
      </c>
      <c r="JU156" s="4">
        <f t="shared" si="71"/>
        <v>1.9518750000000002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k=20,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k=20, r=0.3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r=0.3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/>
      <c r="K157" s="5"/>
      <c r="L157" s="5"/>
      <c r="M157" s="5"/>
      <c r="N157" s="5"/>
      <c r="O157" s="5"/>
      <c r="P157" s="5"/>
      <c r="Q157" s="5"/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/>
      <c r="AA157" s="5"/>
      <c r="AB157" s="5"/>
      <c r="AC157" s="5"/>
      <c r="AD157" s="5"/>
      <c r="AE157" s="5"/>
      <c r="AF157" s="5"/>
      <c r="AG157" s="5"/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/>
      <c r="AQ157" s="5"/>
      <c r="AR157" s="5"/>
      <c r="AS157" s="5"/>
      <c r="AT157" s="5"/>
      <c r="AU157" s="5"/>
      <c r="AV157" s="5"/>
      <c r="AW157" s="5"/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/>
      <c r="BG157" s="5"/>
      <c r="BH157" s="5"/>
      <c r="BI157" s="5"/>
      <c r="BJ157" s="5"/>
      <c r="BK157" s="5"/>
      <c r="BL157" s="5"/>
      <c r="BM157" s="5"/>
      <c r="BN157" s="10">
        <v>0.7712</v>
      </c>
      <c r="BO157" s="10">
        <v>1.0190999999999999</v>
      </c>
      <c r="BP157" s="10">
        <v>2.76E-2</v>
      </c>
      <c r="BQ157" s="10">
        <v>4.6600000000000003E-2</v>
      </c>
      <c r="BR157" s="10">
        <v>0.53180000000000005</v>
      </c>
      <c r="BS157" s="10"/>
      <c r="BT157" s="10"/>
      <c r="BU157" s="10">
        <v>0.73089999999999999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0.71991250000000007</v>
      </c>
      <c r="JO157" s="4">
        <f t="shared" si="65"/>
        <v>0.89428750000000001</v>
      </c>
      <c r="JP157" s="4">
        <f t="shared" si="66"/>
        <v>0.13762499999999997</v>
      </c>
      <c r="JQ157" s="4">
        <f t="shared" si="67"/>
        <v>1.6512499999999999E-2</v>
      </c>
      <c r="JR157" s="4">
        <f t="shared" si="68"/>
        <v>0.55442499999999995</v>
      </c>
      <c r="JS157" s="4">
        <f t="shared" si="69"/>
        <v>0.23406666666666667</v>
      </c>
      <c r="JT157" s="4">
        <f t="shared" si="70"/>
        <v>0.9970714285714285</v>
      </c>
      <c r="JU157" s="4">
        <f t="shared" si="71"/>
        <v>1.865375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k=20, r=0.5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r=0.3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/>
      <c r="K158" s="5"/>
      <c r="L158" s="5"/>
      <c r="M158" s="5"/>
      <c r="N158" s="5"/>
      <c r="O158" s="5"/>
      <c r="P158" s="5"/>
      <c r="Q158" s="5"/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/>
      <c r="AA158" s="5"/>
      <c r="AB158" s="5"/>
      <c r="AC158" s="5"/>
      <c r="AD158" s="5"/>
      <c r="AE158" s="5"/>
      <c r="AF158" s="5"/>
      <c r="AG158" s="5"/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10">
        <v>1</v>
      </c>
      <c r="BO158" s="10">
        <v>1</v>
      </c>
      <c r="BP158" s="10">
        <v>0</v>
      </c>
      <c r="BQ158" s="10">
        <v>0</v>
      </c>
      <c r="BR158" s="10">
        <v>0</v>
      </c>
      <c r="BS158" s="10"/>
      <c r="BT158" s="10">
        <v>2.5000000000000001E-3</v>
      </c>
      <c r="BU158" s="10">
        <v>0.67959999999999998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0.73444285714285706</v>
      </c>
      <c r="JO158" s="4">
        <f t="shared" si="65"/>
        <v>0.75349999999999995</v>
      </c>
      <c r="JP158" s="4">
        <f t="shared" si="66"/>
        <v>0.15658333333333332</v>
      </c>
      <c r="JQ158" s="4">
        <f t="shared" si="67"/>
        <v>5.5200000000000006E-2</v>
      </c>
      <c r="JR158" s="4">
        <f t="shared" si="68"/>
        <v>0.19652857142857139</v>
      </c>
      <c r="JS158" s="4">
        <f t="shared" si="69"/>
        <v>1.6924999999999999E-2</v>
      </c>
      <c r="JT158" s="4">
        <f t="shared" si="70"/>
        <v>1.5971428571428574E-2</v>
      </c>
      <c r="JU158" s="4">
        <f t="shared" si="71"/>
        <v>1.8658714285714286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/>
      <c r="K159" s="5"/>
      <c r="L159" s="5"/>
      <c r="M159" s="5"/>
      <c r="N159" s="5"/>
      <c r="O159" s="5"/>
      <c r="P159" s="5"/>
      <c r="Q159" s="5"/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/>
      <c r="AA159" s="5"/>
      <c r="AB159" s="5"/>
      <c r="AC159" s="5"/>
      <c r="AD159" s="5"/>
      <c r="AE159" s="5"/>
      <c r="AF159" s="5"/>
      <c r="AG159" s="5"/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/>
      <c r="AQ159" s="5"/>
      <c r="AR159" s="5"/>
      <c r="AS159" s="5"/>
      <c r="AT159" s="5"/>
      <c r="AU159" s="5"/>
      <c r="AV159" s="5"/>
      <c r="AW159" s="5"/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/>
      <c r="BG159" s="5"/>
      <c r="BH159" s="5"/>
      <c r="BI159" s="5"/>
      <c r="BJ159" s="5"/>
      <c r="BK159" s="5"/>
      <c r="BL159" s="5"/>
      <c r="BM159" s="5"/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0.74118749999999989</v>
      </c>
      <c r="JO159" s="4">
        <f t="shared" si="65"/>
        <v>0.9693250000000001</v>
      </c>
      <c r="JP159" s="4">
        <f t="shared" si="66"/>
        <v>0.20502500000000001</v>
      </c>
      <c r="JQ159" s="4">
        <f t="shared" si="67"/>
        <v>7.1000000000000004E-3</v>
      </c>
      <c r="JR159" s="4">
        <f t="shared" si="68"/>
        <v>0.54562499999999992</v>
      </c>
      <c r="JS159" s="4">
        <f t="shared" si="69"/>
        <v>0.5554</v>
      </c>
      <c r="JT159" s="4">
        <f t="shared" si="70"/>
        <v>0.99798750000000003</v>
      </c>
      <c r="JU159" s="4">
        <f t="shared" si="71"/>
        <v>2.2085374999999998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k=20, r=0.3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k=20, r=0.3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/>
      <c r="K160" s="5"/>
      <c r="L160" s="5"/>
      <c r="M160" s="5"/>
      <c r="N160" s="5"/>
      <c r="O160" s="5"/>
      <c r="P160" s="5"/>
      <c r="Q160" s="5"/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/>
      <c r="AA160" s="5"/>
      <c r="AB160" s="5"/>
      <c r="AC160" s="5"/>
      <c r="AD160" s="5"/>
      <c r="AE160" s="5"/>
      <c r="AF160" s="5"/>
      <c r="AG160" s="5"/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/>
      <c r="AQ160" s="5"/>
      <c r="AR160" s="5"/>
      <c r="AS160" s="5"/>
      <c r="AT160" s="5"/>
      <c r="AU160" s="5"/>
      <c r="AV160" s="5"/>
      <c r="AW160" s="5"/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/>
      <c r="BG160" s="5"/>
      <c r="BH160" s="5"/>
      <c r="BI160" s="5"/>
      <c r="BJ160" s="5"/>
      <c r="BK160" s="5"/>
      <c r="BL160" s="5"/>
      <c r="BM160" s="5"/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0.6875</v>
      </c>
      <c r="JO160" s="4">
        <f t="shared" si="65"/>
        <v>0.8320249999999999</v>
      </c>
      <c r="JP160" s="4">
        <f t="shared" si="66"/>
        <v>0.23151250000000001</v>
      </c>
      <c r="JQ160" s="4">
        <f t="shared" si="67"/>
        <v>1.30375E-2</v>
      </c>
      <c r="JR160" s="4">
        <f t="shared" si="68"/>
        <v>0.75381250000000011</v>
      </c>
      <c r="JS160" s="4">
        <f t="shared" si="69"/>
        <v>0.50793333333333335</v>
      </c>
      <c r="JT160" s="4">
        <f t="shared" si="70"/>
        <v>0.99552499999999999</v>
      </c>
      <c r="JU160" s="4">
        <f t="shared" si="71"/>
        <v>2.1801124999999999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k=20, r=0.3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k=20, r=0.3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/>
      <c r="K161" s="5"/>
      <c r="L161" s="5"/>
      <c r="M161" s="5"/>
      <c r="N161" s="5"/>
      <c r="O161" s="5"/>
      <c r="P161" s="5"/>
      <c r="Q161" s="5"/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/>
      <c r="AA161" s="5"/>
      <c r="AB161" s="5"/>
      <c r="AC161" s="5"/>
      <c r="AD161" s="5"/>
      <c r="AE161" s="5"/>
      <c r="AF161" s="5"/>
      <c r="AG161" s="5"/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/>
      <c r="AQ161" s="5"/>
      <c r="AR161" s="5"/>
      <c r="AS161" s="5"/>
      <c r="AT161" s="5"/>
      <c r="AU161" s="5"/>
      <c r="AV161" s="5"/>
      <c r="AW161" s="5"/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/>
      <c r="BG161" s="5"/>
      <c r="BH161" s="5"/>
      <c r="BI161" s="5"/>
      <c r="BJ161" s="5"/>
      <c r="BK161" s="5"/>
      <c r="BL161" s="5"/>
      <c r="BM161" s="5"/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0.67192500000000011</v>
      </c>
      <c r="JO161" s="4">
        <f t="shared" si="65"/>
        <v>0.79203750000000006</v>
      </c>
      <c r="JP161" s="4">
        <f t="shared" si="66"/>
        <v>0.2187125</v>
      </c>
      <c r="JQ161" s="4">
        <f t="shared" si="67"/>
        <v>1.6837500000000002E-2</v>
      </c>
      <c r="JR161" s="4">
        <f t="shared" si="68"/>
        <v>0.79808749999999995</v>
      </c>
      <c r="JS161" s="4">
        <f t="shared" si="69"/>
        <v>0.37116666666666664</v>
      </c>
      <c r="JT161" s="4">
        <f t="shared" si="70"/>
        <v>0.99552499999999999</v>
      </c>
      <c r="JU161" s="4">
        <f t="shared" si="71"/>
        <v>2.1103624999999999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k=20, r=0.3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/>
      <c r="K162" s="5"/>
      <c r="L162" s="5"/>
      <c r="M162" s="5"/>
      <c r="N162" s="5"/>
      <c r="O162" s="5"/>
      <c r="P162" s="5"/>
      <c r="Q162" s="5"/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/>
      <c r="AA162" s="5"/>
      <c r="AB162" s="5"/>
      <c r="AC162" s="5"/>
      <c r="AD162" s="5"/>
      <c r="AE162" s="5"/>
      <c r="AF162" s="5"/>
      <c r="AG162" s="5"/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10"/>
      <c r="BO162" s="10"/>
      <c r="BP162" s="10"/>
      <c r="BQ162" s="10"/>
      <c r="BR162" s="10"/>
      <c r="BS162" s="10"/>
      <c r="BT162" s="10"/>
      <c r="BU162" s="10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0.65571666666666673</v>
      </c>
      <c r="JO162" s="4">
        <f t="shared" si="65"/>
        <v>0.75879999999999992</v>
      </c>
      <c r="JP162" s="4">
        <f t="shared" si="66"/>
        <v>0.25968333333333332</v>
      </c>
      <c r="JQ162" s="4">
        <f t="shared" si="67"/>
        <v>8.5166666666666672E-3</v>
      </c>
      <c r="JR162" s="4">
        <f t="shared" si="68"/>
        <v>0.85894999999999999</v>
      </c>
      <c r="JS162" s="4">
        <f t="shared" si="69"/>
        <v>0.47920000000000001</v>
      </c>
      <c r="JT162" s="4">
        <f t="shared" si="70"/>
        <v>1</v>
      </c>
      <c r="JU162" s="4">
        <f t="shared" si="71"/>
        <v>2.3183500000000001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k=20,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r=0.5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k=10, r=0.5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/>
      <c r="K163" s="5"/>
      <c r="L163" s="5"/>
      <c r="M163" s="5"/>
      <c r="N163" s="5"/>
      <c r="O163" s="5"/>
      <c r="P163" s="5"/>
      <c r="Q163" s="5"/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/>
      <c r="AA163" s="5"/>
      <c r="AB163" s="5"/>
      <c r="AC163" s="5"/>
      <c r="AD163" s="5"/>
      <c r="AE163" s="5"/>
      <c r="AF163" s="5"/>
      <c r="AG163" s="5"/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/>
      <c r="AQ163" s="5"/>
      <c r="AR163" s="5"/>
      <c r="AS163" s="5"/>
      <c r="AT163" s="5"/>
      <c r="AU163" s="5"/>
      <c r="AV163" s="5"/>
      <c r="AW163" s="5"/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/>
      <c r="BG163" s="5"/>
      <c r="BH163" s="5"/>
      <c r="BI163" s="5"/>
      <c r="BJ163" s="5"/>
      <c r="BK163" s="5"/>
      <c r="BL163" s="5"/>
      <c r="BM163" s="5"/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10"/>
      <c r="EA163" s="10"/>
      <c r="EB163" s="10"/>
      <c r="EC163" s="10"/>
      <c r="ED163" s="10"/>
      <c r="EE163" s="10"/>
      <c r="EF163" s="10"/>
      <c r="EG163" s="10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0.64544444444444449</v>
      </c>
      <c r="JO163" s="4">
        <f t="shared" si="65"/>
        <v>0.72761111111111121</v>
      </c>
      <c r="JP163" s="4">
        <f t="shared" si="66"/>
        <v>0.26782222222222224</v>
      </c>
      <c r="JQ163" s="4">
        <f t="shared" si="67"/>
        <v>1.0033333333333335E-2</v>
      </c>
      <c r="JR163" s="4">
        <f t="shared" si="68"/>
        <v>0.85071111111111108</v>
      </c>
      <c r="JS163" s="4">
        <f t="shared" si="69"/>
        <v>0.6589666666666667</v>
      </c>
      <c r="JT163" s="4">
        <f t="shared" si="70"/>
        <v>0.99821111111111116</v>
      </c>
      <c r="JU163" s="4">
        <f t="shared" si="71"/>
        <v>5.7111555555555542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r=0.1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k=20, r=0.3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/>
      <c r="K164" s="5"/>
      <c r="L164" s="5"/>
      <c r="M164" s="5"/>
      <c r="N164" s="5"/>
      <c r="O164" s="5"/>
      <c r="P164" s="5"/>
      <c r="Q164" s="5"/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/>
      <c r="AA164" s="5"/>
      <c r="AB164" s="5"/>
      <c r="AC164" s="5"/>
      <c r="AD164" s="5"/>
      <c r="AE164" s="5"/>
      <c r="AF164" s="5"/>
      <c r="AG164" s="5"/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/>
      <c r="AQ164" s="5"/>
      <c r="AR164" s="5"/>
      <c r="AS164" s="5"/>
      <c r="AT164" s="5"/>
      <c r="AU164" s="5"/>
      <c r="AV164" s="5"/>
      <c r="AW164" s="5"/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/>
      <c r="BG164" s="5"/>
      <c r="BH164" s="5"/>
      <c r="BI164" s="5"/>
      <c r="BJ164" s="5"/>
      <c r="BK164" s="5"/>
      <c r="BL164" s="5"/>
      <c r="BM164" s="5"/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10"/>
      <c r="EA164" s="10"/>
      <c r="EB164" s="10"/>
      <c r="EC164" s="10"/>
      <c r="ED164" s="10"/>
      <c r="EE164" s="10"/>
      <c r="EF164" s="10"/>
      <c r="EG164" s="10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0.64761111111111114</v>
      </c>
      <c r="JO164" s="4">
        <f t="shared" si="65"/>
        <v>0.72945555555555552</v>
      </c>
      <c r="JP164" s="4">
        <f t="shared" si="66"/>
        <v>0.2643888888888889</v>
      </c>
      <c r="JQ164" s="4">
        <f t="shared" si="67"/>
        <v>1.3377777777777778E-2</v>
      </c>
      <c r="JR164" s="4">
        <f t="shared" si="68"/>
        <v>0.83675555555555559</v>
      </c>
      <c r="JS164" s="4">
        <f t="shared" si="69"/>
        <v>0.63459999999999994</v>
      </c>
      <c r="JT164" s="4">
        <f t="shared" si="70"/>
        <v>0.99733333333333318</v>
      </c>
      <c r="JU164" s="4">
        <f t="shared" si="71"/>
        <v>5.4082555555555558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r=0.1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k=5,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r=0.3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/>
      <c r="K165" s="5"/>
      <c r="L165" s="5"/>
      <c r="M165" s="5"/>
      <c r="N165" s="5"/>
      <c r="O165" s="5"/>
      <c r="P165" s="5"/>
      <c r="Q165" s="5"/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/>
      <c r="AA165" s="5"/>
      <c r="AB165" s="5"/>
      <c r="AC165" s="5"/>
      <c r="AD165" s="5"/>
      <c r="AE165" s="5"/>
      <c r="AF165" s="5"/>
      <c r="AG165" s="5"/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/>
      <c r="AQ165" s="5"/>
      <c r="AR165" s="5"/>
      <c r="AS165" s="5"/>
      <c r="AT165" s="5"/>
      <c r="AU165" s="5"/>
      <c r="AV165" s="5"/>
      <c r="AW165" s="5"/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/>
      <c r="BG165" s="5"/>
      <c r="BH165" s="5"/>
      <c r="BI165" s="5"/>
      <c r="BJ165" s="5"/>
      <c r="BK165" s="5"/>
      <c r="BL165" s="5"/>
      <c r="BM165" s="5"/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10"/>
      <c r="EA165" s="10"/>
      <c r="EB165" s="10"/>
      <c r="EC165" s="10"/>
      <c r="ED165" s="10"/>
      <c r="EE165" s="10"/>
      <c r="EF165" s="10"/>
      <c r="EG165" s="10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0.64503333333333324</v>
      </c>
      <c r="JO165" s="4">
        <f t="shared" si="65"/>
        <v>0.72314444444444448</v>
      </c>
      <c r="JP165" s="4">
        <f t="shared" si="66"/>
        <v>0.27089999999999997</v>
      </c>
      <c r="JQ165" s="4">
        <f t="shared" si="67"/>
        <v>1.3355555555555556E-2</v>
      </c>
      <c r="JR165" s="4">
        <f t="shared" si="68"/>
        <v>0.83381111111111117</v>
      </c>
      <c r="JS165" s="4">
        <f t="shared" si="69"/>
        <v>0.63200000000000001</v>
      </c>
      <c r="JT165" s="4">
        <f t="shared" si="70"/>
        <v>0.99733333333333318</v>
      </c>
      <c r="JU165" s="4">
        <f t="shared" si="71"/>
        <v>5.5637222222222213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r=0.3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/>
      <c r="K166" s="5"/>
      <c r="L166" s="5"/>
      <c r="M166" s="5"/>
      <c r="N166" s="5"/>
      <c r="O166" s="5"/>
      <c r="P166" s="5"/>
      <c r="Q166" s="5"/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/>
      <c r="AA166" s="5"/>
      <c r="AB166" s="5"/>
      <c r="AC166" s="5"/>
      <c r="AD166" s="5"/>
      <c r="AE166" s="5"/>
      <c r="AF166" s="5"/>
      <c r="AG166" s="5"/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/>
      <c r="AQ166" s="5"/>
      <c r="AR166" s="5"/>
      <c r="AS166" s="5"/>
      <c r="AT166" s="5"/>
      <c r="AU166" s="5"/>
      <c r="AV166" s="5"/>
      <c r="AW166" s="5"/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/>
      <c r="BG166" s="5"/>
      <c r="BH166" s="5"/>
      <c r="BI166" s="5"/>
      <c r="BJ166" s="5"/>
      <c r="BK166" s="5"/>
      <c r="BL166" s="5"/>
      <c r="BM166" s="5"/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10"/>
      <c r="EA166" s="10"/>
      <c r="EB166" s="10"/>
      <c r="EC166" s="10"/>
      <c r="ED166" s="10"/>
      <c r="EE166" s="10"/>
      <c r="EF166" s="10"/>
      <c r="EG166" s="10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0.66762222222222223</v>
      </c>
      <c r="JO166" s="4">
        <f t="shared" si="65"/>
        <v>0.77027777777777784</v>
      </c>
      <c r="JP166" s="4">
        <f t="shared" si="66"/>
        <v>0.25817777777777784</v>
      </c>
      <c r="JQ166" s="4">
        <f t="shared" si="67"/>
        <v>1.9955555555555556E-2</v>
      </c>
      <c r="JR166" s="4">
        <f t="shared" si="68"/>
        <v>0.80044444444444451</v>
      </c>
      <c r="JS166" s="4">
        <f t="shared" si="69"/>
        <v>0.39396666666666674</v>
      </c>
      <c r="JT166" s="4">
        <f t="shared" si="70"/>
        <v>0.99741111111111125</v>
      </c>
      <c r="JU166" s="4">
        <f t="shared" si="71"/>
        <v>5.2349333333333341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r=0.3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/>
      <c r="K167" s="5"/>
      <c r="L167" s="5"/>
      <c r="M167" s="5"/>
      <c r="N167" s="5"/>
      <c r="O167" s="5"/>
      <c r="P167" s="5"/>
      <c r="Q167" s="5"/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/>
      <c r="AA167" s="5"/>
      <c r="AB167" s="5"/>
      <c r="AC167" s="5"/>
      <c r="AD167" s="5"/>
      <c r="AE167" s="5"/>
      <c r="AF167" s="5"/>
      <c r="AG167" s="5"/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/>
      <c r="AQ167" s="5"/>
      <c r="AR167" s="5"/>
      <c r="AS167" s="5"/>
      <c r="AT167" s="5"/>
      <c r="AU167" s="5"/>
      <c r="AV167" s="5"/>
      <c r="AW167" s="5"/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/>
      <c r="BG167" s="5"/>
      <c r="BH167" s="5"/>
      <c r="BI167" s="5"/>
      <c r="BJ167" s="5"/>
      <c r="BK167" s="5"/>
      <c r="BL167" s="5"/>
      <c r="BM167" s="5"/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10"/>
      <c r="EA167" s="10"/>
      <c r="EB167" s="10"/>
      <c r="EC167" s="10"/>
      <c r="ED167" s="10"/>
      <c r="EE167" s="10"/>
      <c r="EF167" s="10"/>
      <c r="EG167" s="10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0.64544444444444449</v>
      </c>
      <c r="JO167" s="4">
        <f t="shared" si="65"/>
        <v>0.72437777777777779</v>
      </c>
      <c r="JP167" s="4">
        <f t="shared" si="66"/>
        <v>0.26517777777777785</v>
      </c>
      <c r="JQ167" s="4">
        <f t="shared" si="67"/>
        <v>1.3355555555555556E-2</v>
      </c>
      <c r="JR167" s="4">
        <f t="shared" si="68"/>
        <v>0.83628888888888897</v>
      </c>
      <c r="JS167" s="4">
        <f t="shared" si="69"/>
        <v>0.63470000000000004</v>
      </c>
      <c r="JT167" s="4">
        <f t="shared" si="70"/>
        <v>0.99733333333333318</v>
      </c>
      <c r="JU167" s="4">
        <f t="shared" si="71"/>
        <v>5.2029888888888891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r=0.1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k=5,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r=0.3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/>
      <c r="K168" s="5"/>
      <c r="L168" s="5"/>
      <c r="M168" s="5"/>
      <c r="N168" s="5"/>
      <c r="O168" s="5"/>
      <c r="P168" s="5"/>
      <c r="Q168" s="5"/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/>
      <c r="AA168" s="5"/>
      <c r="AB168" s="5"/>
      <c r="AC168" s="5"/>
      <c r="AD168" s="5"/>
      <c r="AE168" s="5"/>
      <c r="AF168" s="5"/>
      <c r="AG168" s="5"/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/>
      <c r="AQ168" s="5"/>
      <c r="AR168" s="5"/>
      <c r="AS168" s="5"/>
      <c r="AT168" s="5"/>
      <c r="AU168" s="5"/>
      <c r="AV168" s="5"/>
      <c r="AW168" s="5"/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/>
      <c r="BG168" s="5"/>
      <c r="BH168" s="5"/>
      <c r="BI168" s="5"/>
      <c r="BJ168" s="5"/>
      <c r="BK168" s="5"/>
      <c r="BL168" s="5"/>
      <c r="BM168" s="5"/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0.65006249999999999</v>
      </c>
      <c r="JO168" s="4">
        <f t="shared" si="65"/>
        <v>0.73339999999999994</v>
      </c>
      <c r="JP168" s="4">
        <f t="shared" si="66"/>
        <v>0.25718749999999996</v>
      </c>
      <c r="JQ168" s="4">
        <f t="shared" si="67"/>
        <v>1.5787499999999999E-2</v>
      </c>
      <c r="JR168" s="4">
        <f t="shared" si="68"/>
        <v>0.81812499999999999</v>
      </c>
      <c r="JS168" s="4">
        <f t="shared" si="69"/>
        <v>0.57436666666666669</v>
      </c>
      <c r="JT168" s="4">
        <f t="shared" si="70"/>
        <v>0.9967625</v>
      </c>
      <c r="JU168" s="4">
        <f t="shared" si="71"/>
        <v>4.98665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r=0.1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k=20, r=0.3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/>
      <c r="K169" s="5"/>
      <c r="L169" s="5"/>
      <c r="M169" s="5"/>
      <c r="N169" s="5"/>
      <c r="O169" s="5"/>
      <c r="P169" s="5"/>
      <c r="Q169" s="5"/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/>
      <c r="AA169" s="5"/>
      <c r="AB169" s="5"/>
      <c r="AC169" s="5"/>
      <c r="AD169" s="5"/>
      <c r="AE169" s="5"/>
      <c r="AF169" s="5"/>
      <c r="AG169" s="5"/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/>
      <c r="AQ169" s="5"/>
      <c r="AR169" s="5"/>
      <c r="AS169" s="5"/>
      <c r="AT169" s="5"/>
      <c r="AU169" s="5"/>
      <c r="AV169" s="5"/>
      <c r="AW169" s="5"/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/>
      <c r="BG169" s="5"/>
      <c r="BH169" s="5"/>
      <c r="BI169" s="5"/>
      <c r="BJ169" s="5"/>
      <c r="BK169" s="5"/>
      <c r="BL169" s="5"/>
      <c r="BM169" s="5"/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0.65122500000000005</v>
      </c>
      <c r="JO169" s="4">
        <f t="shared" si="65"/>
        <v>0.73771249999999999</v>
      </c>
      <c r="JP169" s="4">
        <f t="shared" si="66"/>
        <v>0.26316250000000002</v>
      </c>
      <c r="JQ169" s="4">
        <f t="shared" si="67"/>
        <v>1.0175000000000002E-2</v>
      </c>
      <c r="JR169" s="4">
        <f t="shared" si="68"/>
        <v>0.84430000000000005</v>
      </c>
      <c r="JS169" s="4">
        <f t="shared" si="69"/>
        <v>0.65549999999999997</v>
      </c>
      <c r="JT169" s="4">
        <f t="shared" si="70"/>
        <v>0.99798750000000003</v>
      </c>
      <c r="JU169" s="4">
        <f t="shared" si="71"/>
        <v>5.2697374999999997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k=20,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k=20, r=0.3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/>
      <c r="K170" s="5"/>
      <c r="L170" s="5"/>
      <c r="M170" s="5"/>
      <c r="N170" s="5"/>
      <c r="O170" s="5"/>
      <c r="P170" s="5"/>
      <c r="Q170" s="5"/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/>
      <c r="AA170" s="5"/>
      <c r="AB170" s="5"/>
      <c r="AC170" s="5"/>
      <c r="AD170" s="5"/>
      <c r="AE170" s="5"/>
      <c r="AF170" s="5"/>
      <c r="AG170" s="5"/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/>
      <c r="AQ170" s="5"/>
      <c r="AR170" s="5"/>
      <c r="AS170" s="5"/>
      <c r="AT170" s="5"/>
      <c r="AU170" s="5"/>
      <c r="AV170" s="5"/>
      <c r="AW170" s="5"/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/>
      <c r="BG170" s="5"/>
      <c r="BH170" s="5"/>
      <c r="BI170" s="5"/>
      <c r="BJ170" s="5"/>
      <c r="BK170" s="5"/>
      <c r="BL170" s="5"/>
      <c r="BM170" s="5"/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0.64512500000000006</v>
      </c>
      <c r="JO170" s="4">
        <f t="shared" si="65"/>
        <v>0.72479999999999989</v>
      </c>
      <c r="JP170" s="4">
        <f t="shared" si="66"/>
        <v>0.26761250000000003</v>
      </c>
      <c r="JQ170" s="4">
        <f t="shared" si="67"/>
        <v>1.38625E-2</v>
      </c>
      <c r="JR170" s="4">
        <f t="shared" si="68"/>
        <v>0.83566249999999997</v>
      </c>
      <c r="JS170" s="4">
        <f t="shared" si="69"/>
        <v>0.63689999999999991</v>
      </c>
      <c r="JT170" s="4">
        <f t="shared" si="70"/>
        <v>0.997</v>
      </c>
      <c r="JU170" s="4">
        <f t="shared" si="71"/>
        <v>5.0603999999999996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r=0.1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k=5,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k=20, r=0.3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k=5,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/>
      <c r="K171" s="5"/>
      <c r="L171" s="5"/>
      <c r="M171" s="5"/>
      <c r="N171" s="5"/>
      <c r="O171" s="5"/>
      <c r="P171" s="5"/>
      <c r="Q171" s="5"/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/>
      <c r="AA171" s="5"/>
      <c r="AB171" s="5"/>
      <c r="AC171" s="5"/>
      <c r="AD171" s="5"/>
      <c r="AE171" s="5"/>
      <c r="AF171" s="5"/>
      <c r="AG171" s="5"/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/>
      <c r="AQ171" s="5"/>
      <c r="AR171" s="5"/>
      <c r="AS171" s="5"/>
      <c r="AT171" s="5"/>
      <c r="AU171" s="5"/>
      <c r="AV171" s="5"/>
      <c r="AW171" s="5"/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/>
      <c r="BG171" s="5"/>
      <c r="BH171" s="5"/>
      <c r="BI171" s="5"/>
      <c r="BJ171" s="5"/>
      <c r="BK171" s="5"/>
      <c r="BL171" s="5"/>
      <c r="BM171" s="5"/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0.642625</v>
      </c>
      <c r="JO171" s="4">
        <f t="shared" si="65"/>
        <v>0.72637499999999999</v>
      </c>
      <c r="JP171" s="4">
        <f t="shared" si="66"/>
        <v>0.26495000000000002</v>
      </c>
      <c r="JQ171" s="4">
        <f t="shared" si="67"/>
        <v>1.0137500000000001E-2</v>
      </c>
      <c r="JR171" s="4">
        <f t="shared" si="68"/>
        <v>0.84417500000000001</v>
      </c>
      <c r="JS171" s="4">
        <f t="shared" si="69"/>
        <v>0.65523333333333333</v>
      </c>
      <c r="JT171" s="4">
        <f t="shared" si="70"/>
        <v>0.99798750000000003</v>
      </c>
      <c r="JU171" s="4">
        <f t="shared" si="71"/>
        <v>5.0982125000000007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r=0.1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k=20, r=0.3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k=5,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/>
      <c r="K172" s="5"/>
      <c r="L172" s="5"/>
      <c r="M172" s="5"/>
      <c r="N172" s="5"/>
      <c r="O172" s="5"/>
      <c r="P172" s="5"/>
      <c r="Q172" s="5"/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/>
      <c r="AA172" s="5"/>
      <c r="AB172" s="5"/>
      <c r="AC172" s="5"/>
      <c r="AD172" s="5"/>
      <c r="AE172" s="5"/>
      <c r="AF172" s="5"/>
      <c r="AG172" s="5"/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/>
      <c r="AQ172" s="5"/>
      <c r="AR172" s="5"/>
      <c r="AS172" s="5"/>
      <c r="AT172" s="5"/>
      <c r="AU172" s="5"/>
      <c r="AV172" s="5"/>
      <c r="AW172" s="5"/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/>
      <c r="BG172" s="5"/>
      <c r="BH172" s="5"/>
      <c r="BI172" s="5"/>
      <c r="BJ172" s="5"/>
      <c r="BK172" s="5"/>
      <c r="BL172" s="5"/>
      <c r="BM172" s="5"/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0.64422499999999994</v>
      </c>
      <c r="JO172" s="4">
        <f t="shared" si="65"/>
        <v>0.72933749999999997</v>
      </c>
      <c r="JP172" s="4">
        <f t="shared" si="66"/>
        <v>0.26426250000000001</v>
      </c>
      <c r="JQ172" s="4">
        <f t="shared" si="67"/>
        <v>1.0137500000000001E-2</v>
      </c>
      <c r="JR172" s="4">
        <f t="shared" si="68"/>
        <v>0.844225</v>
      </c>
      <c r="JS172" s="4">
        <f t="shared" si="69"/>
        <v>0.65483333333333338</v>
      </c>
      <c r="JT172" s="4">
        <f t="shared" si="70"/>
        <v>0.99798750000000003</v>
      </c>
      <c r="JU172" s="4">
        <f t="shared" si="71"/>
        <v>5.1378749999999993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r=0.1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k=20, r=0.3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k=5,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/>
      <c r="K173" s="5"/>
      <c r="L173" s="5"/>
      <c r="M173" s="5"/>
      <c r="N173" s="5"/>
      <c r="O173" s="5"/>
      <c r="P173" s="5"/>
      <c r="Q173" s="5"/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/>
      <c r="AA173" s="5"/>
      <c r="AB173" s="5"/>
      <c r="AC173" s="5"/>
      <c r="AD173" s="5"/>
      <c r="AE173" s="5"/>
      <c r="AF173" s="5"/>
      <c r="AG173" s="5"/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/>
      <c r="AQ173" s="5"/>
      <c r="AR173" s="5"/>
      <c r="AS173" s="5"/>
      <c r="AT173" s="5"/>
      <c r="AU173" s="5"/>
      <c r="AV173" s="5"/>
      <c r="AW173" s="5"/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/>
      <c r="BG173" s="5"/>
      <c r="BH173" s="5"/>
      <c r="BI173" s="5"/>
      <c r="BJ173" s="5"/>
      <c r="BK173" s="5"/>
      <c r="BL173" s="5"/>
      <c r="BM173" s="5"/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0.64893750000000006</v>
      </c>
      <c r="JO173" s="4">
        <f t="shared" si="65"/>
        <v>0.73433749999999998</v>
      </c>
      <c r="JP173" s="4">
        <f t="shared" si="66"/>
        <v>0.26292499999999996</v>
      </c>
      <c r="JQ173" s="4">
        <f t="shared" si="67"/>
        <v>1.0150000000000001E-2</v>
      </c>
      <c r="JR173" s="4">
        <f t="shared" si="68"/>
        <v>0.84530000000000005</v>
      </c>
      <c r="JS173" s="4">
        <f t="shared" si="69"/>
        <v>0.65759999999999996</v>
      </c>
      <c r="JT173" s="4">
        <f t="shared" si="70"/>
        <v>0.99798750000000003</v>
      </c>
      <c r="JU173" s="4">
        <f t="shared" si="71"/>
        <v>5.0759624999999993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k=20, r=0.3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k=20, r=0.3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k=5,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/>
      <c r="K174" s="5"/>
      <c r="L174" s="5"/>
      <c r="M174" s="5"/>
      <c r="N174" s="5"/>
      <c r="O174" s="5"/>
      <c r="P174" s="5"/>
      <c r="Q174" s="5"/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/>
      <c r="AA174" s="5"/>
      <c r="AB174" s="5"/>
      <c r="AC174" s="5"/>
      <c r="AD174" s="5"/>
      <c r="AE174" s="5"/>
      <c r="AF174" s="5"/>
      <c r="AG174" s="5"/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/>
      <c r="AQ174" s="5"/>
      <c r="AR174" s="5"/>
      <c r="AS174" s="5"/>
      <c r="AT174" s="5"/>
      <c r="AU174" s="5"/>
      <c r="AV174" s="5"/>
      <c r="AW174" s="5"/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/>
      <c r="BG174" s="5"/>
      <c r="BH174" s="5"/>
      <c r="BI174" s="5"/>
      <c r="BJ174" s="5"/>
      <c r="BK174" s="5"/>
      <c r="BL174" s="5"/>
      <c r="BM174" s="5"/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0.65349999999999997</v>
      </c>
      <c r="JO174" s="4">
        <f t="shared" si="65"/>
        <v>0.74437142857142857</v>
      </c>
      <c r="JP174" s="4">
        <f t="shared" si="66"/>
        <v>0.25687142857142853</v>
      </c>
      <c r="JQ174" s="4">
        <f t="shared" si="67"/>
        <v>1.0942857142857145E-2</v>
      </c>
      <c r="JR174" s="4">
        <f t="shared" si="68"/>
        <v>0.84045714285714279</v>
      </c>
      <c r="JS174" s="4">
        <f t="shared" si="69"/>
        <v>0.65654999999999997</v>
      </c>
      <c r="JT174" s="4">
        <f t="shared" si="70"/>
        <v>0.99770000000000003</v>
      </c>
      <c r="JU174" s="4">
        <f t="shared" si="71"/>
        <v>5.0256857142857152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r=0.1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k=20,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k=5,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/>
      <c r="K175" s="5"/>
      <c r="L175" s="5"/>
      <c r="M175" s="5"/>
      <c r="N175" s="5"/>
      <c r="O175" s="5"/>
      <c r="P175" s="5"/>
      <c r="Q175" s="5"/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/>
      <c r="AA175" s="5"/>
      <c r="AB175" s="5"/>
      <c r="AC175" s="5"/>
      <c r="AD175" s="5"/>
      <c r="AE175" s="5"/>
      <c r="AF175" s="5"/>
      <c r="AG175" s="5"/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/>
      <c r="AQ175" s="5"/>
      <c r="AR175" s="5"/>
      <c r="AS175" s="5"/>
      <c r="AT175" s="5"/>
      <c r="AU175" s="5"/>
      <c r="AV175" s="5"/>
      <c r="AW175" s="5"/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/>
      <c r="BG175" s="5"/>
      <c r="BH175" s="5"/>
      <c r="BI175" s="5"/>
      <c r="BJ175" s="5"/>
      <c r="BK175" s="5"/>
      <c r="BL175" s="5"/>
      <c r="BM175" s="5"/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0.64911428571428564</v>
      </c>
      <c r="JO175" s="4">
        <f t="shared" si="65"/>
        <v>0.73635714285714282</v>
      </c>
      <c r="JP175" s="4">
        <f t="shared" si="66"/>
        <v>0.26215714285714287</v>
      </c>
      <c r="JQ175" s="4">
        <f t="shared" si="67"/>
        <v>1.092857142857143E-2</v>
      </c>
      <c r="JR175" s="4">
        <f t="shared" si="68"/>
        <v>0.83998571428571445</v>
      </c>
      <c r="JS175" s="4">
        <f t="shared" si="69"/>
        <v>0.65549999999999997</v>
      </c>
      <c r="JT175" s="4">
        <f t="shared" si="70"/>
        <v>0.99770000000000003</v>
      </c>
      <c r="JU175" s="4">
        <f t="shared" si="71"/>
        <v>4.9470714285714283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r=0.1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k=20,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k=5,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/>
      <c r="K176" s="5"/>
      <c r="L176" s="5"/>
      <c r="M176" s="5"/>
      <c r="N176" s="5"/>
      <c r="O176" s="5"/>
      <c r="P176" s="5"/>
      <c r="Q176" s="5"/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/>
      <c r="AA176" s="5"/>
      <c r="AB176" s="5"/>
      <c r="AC176" s="5"/>
      <c r="AD176" s="5"/>
      <c r="AE176" s="5"/>
      <c r="AF176" s="5"/>
      <c r="AG176" s="5"/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/>
      <c r="AQ176" s="5"/>
      <c r="AR176" s="5"/>
      <c r="AS176" s="5"/>
      <c r="AT176" s="5"/>
      <c r="AU176" s="5"/>
      <c r="AV176" s="5"/>
      <c r="AW176" s="5"/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/>
      <c r="BG176" s="5"/>
      <c r="BH176" s="5"/>
      <c r="BI176" s="5"/>
      <c r="BJ176" s="5"/>
      <c r="BK176" s="5"/>
      <c r="BL176" s="5"/>
      <c r="BM176" s="5"/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0.65052857142857146</v>
      </c>
      <c r="JO176" s="4">
        <f t="shared" si="65"/>
        <v>0.73899999999999988</v>
      </c>
      <c r="JP176" s="4">
        <f t="shared" si="66"/>
        <v>0.26197142857142858</v>
      </c>
      <c r="JQ176" s="4">
        <f t="shared" si="67"/>
        <v>1.092857142857143E-2</v>
      </c>
      <c r="JR176" s="4">
        <f t="shared" si="68"/>
        <v>0.83957142857142852</v>
      </c>
      <c r="JS176" s="4">
        <f t="shared" si="69"/>
        <v>0.65464999999999995</v>
      </c>
      <c r="JT176" s="4">
        <f t="shared" si="70"/>
        <v>0.99770000000000003</v>
      </c>
      <c r="JU176" s="4">
        <f t="shared" si="71"/>
        <v>4.9104714285714284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r=0.1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k=20,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k=5,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/>
      <c r="K177" s="5"/>
      <c r="L177" s="5"/>
      <c r="M177" s="5"/>
      <c r="N177" s="5"/>
      <c r="O177" s="5"/>
      <c r="P177" s="5"/>
      <c r="Q177" s="5"/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/>
      <c r="AA177" s="5"/>
      <c r="AB177" s="5"/>
      <c r="AC177" s="5"/>
      <c r="AD177" s="5"/>
      <c r="AE177" s="5"/>
      <c r="AF177" s="5"/>
      <c r="AG177" s="5"/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0.62373999999999996</v>
      </c>
      <c r="JO177" s="4">
        <f t="shared" ref="JO177" si="73">AVERAGEIFS(B177:JM177,metrics.rec,"MSE")</f>
        <v>0.67821999999999993</v>
      </c>
      <c r="JP177" s="4">
        <f t="shared" ref="JP177" si="74">AVERAGEIFS(B177:JM177,metrics.rec,"R")</f>
        <v>0.28912000000000004</v>
      </c>
      <c r="JQ177" s="4">
        <f t="shared" ref="JQ177" si="75">AVERAGEIFS(B177:JM177,metrics.rec,"Precision")</f>
        <v>6.8799999999999998E-3</v>
      </c>
      <c r="JR177" s="4">
        <f t="shared" ref="JR177" si="76">AVERAGEIFS(B177:JM177,metrics.rec,"Recall")</f>
        <v>0.86904000000000003</v>
      </c>
      <c r="JS177" s="4">
        <f t="shared" ref="JS177" si="77">AVERAGEIFS(B177:JM177,metrics.rec,"Coverage")</f>
        <v>0.63365999999999989</v>
      </c>
      <c r="JT177" s="4">
        <f t="shared" ref="JT177" si="78">AVERAGEIFS(B177:JM177,metrics.rec,"Recatio")</f>
        <v>1</v>
      </c>
      <c r="JU177" s="4">
        <f t="shared" ref="JU177" si="79">AVERAGEIFS(B177:JM177,metrics.rec,"Time")</f>
        <v>7.1843599999999999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r=0.1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r=0.5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/>
      <c r="K178" s="5"/>
      <c r="L178" s="5"/>
      <c r="M178" s="5"/>
      <c r="N178" s="5"/>
      <c r="O178" s="5"/>
      <c r="P178" s="5"/>
      <c r="Q178" s="5"/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/>
      <c r="AA178" s="5"/>
      <c r="AB178" s="5"/>
      <c r="AC178" s="5"/>
      <c r="AD178" s="5"/>
      <c r="AE178" s="5"/>
      <c r="AF178" s="5"/>
      <c r="AG178" s="5"/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0.625475</v>
      </c>
      <c r="JO178" s="4">
        <f t="shared" ref="JO178" si="81">AVERAGEIFS(B178:JM178,metrics.rec,"MSE")</f>
        <v>0.67835000000000001</v>
      </c>
      <c r="JP178" s="4">
        <f t="shared" ref="JP178" si="82">AVERAGEIFS(B178:JM178,metrics.rec,"R")</f>
        <v>0.29649999999999999</v>
      </c>
      <c r="JQ178" s="4">
        <f t="shared" ref="JQ178" si="83">AVERAGEIFS(B178:JM178,metrics.rec,"Precision")</f>
        <v>6.2499999999999995E-3</v>
      </c>
      <c r="JR178" s="4">
        <f t="shared" ref="JR178" si="84">AVERAGEIFS(B178:JM178,metrics.rec,"Recall")</f>
        <v>0.87197499999999994</v>
      </c>
      <c r="JS178" s="4">
        <f t="shared" ref="JS178" si="85">AVERAGEIFS(B178:JM178,metrics.rec,"Coverage")</f>
        <v>0.63817499999999994</v>
      </c>
      <c r="JT178" s="4">
        <f t="shared" ref="JT178" si="86">AVERAGEIFS(B178:JM178,metrics.rec,"Recatio")</f>
        <v>1</v>
      </c>
      <c r="JU178" s="4">
        <f t="shared" ref="JU178" si="87">AVERAGEIFS(B178:JM178,metrics.rec,"Time")</f>
        <v>6.8120000000000012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r=0.1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r=0.5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/>
      <c r="K179" s="5"/>
      <c r="L179" s="5"/>
      <c r="M179" s="5"/>
      <c r="N179" s="5"/>
      <c r="O179" s="5"/>
      <c r="P179" s="5"/>
      <c r="Q179" s="5"/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/>
      <c r="AA179" s="5"/>
      <c r="AB179" s="5"/>
      <c r="AC179" s="5"/>
      <c r="AD179" s="5"/>
      <c r="AE179" s="5"/>
      <c r="AF179" s="5"/>
      <c r="AG179" s="5"/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/>
      <c r="AQ179" s="5"/>
      <c r="AR179" s="5"/>
      <c r="AS179" s="5"/>
      <c r="AT179" s="5"/>
      <c r="AU179" s="5"/>
      <c r="AV179" s="5"/>
      <c r="AW179" s="5"/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/>
      <c r="BG179" s="5"/>
      <c r="BH179" s="5"/>
      <c r="BI179" s="5"/>
      <c r="BJ179" s="5"/>
      <c r="BK179" s="5"/>
      <c r="BL179" s="5"/>
      <c r="BM179" s="5"/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0.66659999999999997</v>
      </c>
      <c r="JO179" s="4">
        <f t="shared" si="65"/>
        <v>0.77007142857142863</v>
      </c>
      <c r="JP179" s="4">
        <f t="shared" si="66"/>
        <v>0.25514285714285717</v>
      </c>
      <c r="JQ179" s="4">
        <f t="shared" si="67"/>
        <v>2.2514285714285716E-2</v>
      </c>
      <c r="JR179" s="4">
        <f t="shared" si="68"/>
        <v>0.79014285714285715</v>
      </c>
      <c r="JS179" s="4">
        <f t="shared" si="69"/>
        <v>0.3916</v>
      </c>
      <c r="JT179" s="4">
        <f t="shared" si="70"/>
        <v>0.99667142857142854</v>
      </c>
      <c r="JU179" s="4">
        <f t="shared" si="71"/>
        <v>4.7989857142857142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k=20,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k=5,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/>
      <c r="K180" s="5"/>
      <c r="L180" s="5"/>
      <c r="M180" s="5"/>
      <c r="N180" s="5"/>
      <c r="O180" s="5"/>
      <c r="P180" s="5"/>
      <c r="Q180" s="5"/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/>
      <c r="AA180" s="5"/>
      <c r="AB180" s="5"/>
      <c r="AC180" s="5"/>
      <c r="AD180" s="5"/>
      <c r="AE180" s="5"/>
      <c r="AF180" s="5"/>
      <c r="AG180" s="5"/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0.6210500000000001</v>
      </c>
      <c r="JO180" s="4">
        <f t="shared" si="65"/>
        <v>0.67125000000000001</v>
      </c>
      <c r="JP180" s="4">
        <f t="shared" si="66"/>
        <v>0.29322500000000001</v>
      </c>
      <c r="JQ180" s="4">
        <f t="shared" si="67"/>
        <v>6.0499999999999998E-3</v>
      </c>
      <c r="JR180" s="4">
        <f t="shared" si="68"/>
        <v>0.86995</v>
      </c>
      <c r="JS180" s="4">
        <f t="shared" si="69"/>
        <v>0.65064999999999995</v>
      </c>
      <c r="JT180" s="4">
        <f t="shared" si="70"/>
        <v>1</v>
      </c>
      <c r="JU180" s="4">
        <f t="shared" si="71"/>
        <v>7.0399499999999993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r=0.1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r=0.5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/>
      <c r="K181" s="5"/>
      <c r="L181" s="5"/>
      <c r="M181" s="5"/>
      <c r="N181" s="5"/>
      <c r="O181" s="5"/>
      <c r="P181" s="5"/>
      <c r="Q181" s="5"/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/>
      <c r="AA181" s="5"/>
      <c r="AB181" s="5"/>
      <c r="AC181" s="5"/>
      <c r="AD181" s="5"/>
      <c r="AE181" s="5"/>
      <c r="AF181" s="5"/>
      <c r="AG181" s="5"/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0.62622500000000003</v>
      </c>
      <c r="JO181" s="4">
        <f t="shared" ref="JO181:JO182" si="89">AVERAGEIFS(B181:JM181,metrics.rec,"MSE")</f>
        <v>0.68067499999999992</v>
      </c>
      <c r="JP181" s="4">
        <f t="shared" ref="JP181:JP182" si="90">AVERAGEIFS(B181:JM181,metrics.rec,"R")</f>
        <v>0.29179999999999995</v>
      </c>
      <c r="JQ181" s="4">
        <f t="shared" ref="JQ181:JQ182" si="91">AVERAGEIFS(B181:JM181,metrics.rec,"Precision")</f>
        <v>6.2499999999999995E-3</v>
      </c>
      <c r="JR181" s="4">
        <f t="shared" ref="JR181:JR182" si="92">AVERAGEIFS(B181:JM181,metrics.rec,"Recall")</f>
        <v>0.87460000000000004</v>
      </c>
      <c r="JS181" s="4">
        <f t="shared" ref="JS181:JS182" si="93">AVERAGEIFS(B181:JM181,metrics.rec,"Coverage")</f>
        <v>0.64157500000000001</v>
      </c>
      <c r="JT181" s="4">
        <f t="shared" ref="JT181:JT182" si="94">AVERAGEIFS(B181:JM181,metrics.rec,"Recatio")</f>
        <v>1</v>
      </c>
      <c r="JU181" s="4">
        <f t="shared" ref="JU181:JU182" si="95">AVERAGEIFS(B181:JM181,metrics.rec,"Time")</f>
        <v>7.4614500000000001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r=0.1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/>
      <c r="K184" s="5"/>
      <c r="L184" s="5"/>
      <c r="M184" s="5"/>
      <c r="N184" s="5"/>
      <c r="O184" s="5"/>
      <c r="P184" s="5"/>
      <c r="Q184" s="5"/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/>
      <c r="AA184" s="5"/>
      <c r="AB184" s="5"/>
      <c r="AC184" s="5"/>
      <c r="AD184" s="5"/>
      <c r="AE184" s="5"/>
      <c r="AF184" s="5"/>
      <c r="AG184" s="5"/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/>
      <c r="AQ184" s="5"/>
      <c r="AR184" s="5"/>
      <c r="AS184" s="5"/>
      <c r="AT184" s="5"/>
      <c r="AU184" s="5"/>
      <c r="AV184" s="5"/>
      <c r="AW184" s="5"/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/>
      <c r="BG184" s="5"/>
      <c r="BH184" s="5"/>
      <c r="BI184" s="5"/>
      <c r="BJ184" s="5"/>
      <c r="BK184" s="5"/>
      <c r="BL184" s="5"/>
      <c r="BM184" s="5"/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0.65688749999999996</v>
      </c>
      <c r="JO184" s="4">
        <f t="shared" si="65"/>
        <v>0.74797499999999983</v>
      </c>
      <c r="JP184" s="4">
        <f t="shared" si="66"/>
        <v>0.2522875</v>
      </c>
      <c r="JQ184" s="4">
        <f t="shared" si="67"/>
        <v>1.64125E-2</v>
      </c>
      <c r="JR184" s="4">
        <f t="shared" si="68"/>
        <v>0.81393749999999998</v>
      </c>
      <c r="JS184" s="4">
        <f t="shared" si="69"/>
        <v>0.56540000000000001</v>
      </c>
      <c r="JT184" s="4">
        <f t="shared" si="70"/>
        <v>0.9967625</v>
      </c>
      <c r="JU184" s="4">
        <f t="shared" si="71"/>
        <v>4.8780000000000001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k=5,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k=5,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/>
      <c r="K185" s="5"/>
      <c r="L185" s="5"/>
      <c r="M185" s="5"/>
      <c r="N185" s="5"/>
      <c r="O185" s="5"/>
      <c r="P185" s="5"/>
      <c r="Q185" s="5"/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/>
      <c r="AA185" s="5"/>
      <c r="AB185" s="5"/>
      <c r="AC185" s="5"/>
      <c r="AD185" s="5"/>
      <c r="AE185" s="5"/>
      <c r="AF185" s="5"/>
      <c r="AG185" s="5"/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/>
      <c r="AQ185" s="5"/>
      <c r="AR185" s="5"/>
      <c r="AS185" s="5"/>
      <c r="AT185" s="5"/>
      <c r="AU185" s="5"/>
      <c r="AV185" s="5"/>
      <c r="AW185" s="5"/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/>
      <c r="BG185" s="5"/>
      <c r="BH185" s="5"/>
      <c r="BI185" s="5"/>
      <c r="BJ185" s="5"/>
      <c r="BK185" s="5"/>
      <c r="BL185" s="5"/>
      <c r="BM185" s="5"/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0.65482499999999999</v>
      </c>
      <c r="JO185" s="4">
        <f t="shared" si="65"/>
        <v>0.745425</v>
      </c>
      <c r="JP185" s="4">
        <f t="shared" si="66"/>
        <v>0.25922499999999998</v>
      </c>
      <c r="JQ185" s="4">
        <f t="shared" si="67"/>
        <v>1.0662500000000002E-2</v>
      </c>
      <c r="JR185" s="4">
        <f t="shared" si="68"/>
        <v>0.84072500000000006</v>
      </c>
      <c r="JS185" s="4">
        <f t="shared" si="69"/>
        <v>0.65379999999999994</v>
      </c>
      <c r="JT185" s="4">
        <f t="shared" si="70"/>
        <v>0.99798750000000003</v>
      </c>
      <c r="JU185" s="4">
        <f t="shared" si="71"/>
        <v>5.076925000000001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r=0.1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k=20,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k=5,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/>
      <c r="K186" s="5"/>
      <c r="L186" s="5"/>
      <c r="M186" s="5"/>
      <c r="N186" s="5"/>
      <c r="O186" s="5"/>
      <c r="P186" s="5"/>
      <c r="Q186" s="5"/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/>
      <c r="AA186" s="5"/>
      <c r="AB186" s="5"/>
      <c r="AC186" s="5"/>
      <c r="AD186" s="5"/>
      <c r="AE186" s="5"/>
      <c r="AF186" s="5"/>
      <c r="AG186" s="5"/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/>
      <c r="AQ186" s="5"/>
      <c r="AR186" s="5"/>
      <c r="AS186" s="5"/>
      <c r="AT186" s="5"/>
      <c r="AU186" s="5"/>
      <c r="AV186" s="5"/>
      <c r="AW186" s="5"/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/>
      <c r="BG186" s="5"/>
      <c r="BH186" s="5"/>
      <c r="BI186" s="5"/>
      <c r="BJ186" s="5"/>
      <c r="BK186" s="5"/>
      <c r="BL186" s="5"/>
      <c r="BM186" s="5"/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0.64882499999999999</v>
      </c>
      <c r="JO186" s="4">
        <f t="shared" si="65"/>
        <v>0.73280000000000001</v>
      </c>
      <c r="JP186" s="4">
        <f t="shared" si="66"/>
        <v>0.2638875</v>
      </c>
      <c r="JQ186" s="4">
        <f t="shared" si="67"/>
        <v>1.4437500000000001E-2</v>
      </c>
      <c r="JR186" s="4">
        <f t="shared" si="68"/>
        <v>0.83221250000000002</v>
      </c>
      <c r="JS186" s="4">
        <f t="shared" si="69"/>
        <v>0.63006666666666666</v>
      </c>
      <c r="JT186" s="4">
        <f t="shared" si="70"/>
        <v>0.997</v>
      </c>
      <c r="JU186" s="4">
        <f t="shared" si="71"/>
        <v>4.8860125000000005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r=0.1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k=5,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k=10,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/>
      <c r="K187" s="5"/>
      <c r="L187" s="5"/>
      <c r="M187" s="5"/>
      <c r="N187" s="5"/>
      <c r="O187" s="5"/>
      <c r="P187" s="5"/>
      <c r="Q187" s="5"/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/>
      <c r="AA187" s="5"/>
      <c r="AB187" s="5"/>
      <c r="AC187" s="5"/>
      <c r="AD187" s="5"/>
      <c r="AE187" s="5"/>
      <c r="AF187" s="5"/>
      <c r="AG187" s="5"/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/>
      <c r="AQ187" s="5"/>
      <c r="AR187" s="5"/>
      <c r="AS187" s="5"/>
      <c r="AT187" s="5"/>
      <c r="AU187" s="5"/>
      <c r="AV187" s="5"/>
      <c r="AW187" s="5"/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/>
      <c r="BG187" s="5"/>
      <c r="BH187" s="5"/>
      <c r="BI187" s="5"/>
      <c r="BJ187" s="5"/>
      <c r="BK187" s="5"/>
      <c r="BL187" s="5"/>
      <c r="BM187" s="5"/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0.64597500000000008</v>
      </c>
      <c r="JO187" s="4">
        <f t="shared" ref="JO187:JO233" si="105">AVERAGEIFS(B187:JM187,metrics.rec,"MSE")</f>
        <v>0.73360000000000003</v>
      </c>
      <c r="JP187" s="4">
        <f t="shared" ref="JP187:JP233" si="106">AVERAGEIFS(B187:JM187,metrics.rec,"R")</f>
        <v>0.25982499999999997</v>
      </c>
      <c r="JQ187" s="4">
        <f t="shared" ref="JQ187:JQ233" si="107">AVERAGEIFS(B187:JM187,metrics.rec,"Precision")</f>
        <v>1.0650000000000001E-2</v>
      </c>
      <c r="JR187" s="4">
        <f t="shared" ref="JR187:JR233" si="108">AVERAGEIFS(B187:JM187,metrics.rec,"Recall")</f>
        <v>0.84102499999999991</v>
      </c>
      <c r="JS187" s="4">
        <f t="shared" ref="JS187:JS233" si="109">AVERAGEIFS(B187:JM187,metrics.rec,"Coverage")</f>
        <v>0.65326666666666655</v>
      </c>
      <c r="JT187" s="4">
        <f t="shared" ref="JT187:JT233" si="110">AVERAGEIFS(B187:JM187,metrics.rec,"Recatio")</f>
        <v>0.99798750000000003</v>
      </c>
      <c r="JU187" s="4">
        <f t="shared" ref="JU187:JU233" si="111">AVERAGEIFS(B187:JM187,metrics.rec,"Time")</f>
        <v>4.9106499999999995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r=0.1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k=20,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k=5,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/>
      <c r="K188" s="5"/>
      <c r="L188" s="5"/>
      <c r="M188" s="5"/>
      <c r="N188" s="5"/>
      <c r="O188" s="5"/>
      <c r="P188" s="5"/>
      <c r="Q188" s="5"/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/>
      <c r="AA188" s="5"/>
      <c r="AB188" s="5"/>
      <c r="AC188" s="5"/>
      <c r="AD188" s="5"/>
      <c r="AE188" s="5"/>
      <c r="AF188" s="5"/>
      <c r="AG188" s="5"/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/>
      <c r="AQ188" s="5"/>
      <c r="AR188" s="5"/>
      <c r="AS188" s="5"/>
      <c r="AT188" s="5"/>
      <c r="AU188" s="5"/>
      <c r="AV188" s="5"/>
      <c r="AW188" s="5"/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/>
      <c r="BG188" s="5"/>
      <c r="BH188" s="5"/>
      <c r="BI188" s="5"/>
      <c r="BJ188" s="5"/>
      <c r="BK188" s="5"/>
      <c r="BL188" s="5"/>
      <c r="BM188" s="5"/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0.64775000000000005</v>
      </c>
      <c r="JO188" s="4">
        <f t="shared" si="105"/>
        <v>0.73691249999999986</v>
      </c>
      <c r="JP188" s="4">
        <f t="shared" si="106"/>
        <v>0.25897500000000001</v>
      </c>
      <c r="JQ188" s="4">
        <f t="shared" si="107"/>
        <v>1.0650000000000001E-2</v>
      </c>
      <c r="JR188" s="4">
        <f t="shared" si="108"/>
        <v>0.84104999999999996</v>
      </c>
      <c r="JS188" s="4">
        <f t="shared" si="109"/>
        <v>0.65276666666666661</v>
      </c>
      <c r="JT188" s="4">
        <f t="shared" si="110"/>
        <v>0.99798750000000003</v>
      </c>
      <c r="JU188" s="4">
        <f t="shared" si="111"/>
        <v>5.0374375000000002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r=0.1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k=20,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k=5,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/>
      <c r="K189" s="5"/>
      <c r="L189" s="5"/>
      <c r="M189" s="5"/>
      <c r="N189" s="5"/>
      <c r="O189" s="5"/>
      <c r="P189" s="5"/>
      <c r="Q189" s="5"/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/>
      <c r="AA189" s="5"/>
      <c r="AB189" s="5"/>
      <c r="AC189" s="5"/>
      <c r="AD189" s="5"/>
      <c r="AE189" s="5"/>
      <c r="AF189" s="5"/>
      <c r="AG189" s="5"/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/>
      <c r="AQ189" s="5"/>
      <c r="AR189" s="5"/>
      <c r="AS189" s="5"/>
      <c r="AT189" s="5"/>
      <c r="AU189" s="5"/>
      <c r="AV189" s="5"/>
      <c r="AW189" s="5"/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/>
      <c r="BG189" s="5"/>
      <c r="BH189" s="5"/>
      <c r="BI189" s="5"/>
      <c r="BJ189" s="5"/>
      <c r="BK189" s="5"/>
      <c r="BL189" s="5"/>
      <c r="BM189" s="5"/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0.65182499999999999</v>
      </c>
      <c r="JO189" s="4">
        <f t="shared" si="105"/>
        <v>0.74055000000000004</v>
      </c>
      <c r="JP189" s="4">
        <f t="shared" si="106"/>
        <v>0.25898749999999998</v>
      </c>
      <c r="JQ189" s="4">
        <f t="shared" si="107"/>
        <v>1.0675000000000002E-2</v>
      </c>
      <c r="JR189" s="4">
        <f t="shared" si="108"/>
        <v>0.84242500000000009</v>
      </c>
      <c r="JS189" s="4">
        <f t="shared" si="109"/>
        <v>0.65576666666666661</v>
      </c>
      <c r="JT189" s="4">
        <f t="shared" si="110"/>
        <v>0.99798750000000003</v>
      </c>
      <c r="JU189" s="4">
        <f t="shared" si="111"/>
        <v>5.1008250000000004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r=0.1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k=20,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k=5,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/>
      <c r="K190" s="5"/>
      <c r="L190" s="5"/>
      <c r="M190" s="5"/>
      <c r="N190" s="5"/>
      <c r="O190" s="5"/>
      <c r="P190" s="5"/>
      <c r="Q190" s="5"/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/>
      <c r="AA190" s="5"/>
      <c r="AB190" s="5"/>
      <c r="AC190" s="5"/>
      <c r="AD190" s="5"/>
      <c r="AE190" s="5"/>
      <c r="AF190" s="5"/>
      <c r="AG190" s="5"/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/>
      <c r="AQ190" s="5"/>
      <c r="AR190" s="5"/>
      <c r="AS190" s="5"/>
      <c r="AT190" s="5"/>
      <c r="AU190" s="5"/>
      <c r="AV190" s="5"/>
      <c r="AW190" s="5"/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/>
      <c r="BG190" s="5"/>
      <c r="BH190" s="5"/>
      <c r="BI190" s="5"/>
      <c r="BJ190" s="5"/>
      <c r="BK190" s="5"/>
      <c r="BL190" s="5"/>
      <c r="BM190" s="5"/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0.65349999999999997</v>
      </c>
      <c r="JO190" s="4">
        <f t="shared" si="105"/>
        <v>0.74358750000000007</v>
      </c>
      <c r="JP190" s="4">
        <f t="shared" si="106"/>
        <v>0.25871250000000001</v>
      </c>
      <c r="JQ190" s="4">
        <f t="shared" si="107"/>
        <v>1.0700000000000001E-2</v>
      </c>
      <c r="JR190" s="4">
        <f t="shared" si="108"/>
        <v>0.84192500000000003</v>
      </c>
      <c r="JS190" s="4">
        <f t="shared" si="109"/>
        <v>0.65486666666666671</v>
      </c>
      <c r="JT190" s="4">
        <f t="shared" si="110"/>
        <v>0.99798750000000003</v>
      </c>
      <c r="JU190" s="4">
        <f t="shared" si="111"/>
        <v>5.0676750000000004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r=0.1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k=20,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k=5,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/>
      <c r="K191" s="5"/>
      <c r="L191" s="5"/>
      <c r="M191" s="5"/>
      <c r="N191" s="5"/>
      <c r="O191" s="5"/>
      <c r="P191" s="5"/>
      <c r="Q191" s="5"/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/>
      <c r="AA191" s="5"/>
      <c r="AB191" s="5"/>
      <c r="AC191" s="5"/>
      <c r="AD191" s="5"/>
      <c r="AE191" s="5"/>
      <c r="AF191" s="5"/>
      <c r="AG191" s="5"/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/>
      <c r="AQ191" s="5"/>
      <c r="AR191" s="5"/>
      <c r="AS191" s="5"/>
      <c r="AT191" s="5"/>
      <c r="AU191" s="5"/>
      <c r="AV191" s="5"/>
      <c r="AW191" s="5"/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/>
      <c r="BG191" s="5"/>
      <c r="BH191" s="5"/>
      <c r="BI191" s="5"/>
      <c r="BJ191" s="5"/>
      <c r="BK191" s="5"/>
      <c r="BL191" s="5"/>
      <c r="BM191" s="5"/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0.64848750000000011</v>
      </c>
      <c r="JO191" s="4">
        <f t="shared" si="105"/>
        <v>0.734375</v>
      </c>
      <c r="JP191" s="4">
        <f t="shared" si="106"/>
        <v>0.26339999999999997</v>
      </c>
      <c r="JQ191" s="4">
        <f t="shared" si="107"/>
        <v>1.0675000000000002E-2</v>
      </c>
      <c r="JR191" s="4">
        <f t="shared" si="108"/>
        <v>0.84172500000000006</v>
      </c>
      <c r="JS191" s="4">
        <f t="shared" si="109"/>
        <v>0.6539666666666667</v>
      </c>
      <c r="JT191" s="4">
        <f t="shared" si="110"/>
        <v>0.99798750000000003</v>
      </c>
      <c r="JU191" s="4">
        <f t="shared" si="111"/>
        <v>4.9505125000000003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r=0.1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k=20,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k=5,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/>
      <c r="K192" s="5"/>
      <c r="L192" s="5"/>
      <c r="M192" s="5"/>
      <c r="N192" s="5"/>
      <c r="O192" s="5"/>
      <c r="P192" s="5"/>
      <c r="Q192" s="5"/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/>
      <c r="AA192" s="5"/>
      <c r="AB192" s="5"/>
      <c r="AC192" s="5"/>
      <c r="AD192" s="5"/>
      <c r="AE192" s="5"/>
      <c r="AF192" s="5"/>
      <c r="AG192" s="5"/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/>
      <c r="AQ192" s="5"/>
      <c r="AR192" s="5"/>
      <c r="AS192" s="5"/>
      <c r="AT192" s="5"/>
      <c r="AU192" s="5"/>
      <c r="AV192" s="5"/>
      <c r="AW192" s="5"/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/>
      <c r="BG192" s="5"/>
      <c r="BH192" s="5"/>
      <c r="BI192" s="5"/>
      <c r="BJ192" s="5"/>
      <c r="BK192" s="5"/>
      <c r="BL192" s="5"/>
      <c r="BM192" s="5"/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0.65012499999999995</v>
      </c>
      <c r="JO192" s="4">
        <f t="shared" si="105"/>
        <v>0.73746250000000013</v>
      </c>
      <c r="JP192" s="4">
        <f t="shared" si="106"/>
        <v>0.26305000000000001</v>
      </c>
      <c r="JQ192" s="4">
        <f t="shared" si="107"/>
        <v>1.0675000000000002E-2</v>
      </c>
      <c r="JR192" s="4">
        <f t="shared" si="108"/>
        <v>0.84122500000000011</v>
      </c>
      <c r="JS192" s="4">
        <f t="shared" si="109"/>
        <v>0.65319999999999989</v>
      </c>
      <c r="JT192" s="4">
        <f t="shared" si="110"/>
        <v>0.99798750000000003</v>
      </c>
      <c r="JU192" s="4">
        <f t="shared" si="111"/>
        <v>4.9703500000000007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r=0.1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k=20,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k=5,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/>
      <c r="K193" s="5"/>
      <c r="L193" s="5"/>
      <c r="M193" s="5"/>
      <c r="N193" s="5"/>
      <c r="O193" s="5"/>
      <c r="P193" s="5"/>
      <c r="Q193" s="5"/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/>
      <c r="AA193" s="5"/>
      <c r="AB193" s="5"/>
      <c r="AC193" s="5"/>
      <c r="AD193" s="5"/>
      <c r="AE193" s="5"/>
      <c r="AF193" s="5"/>
      <c r="AG193" s="5"/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0.62345000000000006</v>
      </c>
      <c r="JO193" s="4">
        <f t="shared" ref="JO193" si="113">AVERAGEIFS(B193:JM193,metrics.rec,"MSE")</f>
        <v>0.6774</v>
      </c>
      <c r="JP193" s="4">
        <f t="shared" ref="JP193" si="114">AVERAGEIFS(B193:JM193,metrics.rec,"R")</f>
        <v>0.29035</v>
      </c>
      <c r="JQ193" s="4">
        <f t="shared" ref="JQ193" si="115">AVERAGEIFS(B193:JM193,metrics.rec,"Precision")</f>
        <v>6.2749999999999993E-3</v>
      </c>
      <c r="JR193" s="4">
        <f t="shared" ref="JR193" si="116">AVERAGEIFS(B193:JM193,metrics.rec,"Recall")</f>
        <v>0.87062499999999998</v>
      </c>
      <c r="JS193" s="4">
        <f t="shared" ref="JS193" si="117">AVERAGEIFS(B193:JM193,metrics.rec,"Coverage")</f>
        <v>0.63477500000000009</v>
      </c>
      <c r="JT193" s="4">
        <f t="shared" ref="JT193" si="118">AVERAGEIFS(B193:JM193,metrics.rec,"Recatio")</f>
        <v>1</v>
      </c>
      <c r="JU193" s="4">
        <f t="shared" ref="JU193" si="119">AVERAGEIFS(B193:JM193,metrics.rec,"Time")</f>
        <v>7.3716249999999999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r=0.1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k=10, r=0.5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/>
      <c r="K194" s="5"/>
      <c r="L194" s="5"/>
      <c r="M194" s="5"/>
      <c r="N194" s="5"/>
      <c r="O194" s="5"/>
      <c r="P194" s="5"/>
      <c r="Q194" s="5"/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/>
      <c r="AA194" s="5"/>
      <c r="AB194" s="5"/>
      <c r="AC194" s="5"/>
      <c r="AD194" s="5"/>
      <c r="AE194" s="5"/>
      <c r="AF194" s="5"/>
      <c r="AG194" s="5"/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0.62860000000000005</v>
      </c>
      <c r="JO194" s="4">
        <f t="shared" ref="JO194" si="121">AVERAGEIFS(B194:JM194,metrics.rec,"MSE")</f>
        <v>0.68491999999999986</v>
      </c>
      <c r="JP194" s="4">
        <f t="shared" ref="JP194" si="122">AVERAGEIFS(B194:JM194,metrics.rec,"R")</f>
        <v>0.29346000000000005</v>
      </c>
      <c r="JQ194" s="4">
        <f t="shared" ref="JQ194" si="123">AVERAGEIFS(B194:JM194,metrics.rec,"Precision")</f>
        <v>6.8799999999999998E-3</v>
      </c>
      <c r="JR194" s="4">
        <f t="shared" ref="JR194" si="124">AVERAGEIFS(B194:JM194,metrics.rec,"Recall")</f>
        <v>0.86882000000000004</v>
      </c>
      <c r="JS194" s="4">
        <f t="shared" ref="JS194" si="125">AVERAGEIFS(B194:JM194,metrics.rec,"Coverage")</f>
        <v>0.63507999999999998</v>
      </c>
      <c r="JT194" s="4">
        <f t="shared" ref="JT194" si="126">AVERAGEIFS(B194:JM194,metrics.rec,"Recatio")</f>
        <v>1</v>
      </c>
      <c r="JU194" s="4">
        <f t="shared" ref="JU194" si="127">AVERAGEIFS(B194:JM194,metrics.rec,"Time")</f>
        <v>7.7232000000000003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r=0.1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r=0.5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/>
      <c r="K195" s="5"/>
      <c r="L195" s="5"/>
      <c r="M195" s="5"/>
      <c r="N195" s="5"/>
      <c r="O195" s="5"/>
      <c r="P195" s="5"/>
      <c r="Q195" s="5"/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/>
      <c r="AA195" s="5"/>
      <c r="AB195" s="5"/>
      <c r="AC195" s="5"/>
      <c r="AD195" s="5"/>
      <c r="AE195" s="5"/>
      <c r="AF195" s="5"/>
      <c r="AG195" s="5"/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/>
      <c r="AQ195" s="5"/>
      <c r="AR195" s="5"/>
      <c r="AS195" s="5"/>
      <c r="AT195" s="5"/>
      <c r="AU195" s="5"/>
      <c r="AV195" s="5"/>
      <c r="AW195" s="5"/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/>
      <c r="BG195" s="5"/>
      <c r="BH195" s="5"/>
      <c r="BI195" s="5"/>
      <c r="BJ195" s="5"/>
      <c r="BK195" s="5"/>
      <c r="BL195" s="5"/>
      <c r="BM195" s="5"/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0.67010000000000003</v>
      </c>
      <c r="JO195" s="4">
        <f t="shared" si="105"/>
        <v>0.77654999999999996</v>
      </c>
      <c r="JP195" s="4">
        <f t="shared" si="106"/>
        <v>0.25496249999999998</v>
      </c>
      <c r="JQ195" s="4">
        <f t="shared" si="107"/>
        <v>2.1500000000000002E-2</v>
      </c>
      <c r="JR195" s="4">
        <f t="shared" si="108"/>
        <v>0.79416249999999999</v>
      </c>
      <c r="JS195" s="4">
        <f t="shared" si="109"/>
        <v>0.39050000000000001</v>
      </c>
      <c r="JT195" s="4">
        <f t="shared" si="110"/>
        <v>0.99708750000000002</v>
      </c>
      <c r="JU195" s="4">
        <f t="shared" si="111"/>
        <v>4.8831249999999997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k=5,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/>
      <c r="K196" s="5"/>
      <c r="L196" s="5"/>
      <c r="M196" s="5"/>
      <c r="N196" s="5"/>
      <c r="O196" s="5"/>
      <c r="P196" s="5"/>
      <c r="Q196" s="5"/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/>
      <c r="AA196" s="5"/>
      <c r="AB196" s="5"/>
      <c r="AC196" s="5"/>
      <c r="AD196" s="5"/>
      <c r="AE196" s="5"/>
      <c r="AF196" s="5"/>
      <c r="AG196" s="5"/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0.62302499999999994</v>
      </c>
      <c r="JO196" s="4">
        <f t="shared" si="105"/>
        <v>0.67547500000000005</v>
      </c>
      <c r="JP196" s="4">
        <f t="shared" si="106"/>
        <v>0.29202499999999998</v>
      </c>
      <c r="JQ196" s="4">
        <f t="shared" si="107"/>
        <v>6.0499999999999998E-3</v>
      </c>
      <c r="JR196" s="4">
        <f t="shared" si="108"/>
        <v>0.86907500000000004</v>
      </c>
      <c r="JS196" s="4">
        <f t="shared" si="109"/>
        <v>0.64950000000000008</v>
      </c>
      <c r="JT196" s="4">
        <f t="shared" si="110"/>
        <v>1</v>
      </c>
      <c r="JU196" s="4">
        <f t="shared" si="111"/>
        <v>7.9982499999999996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r=0.1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/>
      <c r="K197" s="5"/>
      <c r="L197" s="5"/>
      <c r="M197" s="5"/>
      <c r="N197" s="5"/>
      <c r="O197" s="5"/>
      <c r="P197" s="5"/>
      <c r="Q197" s="5"/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/>
      <c r="AA197" s="5"/>
      <c r="AB197" s="5"/>
      <c r="AC197" s="5"/>
      <c r="AD197" s="5"/>
      <c r="AE197" s="5"/>
      <c r="AF197" s="5"/>
      <c r="AG197" s="5"/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10"/>
      <c r="EA197" s="10"/>
      <c r="EB197" s="10"/>
      <c r="EC197" s="10"/>
      <c r="ED197" s="10"/>
      <c r="EE197" s="10"/>
      <c r="EF197" s="10"/>
      <c r="EG197" s="10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0.62772499999999998</v>
      </c>
      <c r="JO197" s="4">
        <f t="shared" ref="JO197" si="129">AVERAGEIFS(B197:JM197,metrics.rec,"MSE")</f>
        <v>0.68392500000000001</v>
      </c>
      <c r="JP197" s="4">
        <f t="shared" ref="JP197" si="130">AVERAGEIFS(B197:JM197,metrics.rec,"R")</f>
        <v>0.28972500000000001</v>
      </c>
      <c r="JQ197" s="4">
        <f t="shared" ref="JQ197" si="131">AVERAGEIFS(B197:JM197,metrics.rec,"Precision")</f>
        <v>6.2499999999999995E-3</v>
      </c>
      <c r="JR197" s="4">
        <f t="shared" ref="JR197" si="132">AVERAGEIFS(B197:JM197,metrics.rec,"Recall")</f>
        <v>0.87330000000000008</v>
      </c>
      <c r="JS197" s="4">
        <f t="shared" ref="JS197" si="133">AVERAGEIFS(B197:JM197,metrics.rec,"Coverage")</f>
        <v>0.64017499999999994</v>
      </c>
      <c r="JT197" s="4">
        <f t="shared" ref="JT197" si="134">AVERAGEIFS(B197:JM197,metrics.rec,"Recatio")</f>
        <v>1</v>
      </c>
      <c r="JU197" s="4">
        <f t="shared" ref="JU197" si="135">AVERAGEIFS(B197:JM197,metrics.rec,"Time")</f>
        <v>7.3728500000000006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r=0.1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/>
      <c r="K198" s="5"/>
      <c r="L198" s="5"/>
      <c r="M198" s="5"/>
      <c r="N198" s="5"/>
      <c r="O198" s="5"/>
      <c r="P198" s="5"/>
      <c r="Q198" s="5"/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/>
      <c r="AA198" s="5"/>
      <c r="AB198" s="5"/>
      <c r="AC198" s="5"/>
      <c r="AD198" s="5"/>
      <c r="AE198" s="5"/>
      <c r="AF198" s="5"/>
      <c r="AG198" s="5"/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/>
      <c r="AQ198" s="5"/>
      <c r="AR198" s="5"/>
      <c r="AS198" s="5"/>
      <c r="AT198" s="5"/>
      <c r="AU198" s="5"/>
      <c r="AV198" s="5"/>
      <c r="AW198" s="5"/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/>
      <c r="BG198" s="5"/>
      <c r="BH198" s="5"/>
      <c r="BI198" s="5"/>
      <c r="BJ198" s="5"/>
      <c r="BK198" s="5"/>
      <c r="BL198" s="5"/>
      <c r="BM198" s="5"/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10"/>
      <c r="EA198" s="10"/>
      <c r="EB198" s="10"/>
      <c r="EC198" s="10"/>
      <c r="ED198" s="10"/>
      <c r="EE198" s="10"/>
      <c r="EF198" s="10"/>
      <c r="EG198" s="10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0.66959999999999997</v>
      </c>
      <c r="JO198" s="4">
        <f t="shared" si="105"/>
        <v>0.78100000000000014</v>
      </c>
      <c r="JP198" s="4">
        <f t="shared" si="106"/>
        <v>0.19737499999999999</v>
      </c>
      <c r="JQ198" s="4">
        <f t="shared" si="107"/>
        <v>2.24E-2</v>
      </c>
      <c r="JR198" s="4">
        <f t="shared" si="108"/>
        <v>0.79192499999999999</v>
      </c>
      <c r="JS198" s="4">
        <f t="shared" si="109"/>
        <v>0.25634999999999997</v>
      </c>
      <c r="JT198" s="4">
        <f t="shared" si="110"/>
        <v>0.99750000000000005</v>
      </c>
      <c r="JU198" s="4">
        <f t="shared" si="111"/>
        <v>1.8958625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k=20,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/>
      <c r="K199" s="5"/>
      <c r="L199" s="5"/>
      <c r="M199" s="5"/>
      <c r="N199" s="5"/>
      <c r="O199" s="5"/>
      <c r="P199" s="5"/>
      <c r="Q199" s="5"/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/>
      <c r="AA199" s="5"/>
      <c r="AB199" s="5"/>
      <c r="AC199" s="5"/>
      <c r="AD199" s="5"/>
      <c r="AE199" s="5"/>
      <c r="AF199" s="5"/>
      <c r="AG199" s="5"/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/>
      <c r="AQ199" s="5"/>
      <c r="AR199" s="5"/>
      <c r="AS199" s="5"/>
      <c r="AT199" s="5"/>
      <c r="AU199" s="5"/>
      <c r="AV199" s="5"/>
      <c r="AW199" s="5"/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/>
      <c r="BG199" s="5"/>
      <c r="BH199" s="5"/>
      <c r="BI199" s="5"/>
      <c r="BJ199" s="5"/>
      <c r="BK199" s="5"/>
      <c r="BL199" s="5"/>
      <c r="BM199" s="5"/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10"/>
      <c r="EA199" s="10"/>
      <c r="EB199" s="10"/>
      <c r="EC199" s="10"/>
      <c r="ED199" s="10"/>
      <c r="EE199" s="10"/>
      <c r="EF199" s="10"/>
      <c r="EG199" s="10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0.66825000000000001</v>
      </c>
      <c r="JO199" s="4">
        <f t="shared" si="105"/>
        <v>0.77880000000000005</v>
      </c>
      <c r="JP199" s="4">
        <f t="shared" si="106"/>
        <v>0.207925</v>
      </c>
      <c r="JQ199" s="4">
        <f t="shared" si="107"/>
        <v>2.1837499999999999E-2</v>
      </c>
      <c r="JR199" s="4">
        <f t="shared" si="108"/>
        <v>0.79543750000000013</v>
      </c>
      <c r="JS199" s="4">
        <f t="shared" si="109"/>
        <v>0.29164999999999996</v>
      </c>
      <c r="JT199" s="4">
        <f t="shared" si="110"/>
        <v>0.99704999999999999</v>
      </c>
      <c r="JU199" s="4">
        <f t="shared" si="111"/>
        <v>1.7613125000000001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k=5,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/>
      <c r="K200" s="5"/>
      <c r="L200" s="5"/>
      <c r="M200" s="5"/>
      <c r="N200" s="5"/>
      <c r="O200" s="5"/>
      <c r="P200" s="5"/>
      <c r="Q200" s="5"/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/>
      <c r="AA200" s="5"/>
      <c r="AB200" s="5"/>
      <c r="AC200" s="5"/>
      <c r="AD200" s="5"/>
      <c r="AE200" s="5"/>
      <c r="AF200" s="5"/>
      <c r="AG200" s="5"/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/>
      <c r="AQ200" s="5"/>
      <c r="AR200" s="5"/>
      <c r="AS200" s="5"/>
      <c r="AT200" s="5"/>
      <c r="AU200" s="5"/>
      <c r="AV200" s="5"/>
      <c r="AW200" s="5"/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/>
      <c r="BG200" s="5"/>
      <c r="BH200" s="5"/>
      <c r="BI200" s="5"/>
      <c r="BJ200" s="5"/>
      <c r="BK200" s="5"/>
      <c r="BL200" s="5"/>
      <c r="BM200" s="5"/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10"/>
      <c r="EA200" s="10"/>
      <c r="EB200" s="10"/>
      <c r="EC200" s="10"/>
      <c r="ED200" s="10"/>
      <c r="EE200" s="10"/>
      <c r="EF200" s="10"/>
      <c r="EG200" s="10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0.66962500000000003</v>
      </c>
      <c r="JO200" s="4">
        <f t="shared" si="105"/>
        <v>0.79025000000000001</v>
      </c>
      <c r="JP200" s="4">
        <f t="shared" si="106"/>
        <v>0.239125</v>
      </c>
      <c r="JQ200" s="4">
        <f t="shared" si="107"/>
        <v>1.5775000000000001E-2</v>
      </c>
      <c r="JR200" s="4">
        <f t="shared" si="108"/>
        <v>0.81494999999999984</v>
      </c>
      <c r="JS200" s="4">
        <f t="shared" si="109"/>
        <v>0.49940000000000001</v>
      </c>
      <c r="JT200" s="4">
        <f t="shared" si="110"/>
        <v>0.99704999999999999</v>
      </c>
      <c r="JU200" s="4">
        <f t="shared" si="111"/>
        <v>1.7888874999999997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k=5,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/>
      <c r="K201" s="5"/>
      <c r="L201" s="5"/>
      <c r="M201" s="5"/>
      <c r="N201" s="5"/>
      <c r="O201" s="5"/>
      <c r="P201" s="5"/>
      <c r="Q201" s="5"/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/>
      <c r="AA201" s="5"/>
      <c r="AB201" s="5"/>
      <c r="AC201" s="5"/>
      <c r="AD201" s="5"/>
      <c r="AE201" s="5"/>
      <c r="AF201" s="5"/>
      <c r="AG201" s="5"/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/>
      <c r="AQ201" s="5"/>
      <c r="AR201" s="5"/>
      <c r="AS201" s="5"/>
      <c r="AT201" s="5"/>
      <c r="AU201" s="5"/>
      <c r="AV201" s="5"/>
      <c r="AW201" s="5"/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/>
      <c r="BG201" s="5"/>
      <c r="BH201" s="5"/>
      <c r="BI201" s="5"/>
      <c r="BJ201" s="5"/>
      <c r="BK201" s="5"/>
      <c r="BL201" s="5"/>
      <c r="BM201" s="5"/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10"/>
      <c r="EA201" s="10"/>
      <c r="EB201" s="10"/>
      <c r="EC201" s="10"/>
      <c r="ED201" s="10"/>
      <c r="EE201" s="10"/>
      <c r="EF201" s="10"/>
      <c r="EG201" s="10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0.67133750000000003</v>
      </c>
      <c r="JO201" s="4">
        <f t="shared" si="105"/>
        <v>0.78741249999999996</v>
      </c>
      <c r="JP201" s="4">
        <f t="shared" si="106"/>
        <v>0.19213750000000002</v>
      </c>
      <c r="JQ201" s="4">
        <f t="shared" si="107"/>
        <v>2.0912500000000001E-2</v>
      </c>
      <c r="JR201" s="4">
        <f t="shared" si="108"/>
        <v>0.75548750000000009</v>
      </c>
      <c r="JS201" s="4">
        <f t="shared" si="109"/>
        <v>0.27410000000000001</v>
      </c>
      <c r="JT201" s="4">
        <f t="shared" si="110"/>
        <v>0.98248749999999996</v>
      </c>
      <c r="JU201" s="4">
        <f t="shared" si="111"/>
        <v>1.7196500000000001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k=5,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k=10,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/>
      <c r="K202" s="5"/>
      <c r="L202" s="5"/>
      <c r="M202" s="5"/>
      <c r="N202" s="5"/>
      <c r="O202" s="5"/>
      <c r="P202" s="5"/>
      <c r="Q202" s="5"/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/>
      <c r="AA202" s="5"/>
      <c r="AB202" s="5"/>
      <c r="AC202" s="5"/>
      <c r="AD202" s="5"/>
      <c r="AE202" s="5"/>
      <c r="AF202" s="5"/>
      <c r="AG202" s="5"/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/>
      <c r="AQ202" s="5"/>
      <c r="AR202" s="5"/>
      <c r="AS202" s="5"/>
      <c r="AT202" s="5"/>
      <c r="AU202" s="5"/>
      <c r="AV202" s="5"/>
      <c r="AW202" s="5"/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/>
      <c r="BG202" s="5"/>
      <c r="BH202" s="5"/>
      <c r="BI202" s="5"/>
      <c r="BJ202" s="5"/>
      <c r="BK202" s="5"/>
      <c r="BL202" s="5"/>
      <c r="BM202" s="5"/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10"/>
      <c r="EA202" s="10"/>
      <c r="EB202" s="10"/>
      <c r="EC202" s="10"/>
      <c r="ED202" s="10"/>
      <c r="EE202" s="10"/>
      <c r="EF202" s="10"/>
      <c r="EG202" s="10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0.66742500000000005</v>
      </c>
      <c r="JO202" s="4">
        <f t="shared" si="105"/>
        <v>0.77716249999999987</v>
      </c>
      <c r="JP202" s="4">
        <f t="shared" si="106"/>
        <v>0.2134125</v>
      </c>
      <c r="JQ202" s="4">
        <f t="shared" si="107"/>
        <v>2.1212499999999999E-2</v>
      </c>
      <c r="JR202" s="4">
        <f t="shared" si="108"/>
        <v>0.79688749999999997</v>
      </c>
      <c r="JS202" s="4">
        <f t="shared" si="109"/>
        <v>0.30220000000000002</v>
      </c>
      <c r="JT202" s="4">
        <f t="shared" si="110"/>
        <v>0.99704999999999999</v>
      </c>
      <c r="JU202" s="4">
        <f t="shared" si="111"/>
        <v>1.7220250000000001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/>
      <c r="K203" s="5"/>
      <c r="L203" s="5"/>
      <c r="M203" s="5"/>
      <c r="N203" s="5"/>
      <c r="O203" s="5"/>
      <c r="P203" s="5"/>
      <c r="Q203" s="5"/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/>
      <c r="AA203" s="5"/>
      <c r="AB203" s="5"/>
      <c r="AC203" s="5"/>
      <c r="AD203" s="5"/>
      <c r="AE203" s="5"/>
      <c r="AF203" s="5"/>
      <c r="AG203" s="5"/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/>
      <c r="AQ203" s="5"/>
      <c r="AR203" s="5"/>
      <c r="AS203" s="5"/>
      <c r="AT203" s="5"/>
      <c r="AU203" s="5"/>
      <c r="AV203" s="5"/>
      <c r="AW203" s="5"/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/>
      <c r="BG203" s="5"/>
      <c r="BH203" s="5"/>
      <c r="BI203" s="5"/>
      <c r="BJ203" s="5"/>
      <c r="BK203" s="5"/>
      <c r="BL203" s="5"/>
      <c r="BM203" s="5"/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0.66850000000000009</v>
      </c>
      <c r="JO203" s="4">
        <f t="shared" si="105"/>
        <v>0.77574285714285718</v>
      </c>
      <c r="JP203" s="4">
        <f t="shared" si="106"/>
        <v>0.19237142857142858</v>
      </c>
      <c r="JQ203" s="4">
        <f t="shared" si="107"/>
        <v>2.3942857142857137E-2</v>
      </c>
      <c r="JR203" s="4">
        <f t="shared" si="108"/>
        <v>0.76462857142857132</v>
      </c>
      <c r="JS203" s="4">
        <f t="shared" si="109"/>
        <v>0.24925</v>
      </c>
      <c r="JT203" s="4">
        <f t="shared" si="110"/>
        <v>0.99198571428571447</v>
      </c>
      <c r="JU203" s="4">
        <f t="shared" si="111"/>
        <v>1.6851142857142858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k=20,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/>
      <c r="K204" s="5"/>
      <c r="L204" s="5"/>
      <c r="M204" s="5"/>
      <c r="N204" s="5"/>
      <c r="O204" s="5"/>
      <c r="P204" s="5"/>
      <c r="Q204" s="5"/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/>
      <c r="AA204" s="5"/>
      <c r="AB204" s="5"/>
      <c r="AC204" s="5"/>
      <c r="AD204" s="5"/>
      <c r="AE204" s="5"/>
      <c r="AF204" s="5"/>
      <c r="AG204" s="5"/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/>
      <c r="AQ204" s="5"/>
      <c r="AR204" s="5"/>
      <c r="AS204" s="5"/>
      <c r="AT204" s="5"/>
      <c r="AU204" s="5"/>
      <c r="AV204" s="5"/>
      <c r="AW204" s="5"/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/>
      <c r="BG204" s="5"/>
      <c r="BH204" s="5"/>
      <c r="BI204" s="5"/>
      <c r="BJ204" s="5"/>
      <c r="BK204" s="5"/>
      <c r="BL204" s="5"/>
      <c r="BM204" s="5"/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0.66991428571428568</v>
      </c>
      <c r="JO204" s="4">
        <f t="shared" si="105"/>
        <v>0.78915714285714278</v>
      </c>
      <c r="JP204" s="4">
        <f t="shared" si="106"/>
        <v>0.23361428571428572</v>
      </c>
      <c r="JQ204" s="4">
        <f t="shared" si="107"/>
        <v>1.5642857142857146E-2</v>
      </c>
      <c r="JR204" s="4">
        <f t="shared" si="108"/>
        <v>0.81639999999999979</v>
      </c>
      <c r="JS204" s="4">
        <f t="shared" si="109"/>
        <v>0.47040000000000004</v>
      </c>
      <c r="JT204" s="4">
        <f t="shared" si="110"/>
        <v>0.99714285714285722</v>
      </c>
      <c r="JU204" s="4">
        <f t="shared" si="111"/>
        <v>1.9827857142857144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/>
      <c r="K205" s="5"/>
      <c r="L205" s="5"/>
      <c r="M205" s="5"/>
      <c r="N205" s="5"/>
      <c r="O205" s="5"/>
      <c r="P205" s="5"/>
      <c r="Q205" s="5"/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/>
      <c r="AA205" s="5"/>
      <c r="AB205" s="5"/>
      <c r="AC205" s="5"/>
      <c r="AD205" s="5"/>
      <c r="AE205" s="5"/>
      <c r="AF205" s="5"/>
      <c r="AG205" s="5"/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/>
      <c r="AQ205" s="5"/>
      <c r="AR205" s="5"/>
      <c r="AS205" s="5"/>
      <c r="AT205" s="5"/>
      <c r="AU205" s="5"/>
      <c r="AV205" s="5"/>
      <c r="AW205" s="5"/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/>
      <c r="BG205" s="5"/>
      <c r="BH205" s="5"/>
      <c r="BI205" s="5"/>
      <c r="BJ205" s="5"/>
      <c r="BK205" s="5"/>
      <c r="BL205" s="5"/>
      <c r="BM205" s="5"/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0.66920000000000002</v>
      </c>
      <c r="JO205" s="4">
        <f t="shared" si="105"/>
        <v>0.77865714285714283</v>
      </c>
      <c r="JP205" s="4">
        <f t="shared" si="106"/>
        <v>0.19749999999999998</v>
      </c>
      <c r="JQ205" s="4">
        <f t="shared" si="107"/>
        <v>2.4871428571428572E-2</v>
      </c>
      <c r="JR205" s="4">
        <f t="shared" si="108"/>
        <v>0.7794714285714287</v>
      </c>
      <c r="JS205" s="4">
        <f t="shared" si="109"/>
        <v>0.23980000000000001</v>
      </c>
      <c r="JT205" s="4">
        <f t="shared" si="110"/>
        <v>0.99662857142857142</v>
      </c>
      <c r="JU205" s="4">
        <f t="shared" si="111"/>
        <v>1.7224714285714282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k=5,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k=20,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/>
      <c r="K206" s="5"/>
      <c r="L206" s="5"/>
      <c r="M206" s="5"/>
      <c r="N206" s="5"/>
      <c r="O206" s="5"/>
      <c r="P206" s="5"/>
      <c r="Q206" s="5"/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/>
      <c r="AA206" s="5"/>
      <c r="AB206" s="5"/>
      <c r="AC206" s="5"/>
      <c r="AD206" s="5"/>
      <c r="AE206" s="5"/>
      <c r="AF206" s="5"/>
      <c r="AG206" s="5"/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/>
      <c r="AQ206" s="5"/>
      <c r="AR206" s="5"/>
      <c r="AS206" s="5"/>
      <c r="AT206" s="5"/>
      <c r="AU206" s="5"/>
      <c r="AV206" s="5"/>
      <c r="AW206" s="5"/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/>
      <c r="BG206" s="5"/>
      <c r="BH206" s="5"/>
      <c r="BI206" s="5"/>
      <c r="BJ206" s="5"/>
      <c r="BK206" s="5"/>
      <c r="BL206" s="5"/>
      <c r="BM206" s="5"/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0.67691428571428569</v>
      </c>
      <c r="JO206" s="4">
        <f t="shared" si="105"/>
        <v>0.79679999999999995</v>
      </c>
      <c r="JP206" s="4">
        <f t="shared" si="106"/>
        <v>0.18118571428571428</v>
      </c>
      <c r="JQ206" s="4">
        <f t="shared" si="107"/>
        <v>2.3857142857142855E-2</v>
      </c>
      <c r="JR206" s="4">
        <f t="shared" si="108"/>
        <v>0.77825714285714287</v>
      </c>
      <c r="JS206" s="4">
        <f t="shared" si="109"/>
        <v>0.23130000000000001</v>
      </c>
      <c r="JT206" s="4">
        <f t="shared" si="110"/>
        <v>0.99714285714285722</v>
      </c>
      <c r="JU206" s="4">
        <f t="shared" si="111"/>
        <v>1.9027285714285715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k=20,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/>
      <c r="K207" s="5"/>
      <c r="L207" s="5"/>
      <c r="M207" s="5"/>
      <c r="N207" s="5"/>
      <c r="O207" s="5"/>
      <c r="P207" s="5"/>
      <c r="Q207" s="5"/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/>
      <c r="AA207" s="5"/>
      <c r="AB207" s="5"/>
      <c r="AC207" s="5"/>
      <c r="AD207" s="5"/>
      <c r="AE207" s="5"/>
      <c r="AF207" s="5"/>
      <c r="AG207" s="5"/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/>
      <c r="AQ207" s="5"/>
      <c r="AR207" s="5"/>
      <c r="AS207" s="5"/>
      <c r="AT207" s="5"/>
      <c r="AU207" s="5"/>
      <c r="AV207" s="5"/>
      <c r="AW207" s="5"/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/>
      <c r="BG207" s="5"/>
      <c r="BH207" s="5"/>
      <c r="BI207" s="5"/>
      <c r="BJ207" s="5"/>
      <c r="BK207" s="5"/>
      <c r="BL207" s="5"/>
      <c r="BM207" s="5"/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0.67599999999999993</v>
      </c>
      <c r="JO207" s="4">
        <f t="shared" si="105"/>
        <v>0.79572857142857134</v>
      </c>
      <c r="JP207" s="4">
        <f t="shared" si="106"/>
        <v>0.18192857142857141</v>
      </c>
      <c r="JQ207" s="4">
        <f t="shared" si="107"/>
        <v>2.3728571428571429E-2</v>
      </c>
      <c r="JR207" s="4">
        <f t="shared" si="108"/>
        <v>0.77994285714285716</v>
      </c>
      <c r="JS207" s="4">
        <f t="shared" si="109"/>
        <v>0.23365000000000002</v>
      </c>
      <c r="JT207" s="4">
        <f t="shared" si="110"/>
        <v>0.99714285714285722</v>
      </c>
      <c r="JU207" s="4">
        <f t="shared" si="111"/>
        <v>1.9235857142857142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k=20,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/>
      <c r="K208" s="5"/>
      <c r="L208" s="5"/>
      <c r="M208" s="5"/>
      <c r="N208" s="5"/>
      <c r="O208" s="5"/>
      <c r="P208" s="5"/>
      <c r="Q208" s="5"/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/>
      <c r="AA208" s="5"/>
      <c r="AB208" s="5"/>
      <c r="AC208" s="5"/>
      <c r="AD208" s="5"/>
      <c r="AE208" s="5"/>
      <c r="AF208" s="5"/>
      <c r="AG208" s="5"/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/>
      <c r="AQ208" s="5"/>
      <c r="AR208" s="5"/>
      <c r="AS208" s="5"/>
      <c r="AT208" s="5"/>
      <c r="AU208" s="5"/>
      <c r="AV208" s="5"/>
      <c r="AW208" s="5"/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/>
      <c r="BG208" s="5"/>
      <c r="BH208" s="5"/>
      <c r="BI208" s="5"/>
      <c r="BJ208" s="5"/>
      <c r="BK208" s="5"/>
      <c r="BL208" s="5"/>
      <c r="BM208" s="5"/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0.66971428571428571</v>
      </c>
      <c r="JO208" s="4">
        <f t="shared" si="105"/>
        <v>0.78735714285714287</v>
      </c>
      <c r="JP208" s="4">
        <f t="shared" si="106"/>
        <v>0.23068571428571433</v>
      </c>
      <c r="JQ208" s="4">
        <f t="shared" si="107"/>
        <v>1.5957142857142857E-2</v>
      </c>
      <c r="JR208" s="4">
        <f t="shared" si="108"/>
        <v>0.8149142857142857</v>
      </c>
      <c r="JS208" s="4">
        <f t="shared" si="109"/>
        <v>0.4526</v>
      </c>
      <c r="JT208" s="4">
        <f t="shared" si="110"/>
        <v>0.99714285714285722</v>
      </c>
      <c r="JU208" s="4">
        <f t="shared" si="111"/>
        <v>2.0553142857142856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k=5,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/>
      <c r="K209" s="5"/>
      <c r="L209" s="5"/>
      <c r="M209" s="5"/>
      <c r="N209" s="5"/>
      <c r="O209" s="5"/>
      <c r="P209" s="5"/>
      <c r="Q209" s="5"/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/>
      <c r="AA209" s="5"/>
      <c r="AB209" s="5"/>
      <c r="AC209" s="5"/>
      <c r="AD209" s="5"/>
      <c r="AE209" s="5"/>
      <c r="AF209" s="5"/>
      <c r="AG209" s="5"/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/>
      <c r="AQ209" s="5"/>
      <c r="AR209" s="5"/>
      <c r="AS209" s="5"/>
      <c r="AT209" s="5"/>
      <c r="AU209" s="5"/>
      <c r="AV209" s="5"/>
      <c r="AW209" s="5"/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/>
      <c r="BG209" s="5"/>
      <c r="BH209" s="5"/>
      <c r="BI209" s="5"/>
      <c r="BJ209" s="5"/>
      <c r="BK209" s="5"/>
      <c r="BL209" s="5"/>
      <c r="BM209" s="5"/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0.6696428571428571</v>
      </c>
      <c r="JO209" s="4">
        <f t="shared" si="105"/>
        <v>0.78904285714285716</v>
      </c>
      <c r="JP209" s="4">
        <f t="shared" si="106"/>
        <v>0.23311428571428569</v>
      </c>
      <c r="JQ209" s="4">
        <f t="shared" si="107"/>
        <v>1.5600000000000001E-2</v>
      </c>
      <c r="JR209" s="4">
        <f t="shared" si="108"/>
        <v>0.81655714285714276</v>
      </c>
      <c r="JS209" s="4">
        <f t="shared" si="109"/>
        <v>0.47060000000000002</v>
      </c>
      <c r="JT209" s="4">
        <f t="shared" si="110"/>
        <v>0.99714285714285722</v>
      </c>
      <c r="JU209" s="4">
        <f t="shared" si="111"/>
        <v>2.0689571428571432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k=5,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/>
      <c r="K210" s="5"/>
      <c r="L210" s="5"/>
      <c r="M210" s="5"/>
      <c r="N210" s="5"/>
      <c r="O210" s="5"/>
      <c r="P210" s="5"/>
      <c r="Q210" s="5"/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/>
      <c r="AA210" s="5"/>
      <c r="AB210" s="5"/>
      <c r="AC210" s="5"/>
      <c r="AD210" s="5"/>
      <c r="AE210" s="5"/>
      <c r="AF210" s="5"/>
      <c r="AG210" s="5"/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/>
      <c r="AQ210" s="5"/>
      <c r="AR210" s="5"/>
      <c r="AS210" s="5"/>
      <c r="AT210" s="5"/>
      <c r="AU210" s="5"/>
      <c r="AV210" s="5"/>
      <c r="AW210" s="5"/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/>
      <c r="BG210" s="5"/>
      <c r="BH210" s="5"/>
      <c r="BI210" s="5"/>
      <c r="BJ210" s="5"/>
      <c r="BK210" s="5"/>
      <c r="BL210" s="5"/>
      <c r="BM210" s="5"/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0.67152857142857136</v>
      </c>
      <c r="JO210" s="4">
        <f t="shared" si="105"/>
        <v>0.79107142857142865</v>
      </c>
      <c r="JP210" s="4">
        <f t="shared" si="106"/>
        <v>0.22314285714285712</v>
      </c>
      <c r="JQ210" s="4">
        <f t="shared" si="107"/>
        <v>1.72E-2</v>
      </c>
      <c r="JR210" s="4">
        <f t="shared" si="108"/>
        <v>0.80828571428571416</v>
      </c>
      <c r="JS210" s="4">
        <f t="shared" si="109"/>
        <v>0.40100000000000002</v>
      </c>
      <c r="JT210" s="4">
        <f t="shared" si="110"/>
        <v>0.99714285714285722</v>
      </c>
      <c r="JU210" s="4">
        <f t="shared" si="111"/>
        <v>2.030985714285714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k=20,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/>
      <c r="K211" s="5"/>
      <c r="L211" s="5"/>
      <c r="M211" s="5"/>
      <c r="N211" s="5"/>
      <c r="O211" s="5"/>
      <c r="P211" s="5"/>
      <c r="Q211" s="5"/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/>
      <c r="AA211" s="5"/>
      <c r="AB211" s="5"/>
      <c r="AC211" s="5"/>
      <c r="AD211" s="5"/>
      <c r="AE211" s="5"/>
      <c r="AF211" s="5"/>
      <c r="AG211" s="5"/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/>
      <c r="AQ211" s="5"/>
      <c r="AR211" s="5"/>
      <c r="AS211" s="5"/>
      <c r="AT211" s="5"/>
      <c r="AU211" s="5"/>
      <c r="AV211" s="5"/>
      <c r="AW211" s="5"/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/>
      <c r="BG211" s="5"/>
      <c r="BH211" s="5"/>
      <c r="BI211" s="5"/>
      <c r="BJ211" s="5"/>
      <c r="BK211" s="5"/>
      <c r="BL211" s="5"/>
      <c r="BM211" s="5"/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0.67094285714285717</v>
      </c>
      <c r="JO211" s="4">
        <f t="shared" si="105"/>
        <v>0.79127142857142874</v>
      </c>
      <c r="JP211" s="4">
        <f t="shared" si="106"/>
        <v>0.22311428571428568</v>
      </c>
      <c r="JQ211" s="4">
        <f t="shared" si="107"/>
        <v>1.6900000000000002E-2</v>
      </c>
      <c r="JR211" s="4">
        <f t="shared" si="108"/>
        <v>0.81002857142857132</v>
      </c>
      <c r="JS211" s="4">
        <f t="shared" si="109"/>
        <v>0.41270000000000001</v>
      </c>
      <c r="JT211" s="4">
        <f t="shared" si="110"/>
        <v>0.99714285714285722</v>
      </c>
      <c r="JU211" s="4">
        <f t="shared" si="111"/>
        <v>2.038585714285714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k=5,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/>
      <c r="K212" s="5"/>
      <c r="L212" s="5"/>
      <c r="M212" s="5"/>
      <c r="N212" s="5"/>
      <c r="O212" s="5"/>
      <c r="P212" s="5"/>
      <c r="Q212" s="5"/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/>
      <c r="AA212" s="5"/>
      <c r="AB212" s="5"/>
      <c r="AC212" s="5"/>
      <c r="AD212" s="5"/>
      <c r="AE212" s="5"/>
      <c r="AF212" s="5"/>
      <c r="AG212" s="5"/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0.65826000000000007</v>
      </c>
      <c r="JO212" s="4">
        <f t="shared" si="105"/>
        <v>0.75314000000000003</v>
      </c>
      <c r="JP212" s="4">
        <f t="shared" si="106"/>
        <v>0.20485999999999999</v>
      </c>
      <c r="JQ212" s="4">
        <f t="shared" si="107"/>
        <v>1.7760000000000001E-2</v>
      </c>
      <c r="JR212" s="4">
        <f t="shared" si="108"/>
        <v>0.82545999999999997</v>
      </c>
      <c r="JS212" s="4">
        <f t="shared" si="109"/>
        <v>0.22999999999999998</v>
      </c>
      <c r="JT212" s="4">
        <f t="shared" si="110"/>
        <v>1</v>
      </c>
      <c r="JU212" s="4">
        <f t="shared" si="111"/>
        <v>1.9720600000000001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/>
      <c r="K213" s="5"/>
      <c r="L213" s="5"/>
      <c r="M213" s="5"/>
      <c r="N213" s="5"/>
      <c r="O213" s="5"/>
      <c r="P213" s="5"/>
      <c r="Q213" s="5"/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/>
      <c r="AA213" s="5"/>
      <c r="AB213" s="5"/>
      <c r="AC213" s="5"/>
      <c r="AD213" s="5"/>
      <c r="AE213" s="5"/>
      <c r="AF213" s="5"/>
      <c r="AG213" s="5"/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0.65110000000000001</v>
      </c>
      <c r="JO213" s="4">
        <f t="shared" ref="JO213" si="137">AVERAGEIFS(B213:JM213,metrics.rec,"MSE")</f>
        <v>0.74590000000000001</v>
      </c>
      <c r="JP213" s="4">
        <f t="shared" ref="JP213" si="138">AVERAGEIFS(B213:JM213,metrics.rec,"R")</f>
        <v>0.25929999999999997</v>
      </c>
      <c r="JQ213" s="4">
        <f t="shared" ref="JQ213" si="139">AVERAGEIFS(B213:JM213,metrics.rec,"Precision")</f>
        <v>9.325E-3</v>
      </c>
      <c r="JR213" s="4">
        <f t="shared" ref="JR213" si="140">AVERAGEIFS(B213:JM213,metrics.rec,"Recall")</f>
        <v>0.85745000000000005</v>
      </c>
      <c r="JS213" s="4">
        <f t="shared" ref="JS213" si="141">AVERAGEIFS(B213:JM213,metrics.rec,"Coverage")</f>
        <v>0.42097499999999999</v>
      </c>
      <c r="JT213" s="4">
        <f t="shared" ref="JT213" si="142">AVERAGEIFS(B213:JM213,metrics.rec,"Recatio")</f>
        <v>1</v>
      </c>
      <c r="JU213" s="4">
        <f t="shared" ref="JU213" si="143">AVERAGEIFS(B213:JM213,metrics.rec,"Time")</f>
        <v>2.2312500000000002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r=0.5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/>
      <c r="K214" s="5"/>
      <c r="L214" s="5"/>
      <c r="M214" s="5"/>
      <c r="N214" s="5"/>
      <c r="O214" s="5"/>
      <c r="P214" s="5"/>
      <c r="Q214" s="5"/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/>
      <c r="AA214" s="5"/>
      <c r="AB214" s="5"/>
      <c r="AC214" s="5"/>
      <c r="AD214" s="5"/>
      <c r="AE214" s="5"/>
      <c r="AF214" s="5"/>
      <c r="AG214" s="5"/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/>
      <c r="AQ214" s="5"/>
      <c r="AR214" s="5"/>
      <c r="AS214" s="5"/>
      <c r="AT214" s="5"/>
      <c r="AU214" s="5"/>
      <c r="AV214" s="5"/>
      <c r="AW214" s="5"/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/>
      <c r="BG214" s="5"/>
      <c r="BH214" s="5"/>
      <c r="BI214" s="5"/>
      <c r="BJ214" s="5"/>
      <c r="BK214" s="5"/>
      <c r="BL214" s="5"/>
      <c r="BM214" s="5"/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0.67042857142857137</v>
      </c>
      <c r="JO214" s="4">
        <f t="shared" si="105"/>
        <v>0.78461428571428571</v>
      </c>
      <c r="JP214" s="4">
        <f t="shared" si="106"/>
        <v>0.18745714285714285</v>
      </c>
      <c r="JQ214" s="4">
        <f t="shared" si="107"/>
        <v>2.2442857142857146E-2</v>
      </c>
      <c r="JR214" s="4">
        <f t="shared" si="108"/>
        <v>0.75824285714285711</v>
      </c>
      <c r="JS214" s="4">
        <f t="shared" si="109"/>
        <v>0.25190000000000001</v>
      </c>
      <c r="JT214" s="4">
        <f t="shared" si="110"/>
        <v>0.98028571428571432</v>
      </c>
      <c r="JU214" s="4">
        <f t="shared" si="111"/>
        <v>1.8193857142857139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k=5,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k=20,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/>
      <c r="K215" s="5"/>
      <c r="L215" s="5"/>
      <c r="M215" s="5"/>
      <c r="N215" s="5"/>
      <c r="O215" s="5"/>
      <c r="P215" s="5"/>
      <c r="Q215" s="5"/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/>
      <c r="AA215" s="5"/>
      <c r="AB215" s="5"/>
      <c r="AC215" s="5"/>
      <c r="AD215" s="5"/>
      <c r="AE215" s="5"/>
      <c r="AF215" s="5"/>
      <c r="AG215" s="5"/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0.65605000000000002</v>
      </c>
      <c r="JO215" s="4">
        <f t="shared" si="105"/>
        <v>0.75365000000000004</v>
      </c>
      <c r="JP215" s="4">
        <f t="shared" si="106"/>
        <v>0.22819999999999999</v>
      </c>
      <c r="JQ215" s="4">
        <f t="shared" si="107"/>
        <v>1.1675E-2</v>
      </c>
      <c r="JR215" s="4">
        <f t="shared" si="108"/>
        <v>0.84407500000000013</v>
      </c>
      <c r="JS215" s="4">
        <f t="shared" si="109"/>
        <v>0.33212499999999995</v>
      </c>
      <c r="JT215" s="4">
        <f t="shared" si="110"/>
        <v>1</v>
      </c>
      <c r="JU215" s="4">
        <f t="shared" si="111"/>
        <v>2.3584000000000001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r=0.5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/>
      <c r="K216" s="5"/>
      <c r="L216" s="5"/>
      <c r="M216" s="5"/>
      <c r="N216" s="5"/>
      <c r="O216" s="5"/>
      <c r="P216" s="5"/>
      <c r="Q216" s="5"/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/>
      <c r="AA216" s="5"/>
      <c r="AB216" s="5"/>
      <c r="AC216" s="5"/>
      <c r="AD216" s="5"/>
      <c r="AE216" s="5"/>
      <c r="AF216" s="5"/>
      <c r="AG216" s="5"/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0.65012499999999995</v>
      </c>
      <c r="JO216" s="4">
        <f t="shared" ref="JO216:JO217" si="145">AVERAGEIFS(B216:JM216,metrics.rec,"MSE")</f>
        <v>0.73475000000000001</v>
      </c>
      <c r="JP216" s="4">
        <f t="shared" ref="JP216:JP217" si="146">AVERAGEIFS(B216:JM216,metrics.rec,"R")</f>
        <v>0.22942500000000002</v>
      </c>
      <c r="JQ216" s="4">
        <f t="shared" ref="JQ216:JQ217" si="147">AVERAGEIFS(B216:JM216,metrics.rec,"Precision")</f>
        <v>1.5300000000000001E-2</v>
      </c>
      <c r="JR216" s="4">
        <f t="shared" ref="JR216:JR217" si="148">AVERAGEIFS(B216:JM216,metrics.rec,"Recall")</f>
        <v>0.83477499999999993</v>
      </c>
      <c r="JS216" s="4">
        <f t="shared" ref="JS216:JS217" si="149">AVERAGEIFS(B216:JM216,metrics.rec,"Coverage")</f>
        <v>0.246175</v>
      </c>
      <c r="JT216" s="4">
        <f t="shared" ref="JT216:JT217" si="150">AVERAGEIFS(B216:JM216,metrics.rec,"Recatio")</f>
        <v>1</v>
      </c>
      <c r="JU216" s="4">
        <f t="shared" ref="JU216:JU217" si="151">AVERAGEIFS(B216:JM216,metrics.rec,"Time")</f>
        <v>2.2043750000000002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k=5,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r=0.1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/>
      <c r="K219" s="5"/>
      <c r="L219" s="5"/>
      <c r="M219" s="5"/>
      <c r="N219" s="5"/>
      <c r="O219" s="5"/>
      <c r="P219" s="5"/>
      <c r="Q219" s="5"/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/>
      <c r="AA219" s="5"/>
      <c r="AB219" s="5"/>
      <c r="AC219" s="5"/>
      <c r="AD219" s="5"/>
      <c r="AE219" s="5"/>
      <c r="AF219" s="5"/>
      <c r="AG219" s="5"/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/>
      <c r="AQ219" s="5"/>
      <c r="AR219" s="5"/>
      <c r="AS219" s="5"/>
      <c r="AT219" s="5"/>
      <c r="AU219" s="5"/>
      <c r="AV219" s="5"/>
      <c r="AW219" s="5"/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/>
      <c r="BG219" s="5"/>
      <c r="BH219" s="5"/>
      <c r="BI219" s="5"/>
      <c r="BJ219" s="5"/>
      <c r="BK219" s="5"/>
      <c r="BL219" s="5"/>
      <c r="BM219" s="5"/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0.65688749999999996</v>
      </c>
      <c r="JO219" s="4">
        <f t="shared" si="105"/>
        <v>0.74797499999999983</v>
      </c>
      <c r="JP219" s="4">
        <f t="shared" si="106"/>
        <v>0.2522875</v>
      </c>
      <c r="JQ219" s="4">
        <f t="shared" si="107"/>
        <v>1.64125E-2</v>
      </c>
      <c r="JR219" s="4">
        <f t="shared" si="108"/>
        <v>0.81393749999999998</v>
      </c>
      <c r="JS219" s="4">
        <f t="shared" si="109"/>
        <v>0.56540000000000001</v>
      </c>
      <c r="JT219" s="4">
        <f t="shared" si="110"/>
        <v>0.9967625</v>
      </c>
      <c r="JU219" s="4">
        <f t="shared" si="111"/>
        <v>4.8637250000000005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k=5,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/>
      <c r="K220" s="5"/>
      <c r="L220" s="5"/>
      <c r="M220" s="5"/>
      <c r="N220" s="5"/>
      <c r="O220" s="5"/>
      <c r="P220" s="5"/>
      <c r="Q220" s="5"/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/>
      <c r="AA220" s="5"/>
      <c r="AB220" s="5"/>
      <c r="AC220" s="5"/>
      <c r="AD220" s="5"/>
      <c r="AE220" s="5"/>
      <c r="AF220" s="5"/>
      <c r="AG220" s="5"/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/>
      <c r="AQ220" s="5"/>
      <c r="AR220" s="5"/>
      <c r="AS220" s="5"/>
      <c r="AT220" s="5"/>
      <c r="AU220" s="5"/>
      <c r="AV220" s="5"/>
      <c r="AW220" s="5"/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/>
      <c r="BG220" s="5"/>
      <c r="BH220" s="5"/>
      <c r="BI220" s="5"/>
      <c r="BJ220" s="5"/>
      <c r="BK220" s="5"/>
      <c r="BL220" s="5"/>
      <c r="BM220" s="5"/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0.66973749999999999</v>
      </c>
      <c r="JO220" s="4">
        <f t="shared" si="105"/>
        <v>0.78892499999999999</v>
      </c>
      <c r="JP220" s="4">
        <f t="shared" si="106"/>
        <v>0.23392499999999999</v>
      </c>
      <c r="JQ220" s="4">
        <f t="shared" si="107"/>
        <v>1.515E-2</v>
      </c>
      <c r="JR220" s="4">
        <f t="shared" si="108"/>
        <v>0.82069999999999987</v>
      </c>
      <c r="JS220" s="4">
        <f t="shared" si="109"/>
        <v>0.4753</v>
      </c>
      <c r="JT220" s="4">
        <f t="shared" si="110"/>
        <v>0.99750000000000005</v>
      </c>
      <c r="JU220" s="4">
        <f t="shared" si="111"/>
        <v>2.0365625000000001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/>
      <c r="K221" s="5"/>
      <c r="L221" s="5"/>
      <c r="M221" s="5"/>
      <c r="N221" s="5"/>
      <c r="O221" s="5"/>
      <c r="P221" s="5"/>
      <c r="Q221" s="5"/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/>
      <c r="AA221" s="5"/>
      <c r="AB221" s="5"/>
      <c r="AC221" s="5"/>
      <c r="AD221" s="5"/>
      <c r="AE221" s="5"/>
      <c r="AF221" s="5"/>
      <c r="AG221" s="5"/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/>
      <c r="AQ221" s="5"/>
      <c r="AR221" s="5"/>
      <c r="AS221" s="5"/>
      <c r="AT221" s="5"/>
      <c r="AU221" s="5"/>
      <c r="AV221" s="5"/>
      <c r="AW221" s="5"/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/>
      <c r="BG221" s="5"/>
      <c r="BH221" s="5"/>
      <c r="BI221" s="5"/>
      <c r="BJ221" s="5"/>
      <c r="BK221" s="5"/>
      <c r="BL221" s="5"/>
      <c r="BM221" s="5"/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0.64882499999999999</v>
      </c>
      <c r="JO221" s="4">
        <f t="shared" si="105"/>
        <v>0.73280000000000001</v>
      </c>
      <c r="JP221" s="4">
        <f t="shared" si="106"/>
        <v>0.2638875</v>
      </c>
      <c r="JQ221" s="4">
        <f t="shared" si="107"/>
        <v>1.4437500000000001E-2</v>
      </c>
      <c r="JR221" s="4">
        <f t="shared" si="108"/>
        <v>0.83221250000000002</v>
      </c>
      <c r="JS221" s="4">
        <f t="shared" si="109"/>
        <v>0.63006666666666666</v>
      </c>
      <c r="JT221" s="4">
        <f t="shared" si="110"/>
        <v>0.997</v>
      </c>
      <c r="JU221" s="4">
        <f t="shared" si="111"/>
        <v>5.1711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r=0.1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k=5,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/>
      <c r="K222" s="5"/>
      <c r="L222" s="5"/>
      <c r="M222" s="5"/>
      <c r="N222" s="5"/>
      <c r="O222" s="5"/>
      <c r="P222" s="5"/>
      <c r="Q222" s="5"/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/>
      <c r="AA222" s="5"/>
      <c r="AB222" s="5"/>
      <c r="AC222" s="5"/>
      <c r="AD222" s="5"/>
      <c r="AE222" s="5"/>
      <c r="AF222" s="5"/>
      <c r="AG222" s="5"/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/>
      <c r="AQ222" s="5"/>
      <c r="AR222" s="5"/>
      <c r="AS222" s="5"/>
      <c r="AT222" s="5"/>
      <c r="AU222" s="5"/>
      <c r="AV222" s="5"/>
      <c r="AW222" s="5"/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/>
      <c r="BG222" s="5"/>
      <c r="BH222" s="5"/>
      <c r="BI222" s="5"/>
      <c r="BJ222" s="5"/>
      <c r="BK222" s="5"/>
      <c r="BL222" s="5"/>
      <c r="BM222" s="5"/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0.64597500000000008</v>
      </c>
      <c r="JO222" s="4">
        <f t="shared" si="105"/>
        <v>0.73360000000000003</v>
      </c>
      <c r="JP222" s="4">
        <f t="shared" si="106"/>
        <v>0.25982499999999997</v>
      </c>
      <c r="JQ222" s="4">
        <f t="shared" si="107"/>
        <v>1.0650000000000001E-2</v>
      </c>
      <c r="JR222" s="4">
        <f t="shared" si="108"/>
        <v>0.84102499999999991</v>
      </c>
      <c r="JS222" s="4">
        <f t="shared" si="109"/>
        <v>0.65326666666666655</v>
      </c>
      <c r="JT222" s="4">
        <f t="shared" si="110"/>
        <v>0.99798750000000003</v>
      </c>
      <c r="JU222" s="4">
        <f t="shared" si="111"/>
        <v>4.9130374999999997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k=20,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/>
      <c r="K223" s="5"/>
      <c r="L223" s="5"/>
      <c r="M223" s="5"/>
      <c r="N223" s="5"/>
      <c r="O223" s="5"/>
      <c r="P223" s="5"/>
      <c r="Q223" s="5"/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/>
      <c r="AA223" s="5"/>
      <c r="AB223" s="5"/>
      <c r="AC223" s="5"/>
      <c r="AD223" s="5"/>
      <c r="AE223" s="5"/>
      <c r="AF223" s="5"/>
      <c r="AG223" s="5"/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/>
      <c r="AQ223" s="5"/>
      <c r="AR223" s="5"/>
      <c r="AS223" s="5"/>
      <c r="AT223" s="5"/>
      <c r="AU223" s="5"/>
      <c r="AV223" s="5"/>
      <c r="AW223" s="5"/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/>
      <c r="BG223" s="5"/>
      <c r="BH223" s="5"/>
      <c r="BI223" s="5"/>
      <c r="BJ223" s="5"/>
      <c r="BK223" s="5"/>
      <c r="BL223" s="5"/>
      <c r="BM223" s="5"/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0.64770000000000005</v>
      </c>
      <c r="JO223" s="4">
        <f t="shared" si="105"/>
        <v>0.73677499999999996</v>
      </c>
      <c r="JP223" s="4">
        <f t="shared" si="106"/>
        <v>0.25913750000000002</v>
      </c>
      <c r="JQ223" s="4">
        <f t="shared" si="107"/>
        <v>1.0650000000000001E-2</v>
      </c>
      <c r="JR223" s="4">
        <f t="shared" si="108"/>
        <v>0.84107500000000002</v>
      </c>
      <c r="JS223" s="4">
        <f t="shared" si="109"/>
        <v>0.65256666666666663</v>
      </c>
      <c r="JT223" s="4">
        <f t="shared" si="110"/>
        <v>0.99798750000000003</v>
      </c>
      <c r="JU223" s="4">
        <f t="shared" si="111"/>
        <v>4.8782374999999991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r=0.1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/>
      <c r="K224" s="5"/>
      <c r="L224" s="5"/>
      <c r="M224" s="5"/>
      <c r="N224" s="5"/>
      <c r="O224" s="5"/>
      <c r="P224" s="5"/>
      <c r="Q224" s="5"/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/>
      <c r="AA224" s="5"/>
      <c r="AB224" s="5"/>
      <c r="AC224" s="5"/>
      <c r="AD224" s="5"/>
      <c r="AE224" s="5"/>
      <c r="AF224" s="5"/>
      <c r="AG224" s="5"/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/>
      <c r="AQ224" s="5"/>
      <c r="AR224" s="5"/>
      <c r="AS224" s="5"/>
      <c r="AT224" s="5"/>
      <c r="AU224" s="5"/>
      <c r="AV224" s="5"/>
      <c r="AW224" s="5"/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/>
      <c r="BG224" s="5"/>
      <c r="BH224" s="5"/>
      <c r="BI224" s="5"/>
      <c r="BJ224" s="5"/>
      <c r="BK224" s="5"/>
      <c r="BL224" s="5"/>
      <c r="BM224" s="5"/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0.65182499999999999</v>
      </c>
      <c r="JO224" s="4">
        <f t="shared" si="105"/>
        <v>0.74055000000000004</v>
      </c>
      <c r="JP224" s="4">
        <f t="shared" si="106"/>
        <v>0.25898749999999998</v>
      </c>
      <c r="JQ224" s="4">
        <f t="shared" si="107"/>
        <v>1.0675000000000002E-2</v>
      </c>
      <c r="JR224" s="4">
        <f t="shared" si="108"/>
        <v>0.84242500000000009</v>
      </c>
      <c r="JS224" s="4">
        <f t="shared" si="109"/>
        <v>0.65576666666666661</v>
      </c>
      <c r="JT224" s="4">
        <f t="shared" si="110"/>
        <v>0.99798750000000003</v>
      </c>
      <c r="JU224" s="4">
        <f t="shared" si="111"/>
        <v>4.7797249999999991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r=0.1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k=20,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/>
      <c r="K225" s="5"/>
      <c r="L225" s="5"/>
      <c r="M225" s="5"/>
      <c r="N225" s="5"/>
      <c r="O225" s="5"/>
      <c r="P225" s="5"/>
      <c r="Q225" s="5"/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/>
      <c r="AA225" s="5"/>
      <c r="AB225" s="5"/>
      <c r="AC225" s="5"/>
      <c r="AD225" s="5"/>
      <c r="AE225" s="5"/>
      <c r="AF225" s="5"/>
      <c r="AG225" s="5"/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/>
      <c r="AQ225" s="5"/>
      <c r="AR225" s="5"/>
      <c r="AS225" s="5"/>
      <c r="AT225" s="5"/>
      <c r="AU225" s="5"/>
      <c r="AV225" s="5"/>
      <c r="AW225" s="5"/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/>
      <c r="BG225" s="5"/>
      <c r="BH225" s="5"/>
      <c r="BI225" s="5"/>
      <c r="BJ225" s="5"/>
      <c r="BK225" s="5"/>
      <c r="BL225" s="5"/>
      <c r="BM225" s="5"/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0.65349999999999997</v>
      </c>
      <c r="JO225" s="4">
        <f t="shared" si="105"/>
        <v>0.74358750000000007</v>
      </c>
      <c r="JP225" s="4">
        <f t="shared" si="106"/>
        <v>0.25871250000000001</v>
      </c>
      <c r="JQ225" s="4">
        <f t="shared" si="107"/>
        <v>1.0700000000000001E-2</v>
      </c>
      <c r="JR225" s="4">
        <f t="shared" si="108"/>
        <v>0.84192500000000003</v>
      </c>
      <c r="JS225" s="4">
        <f t="shared" si="109"/>
        <v>0.65486666666666671</v>
      </c>
      <c r="JT225" s="4">
        <f t="shared" si="110"/>
        <v>0.99798750000000003</v>
      </c>
      <c r="JU225" s="4">
        <f t="shared" si="111"/>
        <v>5.2764249999999997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r=0.1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k=20,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/>
      <c r="K226" s="5"/>
      <c r="L226" s="5"/>
      <c r="M226" s="5"/>
      <c r="N226" s="5"/>
      <c r="O226" s="5"/>
      <c r="P226" s="5"/>
      <c r="Q226" s="5"/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/>
      <c r="AA226" s="5"/>
      <c r="AB226" s="5"/>
      <c r="AC226" s="5"/>
      <c r="AD226" s="5"/>
      <c r="AE226" s="5"/>
      <c r="AF226" s="5"/>
      <c r="AG226" s="5"/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/>
      <c r="AQ226" s="5"/>
      <c r="AR226" s="5"/>
      <c r="AS226" s="5"/>
      <c r="AT226" s="5"/>
      <c r="AU226" s="5"/>
      <c r="AV226" s="5"/>
      <c r="AW226" s="5"/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/>
      <c r="BG226" s="5"/>
      <c r="BH226" s="5"/>
      <c r="BI226" s="5"/>
      <c r="BJ226" s="5"/>
      <c r="BK226" s="5"/>
      <c r="BL226" s="5"/>
      <c r="BM226" s="5"/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0.64848750000000011</v>
      </c>
      <c r="JO226" s="4">
        <f t="shared" si="105"/>
        <v>0.734375</v>
      </c>
      <c r="JP226" s="4">
        <f t="shared" si="106"/>
        <v>0.26339999999999997</v>
      </c>
      <c r="JQ226" s="4">
        <f t="shared" si="107"/>
        <v>1.0675000000000002E-2</v>
      </c>
      <c r="JR226" s="4">
        <f t="shared" si="108"/>
        <v>0.84172500000000006</v>
      </c>
      <c r="JS226" s="4">
        <f t="shared" si="109"/>
        <v>0.6539666666666667</v>
      </c>
      <c r="JT226" s="4">
        <f t="shared" si="110"/>
        <v>0.99798750000000003</v>
      </c>
      <c r="JU226" s="4">
        <f t="shared" si="111"/>
        <v>5.2744999999999997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r=0.1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k=20,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/>
      <c r="K227" s="5"/>
      <c r="L227" s="5"/>
      <c r="M227" s="5"/>
      <c r="N227" s="5"/>
      <c r="O227" s="5"/>
      <c r="P227" s="5"/>
      <c r="Q227" s="5"/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/>
      <c r="AA227" s="5"/>
      <c r="AB227" s="5"/>
      <c r="AC227" s="5"/>
      <c r="AD227" s="5"/>
      <c r="AE227" s="5"/>
      <c r="AF227" s="5"/>
      <c r="AG227" s="5"/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/>
      <c r="AQ227" s="5"/>
      <c r="AR227" s="5"/>
      <c r="AS227" s="5"/>
      <c r="AT227" s="5"/>
      <c r="AU227" s="5"/>
      <c r="AV227" s="5"/>
      <c r="AW227" s="5"/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/>
      <c r="BG227" s="5"/>
      <c r="BH227" s="5"/>
      <c r="BI227" s="5"/>
      <c r="BJ227" s="5"/>
      <c r="BK227" s="5"/>
      <c r="BL227" s="5"/>
      <c r="BM227" s="5"/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0.65012499999999995</v>
      </c>
      <c r="JO227" s="4">
        <f t="shared" si="105"/>
        <v>0.73746250000000013</v>
      </c>
      <c r="JP227" s="4">
        <f t="shared" si="106"/>
        <v>0.26305000000000001</v>
      </c>
      <c r="JQ227" s="4">
        <f t="shared" si="107"/>
        <v>1.0675000000000002E-2</v>
      </c>
      <c r="JR227" s="4">
        <f t="shared" si="108"/>
        <v>0.84122500000000011</v>
      </c>
      <c r="JS227" s="4">
        <f t="shared" si="109"/>
        <v>0.65319999999999989</v>
      </c>
      <c r="JT227" s="4">
        <f t="shared" si="110"/>
        <v>0.99798750000000003</v>
      </c>
      <c r="JU227" s="4">
        <f t="shared" si="111"/>
        <v>5.3569624999999998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r=0.1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k=20,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/>
      <c r="K228" s="5"/>
      <c r="L228" s="5"/>
      <c r="M228" s="5"/>
      <c r="N228" s="5"/>
      <c r="O228" s="5"/>
      <c r="P228" s="5"/>
      <c r="Q228" s="5"/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/>
      <c r="AA228" s="5"/>
      <c r="AB228" s="5"/>
      <c r="AC228" s="5"/>
      <c r="AD228" s="5"/>
      <c r="AE228" s="5"/>
      <c r="AF228" s="5"/>
      <c r="AG228" s="5"/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0.65945999999999994</v>
      </c>
      <c r="JO228" s="4">
        <f t="shared" si="105"/>
        <v>0.75600000000000001</v>
      </c>
      <c r="JP228" s="4">
        <f t="shared" si="106"/>
        <v>0.20327999999999999</v>
      </c>
      <c r="JQ228" s="4">
        <f t="shared" si="107"/>
        <v>1.7739999999999999E-2</v>
      </c>
      <c r="JR228" s="4">
        <f t="shared" si="108"/>
        <v>0.82508000000000004</v>
      </c>
      <c r="JS228" s="4">
        <f t="shared" si="109"/>
        <v>0.22988</v>
      </c>
      <c r="JT228" s="4">
        <f t="shared" si="110"/>
        <v>1</v>
      </c>
      <c r="JU228" s="4">
        <f t="shared" si="111"/>
        <v>1.88564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r=0.1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r=0.5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/>
      <c r="K229" s="5"/>
      <c r="L229" s="5"/>
      <c r="M229" s="5"/>
      <c r="N229" s="5"/>
      <c r="O229" s="5"/>
      <c r="P229" s="5"/>
      <c r="Q229" s="5"/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/>
      <c r="AA229" s="5"/>
      <c r="AB229" s="5"/>
      <c r="AC229" s="5"/>
      <c r="AD229" s="5"/>
      <c r="AE229" s="5"/>
      <c r="AF229" s="5"/>
      <c r="AG229" s="5"/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0.65364</v>
      </c>
      <c r="JO229" s="4">
        <f t="shared" ref="JO229" si="161">AVERAGEIFS(B229:JM229,metrics.rec,"MSE")</f>
        <v>0.75156000000000001</v>
      </c>
      <c r="JP229" s="4">
        <f t="shared" ref="JP229" si="162">AVERAGEIFS(B229:JM229,metrics.rec,"R")</f>
        <v>0.25546000000000002</v>
      </c>
      <c r="JQ229" s="4">
        <f t="shared" ref="JQ229" si="163">AVERAGEIFS(B229:JM229,metrics.rec,"Precision")</f>
        <v>1.0159999999999999E-2</v>
      </c>
      <c r="JR229" s="4">
        <f t="shared" ref="JR229" si="164">AVERAGEIFS(B229:JM229,metrics.rec,"Recall")</f>
        <v>0.85534000000000021</v>
      </c>
      <c r="JS229" s="4">
        <f t="shared" ref="JS229" si="165">AVERAGEIFS(B229:JM229,metrics.rec,"Coverage")</f>
        <v>0.42249999999999999</v>
      </c>
      <c r="JT229" s="4">
        <f t="shared" ref="JT229" si="166">AVERAGEIFS(B229:JM229,metrics.rec,"Recatio")</f>
        <v>1</v>
      </c>
      <c r="JU229" s="4">
        <f t="shared" ref="JU229" si="167">AVERAGEIFS(B229:JM229,metrics.rec,"Time")</f>
        <v>1.9514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r=0.5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/>
      <c r="K230" s="5"/>
      <c r="L230" s="5"/>
      <c r="M230" s="5"/>
      <c r="N230" s="5"/>
      <c r="O230" s="5"/>
      <c r="P230" s="5"/>
      <c r="Q230" s="5"/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/>
      <c r="AA230" s="5"/>
      <c r="AB230" s="5"/>
      <c r="AC230" s="5"/>
      <c r="AD230" s="5"/>
      <c r="AE230" s="5"/>
      <c r="AF230" s="5"/>
      <c r="AG230" s="5"/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/>
      <c r="AQ230" s="5"/>
      <c r="AR230" s="5"/>
      <c r="AS230" s="5"/>
      <c r="AT230" s="5"/>
      <c r="AU230" s="5"/>
      <c r="AV230" s="5"/>
      <c r="AW230" s="5"/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/>
      <c r="BG230" s="5"/>
      <c r="BH230" s="5"/>
      <c r="BI230" s="5"/>
      <c r="BJ230" s="5"/>
      <c r="BK230" s="5"/>
      <c r="BL230" s="5"/>
      <c r="BM230" s="5"/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0.66986250000000003</v>
      </c>
      <c r="JO230" s="4">
        <f t="shared" si="105"/>
        <v>0.77618750000000014</v>
      </c>
      <c r="JP230" s="4">
        <f t="shared" si="106"/>
        <v>0.25487499999999996</v>
      </c>
      <c r="JQ230" s="4">
        <f t="shared" si="107"/>
        <v>2.1500000000000002E-2</v>
      </c>
      <c r="JR230" s="4">
        <f t="shared" si="108"/>
        <v>0.79395000000000004</v>
      </c>
      <c r="JS230" s="4">
        <f t="shared" si="109"/>
        <v>0.39050000000000001</v>
      </c>
      <c r="JT230" s="4">
        <f t="shared" si="110"/>
        <v>0.99708750000000002</v>
      </c>
      <c r="JU230" s="4">
        <f t="shared" si="111"/>
        <v>5.0492249999999999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/>
      <c r="K231" s="5"/>
      <c r="L231" s="5"/>
      <c r="M231" s="5"/>
      <c r="N231" s="5"/>
      <c r="O231" s="5"/>
      <c r="P231" s="5"/>
      <c r="Q231" s="5"/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/>
      <c r="AA231" s="5"/>
      <c r="AB231" s="5"/>
      <c r="AC231" s="5"/>
      <c r="AD231" s="5"/>
      <c r="AE231" s="5"/>
      <c r="AF231" s="5"/>
      <c r="AG231" s="5"/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0.65889999999999993</v>
      </c>
      <c r="JO231" s="4">
        <f t="shared" si="105"/>
        <v>0.76022000000000001</v>
      </c>
      <c r="JP231" s="4">
        <f t="shared" si="106"/>
        <v>0.22414000000000001</v>
      </c>
      <c r="JQ231" s="4">
        <f t="shared" si="107"/>
        <v>1.2759999999999999E-2</v>
      </c>
      <c r="JR231" s="4">
        <f t="shared" si="108"/>
        <v>0.84092</v>
      </c>
      <c r="JS231" s="4">
        <f t="shared" si="109"/>
        <v>0.33179999999999998</v>
      </c>
      <c r="JT231" s="4">
        <f t="shared" si="110"/>
        <v>1</v>
      </c>
      <c r="JU231" s="4">
        <f t="shared" si="111"/>
        <v>2.1017999999999999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r=0.5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/>
      <c r="K232" s="5"/>
      <c r="L232" s="5"/>
      <c r="M232" s="5"/>
      <c r="N232" s="5"/>
      <c r="O232" s="5"/>
      <c r="P232" s="5"/>
      <c r="Q232" s="5"/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/>
      <c r="AA232" s="5"/>
      <c r="AB232" s="5"/>
      <c r="AC232" s="5"/>
      <c r="AD232" s="5"/>
      <c r="AE232" s="5"/>
      <c r="AF232" s="5"/>
      <c r="AG232" s="5"/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10"/>
      <c r="EA232" s="10"/>
      <c r="EB232" s="10"/>
      <c r="EC232" s="10"/>
      <c r="ED232" s="10"/>
      <c r="EE232" s="10"/>
      <c r="EF232" s="10"/>
      <c r="EG232" s="10"/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0.65127500000000005</v>
      </c>
      <c r="JO232" s="4">
        <f t="shared" si="105"/>
        <v>0.73727500000000001</v>
      </c>
      <c r="JP232" s="4">
        <f t="shared" si="106"/>
        <v>0.22914999999999999</v>
      </c>
      <c r="JQ232" s="4">
        <f t="shared" si="107"/>
        <v>1.5349999999999999E-2</v>
      </c>
      <c r="JR232" s="4">
        <f t="shared" si="108"/>
        <v>0.835175</v>
      </c>
      <c r="JS232" s="4">
        <f t="shared" si="109"/>
        <v>0.24615000000000001</v>
      </c>
      <c r="JT232" s="4">
        <f t="shared" si="110"/>
        <v>1</v>
      </c>
      <c r="JU232" s="4">
        <f t="shared" si="111"/>
        <v>1.9151749999999998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k=5,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r=0.1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e" cm="1" vm="1">
        <f t="array" aca="1" ref="J234" ca="1">INDIRECT(ADDRESS(MATCH(MIN(_xlfn._xlws.FILTER(J7:J233,P7:P233&gt;cr)),J7:J233,0)+6,1))</f>
        <v>#VALUE!</v>
      </c>
      <c r="K234" s="1" t="e" cm="1" vm="1">
        <f t="array" aca="1" ref="K234" ca="1">INDIRECT(ADDRESS(MATCH(MIN(_xlfn._xlws.FILTER(K7:K233,P7:P233&gt;cr)),K7:K233,0)+6,1))</f>
        <v>#VALUE!</v>
      </c>
      <c r="L234" s="1" t="e" cm="1" vm="1">
        <f t="array" aca="1" ref="L234" ca="1">INDIRECT(ADDRESS(MATCH(MAX(_xlfn._xlws.FILTER(L7:L233,P7:P233&gt;cr)),L7:L233,0)+6,1))</f>
        <v>#VALUE!</v>
      </c>
      <c r="M234" s="1" t="e" cm="1" vm="1">
        <f t="array" aca="1" ref="M234" ca="1">INDIRECT(ADDRESS(MATCH(MAX(_xlfn._xlws.FILTER(M7:M233,P7:P233&gt;cr)),M7:M233,0)+6,1))</f>
        <v>#VALUE!</v>
      </c>
      <c r="N234" s="1" t="e" cm="1" vm="1">
        <f t="array" aca="1" ref="N234" ca="1">INDIRECT(ADDRESS(MATCH(MAX(_xlfn._xlws.FILTER(N7:N233,P7:P233&gt;cr)),N7:N233,0)+6,1))</f>
        <v>#VALUE!</v>
      </c>
      <c r="O234" s="1" t="e" cm="1" vm="1">
        <f t="array" aca="1" ref="O234" ca="1">INDIRECT(ADDRESS(MATCH(MAX(_xlfn._xlws.FILTER(O7:O233,P7:P233&gt;cr)),O7:O233,0)+6,1))</f>
        <v>#VALUE!</v>
      </c>
      <c r="P234" s="1" t="e" cm="1" vm="1">
        <f t="array" aca="1" ref="P234" ca="1">INDIRECT(ADDRESS(MATCH(MAX(_xlfn._xlws.FILTER(P7:P233,P7:P233&gt;cr)),P7:P233,0)+6,1))</f>
        <v>#VALUE!</v>
      </c>
      <c r="Q234" s="1" t="e" cm="1" vm="1">
        <f t="array" aca="1" ref="Q234" ca="1">INDIRECT(ADDRESS(MATCH(MIN(_xlfn._xlws.FILTER(Q7:Q233,P7:P233&gt;cr)),Q7:Q233,0)+6,1))</f>
        <v>#VALUE!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e" cm="1" vm="1">
        <f t="array" aca="1" ref="Z234" ca="1">INDIRECT(ADDRESS(MATCH(MIN(_xlfn._xlws.FILTER(Z7:Z233,AF7:AF233&gt;cr)),Z7:Z233,0)+6,1))</f>
        <v>#VALUE!</v>
      </c>
      <c r="AA234" s="1" t="e" cm="1" vm="1">
        <f t="array" aca="1" ref="AA234" ca="1">INDIRECT(ADDRESS(MATCH(MIN(_xlfn._xlws.FILTER(AA7:AA233,AF7:AF233&gt;cr)),AA7:AA233,0)+6,1))</f>
        <v>#VALUE!</v>
      </c>
      <c r="AB234" s="1" t="e" cm="1" vm="1">
        <f t="array" aca="1" ref="AB234" ca="1">INDIRECT(ADDRESS(MATCH(MAX(_xlfn._xlws.FILTER(AB7:AB233,AF7:AF233&gt;cr)),AB7:AB233,0)+6,1))</f>
        <v>#VALUE!</v>
      </c>
      <c r="AC234" s="1" t="e" cm="1" vm="1">
        <f t="array" aca="1" ref="AC234" ca="1">INDIRECT(ADDRESS(MATCH(MAX(_xlfn._xlws.FILTER(AC7:AC233,AF7:AF233&gt;cr)),AC7:AC233,0)+6,1))</f>
        <v>#VALUE!</v>
      </c>
      <c r="AD234" s="1" t="e" cm="1" vm="1">
        <f t="array" aca="1" ref="AD234" ca="1">INDIRECT(ADDRESS(MATCH(MAX(_xlfn._xlws.FILTER(AD7:AD233,AF7:AF233&gt;cr)),AD7:AD233,0)+6,1))</f>
        <v>#VALUE!</v>
      </c>
      <c r="AE234" s="1" t="e" cm="1" vm="1">
        <f t="array" aca="1" ref="AE234" ca="1">INDIRECT(ADDRESS(MATCH(MAX(_xlfn._xlws.FILTER(AE7:AE233,AF7:AF233&gt;cr)),AE7:AE233,0)+6,1))</f>
        <v>#VALUE!</v>
      </c>
      <c r="AF234" s="1" t="e" cm="1" vm="1">
        <f t="array" aca="1" ref="AF234" ca="1">INDIRECT(ADDRESS(MATCH(MAX(_xlfn._xlws.FILTER(AF7:AF233,AF7:AF233&gt;cr)),AF7:AF233,0)+6,1))</f>
        <v>#VALUE!</v>
      </c>
      <c r="AG234" s="1" t="e" cm="1" vm="1">
        <f t="array" aca="1" ref="AG234" ca="1">INDIRECT(ADDRESS(MATCH(MIN(_xlfn._xlws.FILTER(AG7:AG233,AF7:AF233&gt;cr)),AG7:AG233,0)+6,1))</f>
        <v>#VALUE!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e" cm="1" vm="1">
        <f t="array" aca="1" ref="AP234" ca="1">INDIRECT(ADDRESS(MATCH(MIN(_xlfn._xlws.FILTER(AP7:AP233,AV7:AV233&gt;cr)),AP7:AP233,0)+6,1))</f>
        <v>#VALUE!</v>
      </c>
      <c r="AQ234" s="1" t="e" cm="1" vm="1">
        <f t="array" aca="1" ref="AQ234" ca="1">INDIRECT(ADDRESS(MATCH(MIN(_xlfn._xlws.FILTER(AQ7:AQ233,AV7:AV233&gt;cr)),AQ7:AQ233,0)+6,1))</f>
        <v>#VALUE!</v>
      </c>
      <c r="AR234" s="1" t="e" cm="1" vm="1">
        <f t="array" aca="1" ref="AR234" ca="1">INDIRECT(ADDRESS(MATCH(MAX(_xlfn._xlws.FILTER(AR7:AR233,AV7:AV233&gt;cr)),AR7:AR233,0)+6,1))</f>
        <v>#VALUE!</v>
      </c>
      <c r="AS234" s="1" t="e" cm="1" vm="1">
        <f t="array" aca="1" ref="AS234" ca="1">INDIRECT(ADDRESS(MATCH(MAX(_xlfn._xlws.FILTER(AS7:AS233,AV7:AV233&gt;cr)),AS7:AS233,0)+6,1))</f>
        <v>#VALUE!</v>
      </c>
      <c r="AT234" s="1" t="e" cm="1" vm="1">
        <f t="array" aca="1" ref="AT234" ca="1">INDIRECT(ADDRESS(MATCH(MAX(_xlfn._xlws.FILTER(AT7:AT233,AV7:AV233&gt;cr)),AT7:AT233,0)+6,1))</f>
        <v>#VALUE!</v>
      </c>
      <c r="AU234" s="1" t="e" cm="1" vm="1">
        <f t="array" aca="1" ref="AU234" ca="1">INDIRECT(ADDRESS(MATCH(MAX(_xlfn._xlws.FILTER(AU7:AU233,AV7:AV233&gt;cr)),AU7:AU233,0)+6,1))</f>
        <v>#VALUE!</v>
      </c>
      <c r="AV234" s="1" t="e" cm="1" vm="1">
        <f t="array" aca="1" ref="AV234" ca="1">INDIRECT(ADDRESS(MATCH(MAX(_xlfn._xlws.FILTER(AV7:AV233,AV7:AV233&gt;cr)),AV7:AV233,0)+6,1))</f>
        <v>#VALUE!</v>
      </c>
      <c r="AW234" s="1" t="e" cm="1" vm="1">
        <f t="array" aca="1" ref="AW234" ca="1">INDIRECT(ADDRESS(MATCH(MIN(_xlfn._xlws.FILTER(AW7:AW233,AV7:AV233&gt;cr)),AW7:AW233,0)+6,1))</f>
        <v>#VALUE!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AI28.RPB</v>
      </c>
      <c r="BA234" s="6" t="str" cm="1">
        <f t="array" aca="1" ref="BA234" ca="1">INDIRECT(ADDRESS(MATCH(MAX(_xlfn._xlws.FILTER(BA7:BA233,BD7:BD233&gt;cr)),BA7:BA233,0)+6,1))</f>
        <v>AI05.SRC</v>
      </c>
      <c r="BB234" s="6" t="str" cm="1">
        <f t="array" aca="1" ref="BB234" ca="1">INDIRECT(ADDRESS(MATCH(MAX(_xlfn._xlws.FILTER(BB7:BB233,BD7:BD233&gt;cr)),BB7:BB233,0)+6,1))</f>
        <v>AI26.URP</v>
      </c>
      <c r="BC234" s="6" t="e" cm="1">
        <f t="array" aca="1" ref="BC234" ca="1">INDIRECT(ADDRESS(MATCH(MAX(_xlfn._xlws.FILTER(BC7:BC233,BD7:BD233&gt;cr)),BC7:BC233,0)+6,1))</f>
        <v>#N/A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CU14.Amer.CPC</v>
      </c>
      <c r="BF234" s="1" t="e" cm="1" vm="1">
        <f t="array" aca="1" ref="BF234" ca="1">INDIRECT(ADDRESS(MATCH(MIN(_xlfn._xlws.FILTER(BF7:BF233,BL7:BL233&gt;cr)),BF7:BF233,0)+6,1))</f>
        <v>#VALUE!</v>
      </c>
      <c r="BG234" s="1" t="e" cm="1" vm="1">
        <f t="array" aca="1" ref="BG234" ca="1">INDIRECT(ADDRESS(MATCH(MIN(_xlfn._xlws.FILTER(BG7:BG233,BL7:BL233&gt;cr)),BG7:BG233,0)+6,1))</f>
        <v>#VALUE!</v>
      </c>
      <c r="BH234" s="1" t="e" cm="1" vm="1">
        <f t="array" aca="1" ref="BH234" ca="1">INDIRECT(ADDRESS(MATCH(MAX(_xlfn._xlws.FILTER(BH7:BH233,BL7:BL233&gt;cr)),BH7:BH233,0)+6,1))</f>
        <v>#VALUE!</v>
      </c>
      <c r="BI234" s="1" t="e" cm="1" vm="1">
        <f t="array" aca="1" ref="BI234" ca="1">INDIRECT(ADDRESS(MATCH(MAX(_xlfn._xlws.FILTER(BI7:BI233,BL7:BL233&gt;cr)),BI7:BI233,0)+6,1))</f>
        <v>#VALUE!</v>
      </c>
      <c r="BJ234" s="1" t="e" cm="1" vm="1">
        <f t="array" aca="1" ref="BJ234" ca="1">INDIRECT(ADDRESS(MATCH(MAX(_xlfn._xlws.FILTER(BJ7:BJ233,BL7:BL233&gt;cr)),BJ7:BJ233,0)+6,1))</f>
        <v>#VALUE!</v>
      </c>
      <c r="BK234" s="1" t="e" cm="1" vm="1">
        <f t="array" aca="1" ref="BK234" ca="1">INDIRECT(ADDRESS(MATCH(MAX(_xlfn._xlws.FILTER(BK7:BK233,BL7:BL233&gt;cr)),BK7:BK233,0)+6,1))</f>
        <v>#VALUE!</v>
      </c>
      <c r="BL234" s="1" t="e" cm="1" vm="1">
        <f t="array" aca="1" ref="BL234" ca="1">INDIRECT(ADDRESS(MATCH(MAX(_xlfn._xlws.FILTER(BL7:BL233,BL7:BL233&gt;cr)),BL7:BL233,0)+6,1))</f>
        <v>#VALUE!</v>
      </c>
      <c r="BM234" s="1" t="e" cm="1" vm="1">
        <f t="array" aca="1" ref="BM234" ca="1">INDIRECT(ADDRESS(MATCH(MIN(_xlfn._xlws.FILTER(BM7:BM233,BL7:BL233&gt;cr)),BM7:BM233,0)+6,1))</f>
        <v>#VALUE!</v>
      </c>
      <c r="BN234" s="6" t="str" cm="1">
        <f t="array" aca="1" ref="BN234" ca="1">INDIRECT(ADDRESS(MATCH(MIN(_xlfn._xlws.FILTER(BN7:BN233,BT7:BT233&gt;cr)),BN7:BN233,0)+6,1))</f>
        <v>AI28.RPB</v>
      </c>
      <c r="BO234" s="6" t="str" cm="1">
        <f t="array" aca="1" ref="BO234" ca="1">INDIRECT(ADDRESS(MATCH(MIN(_xlfn._xlws.FILTER(BO7:BO233,BT7:BT233&gt;cr)),BO7:BO233,0)+6,1))</f>
        <v>AI28.RPB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AI12.Mu</v>
      </c>
      <c r="BR234" s="6" t="str" cm="1">
        <f t="array" aca="1" ref="BR234" ca="1">INDIRECT(ADDRESS(MATCH(MAX(_xlfn._xlws.FILTER(BR7:BR233,BT7:BT233&gt;cr)),BR7:BR233,0)+6,1))</f>
        <v>AI26.URP</v>
      </c>
      <c r="BS234" s="6" t="e" cm="1">
        <f t="array" aca="1" ref="BS234" ca="1">INDIRECT(ADDRESS(MATCH(MAX(_xlfn._xlws.FILTER(BS7:BS233,BT7:BT233&gt;cr)),BS7:BS233,0)+6,1))</f>
        <v>#N/A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e" cm="1" vm="1">
        <f t="array" aca="1" ref="BV234" ca="1">INDIRECT(ADDRESS(MATCH(MIN(_xlfn._xlws.FILTER(BV7:BV233,CB7:CB233&gt;cr)),BV7:BV233,0)+6,1))</f>
        <v>#VALUE!</v>
      </c>
      <c r="BW234" s="1" t="e" cm="1" vm="1">
        <f t="array" aca="1" ref="BW234" ca="1">INDIRECT(ADDRESS(MATCH(MIN(_xlfn._xlws.FILTER(BW7:BW233,CB7:CB233&gt;cr)),BW7:BW233,0)+6,1))</f>
        <v>#VALUE!</v>
      </c>
      <c r="BX234" s="1" t="e" cm="1" vm="1">
        <f t="array" aca="1" ref="BX234" ca="1">INDIRECT(ADDRESS(MATCH(MAX(_xlfn._xlws.FILTER(BX7:BX233,CB7:CB233&gt;cr)),BX7:BX233,0)+6,1))</f>
        <v>#VALUE!</v>
      </c>
      <c r="BY234" s="1" t="e" cm="1" vm="1">
        <f t="array" aca="1" ref="BY234" ca="1">INDIRECT(ADDRESS(MATCH(MAX(_xlfn._xlws.FILTER(BY7:BY233,CB7:CB233&gt;cr)),BY7:BY233,0)+6,1))</f>
        <v>#VALUE!</v>
      </c>
      <c r="BZ234" s="1" t="e" cm="1" vm="1">
        <f t="array" aca="1" ref="BZ234" ca="1">INDIRECT(ADDRESS(MATCH(MAX(_xlfn._xlws.FILTER(BZ7:BZ233,CB7:CB233&gt;cr)),BZ7:BZ233,0)+6,1))</f>
        <v>#VALUE!</v>
      </c>
      <c r="CA234" s="1" t="e" cm="1" vm="1">
        <f t="array" aca="1" ref="CA234" ca="1">INDIRECT(ADDRESS(MATCH(MAX(_xlfn._xlws.FILTER(CA7:CA233,CB7:CB233&gt;cr)),CA7:CA233,0)+6,1))</f>
        <v>#VALUE!</v>
      </c>
      <c r="CB234" s="1" t="e" cm="1" vm="1">
        <f t="array" aca="1" ref="CB234" ca="1">INDIRECT(ADDRESS(MATCH(MAX(_xlfn._xlws.FILTER(CB7:CB233,CB7:CB233&gt;cr)),CB7:CB233,0)+6,1))</f>
        <v>#VALUE!</v>
      </c>
      <c r="CC234" s="1" t="e" cm="1" vm="1">
        <f t="array" aca="1" ref="CC234" ca="1">INDIRECT(ADDRESS(MATCH(MIN(_xlfn._xlws.FILTER(CC7:CC233,CB7:CB233&gt;cr)),CC7:CC233,0)+6,1))</f>
        <v>#VALUE!</v>
      </c>
      <c r="CD234" s="6" t="e" cm="1" vm="1">
        <f t="array" aca="1" ref="CD234" ca="1">INDIRECT(ADDRESS(MATCH(MIN(_xlfn._xlws.FILTER(CD7:CD233,CJ7:CJ233&gt;cr)),CD7:CD233,0)+6,1))</f>
        <v>#VALUE!</v>
      </c>
      <c r="CE234" s="6" t="e" cm="1" vm="1">
        <f t="array" aca="1" ref="CE234" ca="1">INDIRECT(ADDRESS(MATCH(MIN(_xlfn._xlws.FILTER(CE7:CE233,CJ7:CJ233&gt;cr)),CE7:CE233,0)+6,1))</f>
        <v>#VALUE!</v>
      </c>
      <c r="CF234" s="6" t="e" cm="1" vm="1">
        <f t="array" aca="1" ref="CF234" ca="1">INDIRECT(ADDRESS(MATCH(MAX(_xlfn._xlws.FILTER(CF7:CF233,CJ7:CJ233&gt;cr)),CF7:CF233,0)+6,1))</f>
        <v>#VALUE!</v>
      </c>
      <c r="CG234" s="6" t="e" cm="1" vm="1">
        <f t="array" aca="1" ref="CG234" ca="1">INDIRECT(ADDRESS(MATCH(MAX(_xlfn._xlws.FILTER(CG7:CG233,CJ7:CJ233&gt;cr)),CG7:CG233,0)+6,1))</f>
        <v>#VALUE!</v>
      </c>
      <c r="CH234" s="6" t="e" cm="1" vm="1">
        <f t="array" aca="1" ref="CH234" ca="1">INDIRECT(ADDRESS(MATCH(MAX(_xlfn._xlws.FILTER(CH7:CH233,CJ7:CJ233&gt;cr)),CH7:CH233,0)+6,1))</f>
        <v>#VALUE!</v>
      </c>
      <c r="CI234" s="6" t="e" cm="1" vm="1">
        <f t="array" aca="1" ref="CI234" ca="1">INDIRECT(ADDRESS(MATCH(MAX(_xlfn._xlws.FILTER(CI7:CI233,CJ7:CJ233&gt;cr)),CI7:CI233,0)+6,1))</f>
        <v>#VALUE!</v>
      </c>
      <c r="CJ234" s="6" t="e" cm="1" vm="1">
        <f t="array" aca="1" ref="CJ234" ca="1">INDIRECT(ADDRESS(MATCH(MAX(_xlfn._xlws.FILTER(CJ7:CJ233,CJ7:CJ233&gt;cr)),CJ7:CJ233,0)+6,1))</f>
        <v>#VALUE!</v>
      </c>
      <c r="CK234" s="6" t="e" cm="1" vm="1">
        <f t="array" aca="1" ref="CK234" ca="1">INDIRECT(ADDRESS(MATCH(MIN(_xlfn._xlws.FILTER(CK7:CK233,CJ7:CJ233&gt;cr)),CK7:CK233,0)+6,1))</f>
        <v>#VALUE!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e" cm="1" vm="1">
        <f t="array" aca="1" ref="CT234" ca="1">INDIRECT(ADDRESS(MATCH(MIN(_xlfn._xlws.FILTER(CT7:CT233,CZ7:CZ233&gt;cr)),CT7:CT233,0)+6,1))</f>
        <v>#VALUE!</v>
      </c>
      <c r="CU234" s="6" t="e" cm="1" vm="1">
        <f t="array" aca="1" ref="CU234" ca="1">INDIRECT(ADDRESS(MATCH(MIN(_xlfn._xlws.FILTER(CU7:CU233,CZ7:CZ233&gt;cr)),CU7:CU233,0)+6,1))</f>
        <v>#VALUE!</v>
      </c>
      <c r="CV234" s="6" t="e" cm="1" vm="1">
        <f t="array" aca="1" ref="CV234" ca="1">INDIRECT(ADDRESS(MATCH(MAX(_xlfn._xlws.FILTER(CV7:CV233,CZ7:CZ233&gt;cr)),CV7:CV233,0)+6,1))</f>
        <v>#VALUE!</v>
      </c>
      <c r="CW234" s="6" t="e" cm="1" vm="1">
        <f t="array" aca="1" ref="CW234" ca="1">INDIRECT(ADDRESS(MATCH(MAX(_xlfn._xlws.FILTER(CW7:CW233,CZ7:CZ233&gt;cr)),CW7:CW233,0)+6,1))</f>
        <v>#VALUE!</v>
      </c>
      <c r="CX234" s="6" t="e" cm="1" vm="1">
        <f t="array" aca="1" ref="CX234" ca="1">INDIRECT(ADDRESS(MATCH(MAX(_xlfn._xlws.FILTER(CX7:CX233,CZ7:CZ233&gt;cr)),CX7:CX233,0)+6,1))</f>
        <v>#VALUE!</v>
      </c>
      <c r="CY234" s="6" t="e" cm="1" vm="1">
        <f t="array" aca="1" ref="CY234" ca="1">INDIRECT(ADDRESS(MATCH(MAX(_xlfn._xlws.FILTER(CY7:CY233,CZ7:CZ233&gt;cr)),CY7:CY233,0)+6,1))</f>
        <v>#VALUE!</v>
      </c>
      <c r="CZ234" s="6" t="e" cm="1" vm="1">
        <f t="array" aca="1" ref="CZ234" ca="1">INDIRECT(ADDRESS(MATCH(MAX(_xlfn._xlws.FILTER(CZ7:CZ233,CZ7:CZ233&gt;cr)),CZ7:CZ233,0)+6,1))</f>
        <v>#VALUE!</v>
      </c>
      <c r="DA234" s="6" t="e" cm="1" vm="1">
        <f t="array" aca="1" ref="DA234" ca="1">INDIRECT(ADDRESS(MATCH(MIN(_xlfn._xlws.FILTER(DA7:DA233,CZ7:CZ233&gt;cr)),DA7:DA233,0)+6,1))</f>
        <v>#VALUE!</v>
      </c>
      <c r="DB234" s="1" t="e" cm="1" vm="1">
        <f t="array" aca="1" ref="DB234" ca="1">INDIRECT(ADDRESS(MATCH(MIN(_xlfn._xlws.FILTER(DB7:DB233,DH7:DH233&gt;cr)),DB7:DB233,0)+6,1))</f>
        <v>#VALUE!</v>
      </c>
      <c r="DC234" s="1" t="e" cm="1" vm="1">
        <f t="array" aca="1" ref="DC234" ca="1">INDIRECT(ADDRESS(MATCH(MIN(_xlfn._xlws.FILTER(DC7:DC233,DH7:DH233&gt;cr)),DC7:DC233,0)+6,1))</f>
        <v>#VALUE!</v>
      </c>
      <c r="DD234" s="1" t="e" cm="1" vm="1">
        <f t="array" aca="1" ref="DD234" ca="1">INDIRECT(ADDRESS(MATCH(MAX(_xlfn._xlws.FILTER(DD7:DD233,DH7:DH233&gt;cr)),DD7:DD233,0)+6,1))</f>
        <v>#VALUE!</v>
      </c>
      <c r="DE234" s="1" t="e" cm="1" vm="1">
        <f t="array" aca="1" ref="DE234" ca="1">INDIRECT(ADDRESS(MATCH(MAX(_xlfn._xlws.FILTER(DE7:DE233,DH7:DH233&gt;cr)),DE7:DE233,0)+6,1))</f>
        <v>#VALUE!</v>
      </c>
      <c r="DF234" s="1" t="e" cm="1" vm="1">
        <f t="array" aca="1" ref="DF234" ca="1">INDIRECT(ADDRESS(MATCH(MAX(_xlfn._xlws.FILTER(DF7:DF233,DH7:DH233&gt;cr)),DF7:DF233,0)+6,1))</f>
        <v>#VALUE!</v>
      </c>
      <c r="DG234" s="1" t="e" cm="1" vm="1">
        <f t="array" aca="1" ref="DG234" ca="1">INDIRECT(ADDRESS(MATCH(MAX(_xlfn._xlws.FILTER(DG7:DG233,DH7:DH233&gt;cr)),DG7:DG233,0)+6,1))</f>
        <v>#VALUE!</v>
      </c>
      <c r="DH234" s="1" t="e" cm="1" vm="1">
        <f t="array" aca="1" ref="DH234" ca="1">INDIRECT(ADDRESS(MATCH(MAX(_xlfn._xlws.FILTER(DH7:DH233,DH7:DH233&gt;cr)),DH7:DH233,0)+6,1))</f>
        <v>#VALUE!</v>
      </c>
      <c r="DI234" s="1" t="e" cm="1" vm="1">
        <f t="array" aca="1" ref="DI234" ca="1">INDIRECT(ADDRESS(MATCH(MIN(_xlfn._xlws.FILTER(DI7:DI233,DH7:DH233&gt;cr)),DI7:DI233,0)+6,1))</f>
        <v>#VALUE!</v>
      </c>
      <c r="DJ234" s="6" t="e" cm="1" vm="1">
        <f t="array" aca="1" ref="DJ234" ca="1">INDIRECT(ADDRESS(MATCH(MIN(_xlfn._xlws.FILTER(DJ7:DJ233,DP7:DP233&gt;cr)),DJ7:DJ233,0)+6,1))</f>
        <v>#VALUE!</v>
      </c>
      <c r="DK234" s="6" t="e" cm="1" vm="1">
        <f t="array" aca="1" ref="DK234" ca="1">INDIRECT(ADDRESS(MATCH(MIN(_xlfn._xlws.FILTER(DK7:DK233,DP7:DP233&gt;cr)),DK7:DK233,0)+6,1))</f>
        <v>#VALUE!</v>
      </c>
      <c r="DL234" s="6" t="e" cm="1" vm="1">
        <f t="array" aca="1" ref="DL234" ca="1">INDIRECT(ADDRESS(MATCH(MAX(_xlfn._xlws.FILTER(DL7:DL233,DP7:DP233&gt;cr)),DL7:DL233,0)+6,1))</f>
        <v>#VALUE!</v>
      </c>
      <c r="DM234" s="6" t="e" cm="1" vm="1">
        <f t="array" aca="1" ref="DM234" ca="1">INDIRECT(ADDRESS(MATCH(MAX(_xlfn._xlws.FILTER(DM7:DM233,DP7:DP233&gt;cr)),DM7:DM233,0)+6,1))</f>
        <v>#VALUE!</v>
      </c>
      <c r="DN234" s="6" t="e" cm="1" vm="1">
        <f t="array" aca="1" ref="DN234" ca="1">INDIRECT(ADDRESS(MATCH(MAX(_xlfn._xlws.FILTER(DN7:DN233,DP7:DP233&gt;cr)),DN7:DN233,0)+6,1))</f>
        <v>#VALUE!</v>
      </c>
      <c r="DO234" s="6" t="e" cm="1" vm="1">
        <f t="array" aca="1" ref="DO234" ca="1">INDIRECT(ADDRESS(MATCH(MAX(_xlfn._xlws.FILTER(DO7:DO233,DP7:DP233&gt;cr)),DO7:DO233,0)+6,1))</f>
        <v>#VALUE!</v>
      </c>
      <c r="DP234" s="6" t="e" cm="1" vm="1">
        <f t="array" aca="1" ref="DP234" ca="1">INDIRECT(ADDRESS(MATCH(MAX(_xlfn._xlws.FILTER(DP7:DP233,DP7:DP233&gt;cr)),DP7:DP233,0)+6,1))</f>
        <v>#VALUE!</v>
      </c>
      <c r="DQ234" s="6" t="e" cm="1" vm="1">
        <f t="array" aca="1" ref="DQ234" ca="1">INDIRECT(ADDRESS(MATCH(MIN(_xlfn._xlws.FILTER(DQ7:DQ233,DP7:DP233&gt;cr)),DQ7:DQ233,0)+6,1))</f>
        <v>#VALUE!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BI07.NHMS.Amer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BI03.IPWR</v>
      </c>
      <c r="FW234" s="6" t="str" cm="1">
        <f t="array" aca="1" ref="FW234" ca="1">INDIRECT(ADDRESS(MATCH(MIN(_xlfn._xlws.FILTER(FW7:FW233,GB7:GB233&gt;cr)),FW7:FW233,0)+6,1))</f>
        <v>BI03.IPWR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AI05.SRC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AU15.NNSM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CI14.Amer.QTI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CI14.Amer.QTI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BI15.NNSMJ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AI05.SRC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AU25.Coco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BI15.NNSMJ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CU14.Amer.CPC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k=20,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k=20,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k=5,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e" cm="1" vm="1">
        <f t="array" aca="1" ref="J235" ca="1">INDIRECT(ADDRESS(MATCH(SMALL(_xlfn._xlws.FILTER(J7:J233,P7:P233&gt;cr),2),J7:J233,0)+6,1))</f>
        <v>#VALUE!</v>
      </c>
      <c r="K235" s="1" t="e" cm="1" vm="1">
        <f t="array" aca="1" ref="K235" ca="1">INDIRECT(ADDRESS(MATCH(SMALL(_xlfn._xlws.FILTER(K7:K233,P7:P233&gt;cr),2),K7:K233,0)+6,1))</f>
        <v>#VALUE!</v>
      </c>
      <c r="L235" s="1" t="e" cm="1" vm="1">
        <f t="array" aca="1" ref="L235" ca="1">INDIRECT(ADDRESS(MATCH(LARGE(_xlfn._xlws.FILTER(L7:L233,P7:P233&gt;cr),2),L7:L233,0)+6,1))</f>
        <v>#VALUE!</v>
      </c>
      <c r="M235" s="1" t="e" cm="1" vm="1">
        <f t="array" aca="1" ref="M235" ca="1">INDIRECT(ADDRESS(MATCH(LARGE(_xlfn._xlws.FILTER(M7:M233,P7:P233&gt;cr),2),M7:M233,0)+6,1))</f>
        <v>#VALUE!</v>
      </c>
      <c r="N235" s="1" t="e" cm="1" vm="1">
        <f t="array" aca="1" ref="N235" ca="1">INDIRECT(ADDRESS(MATCH(LARGE(_xlfn._xlws.FILTER(N7:N233,P7:P233&gt;cr),2),N7:N233,0)+6,1))</f>
        <v>#VALUE!</v>
      </c>
      <c r="O235" s="1" t="e" cm="1" vm="1">
        <f t="array" aca="1" ref="O235" ca="1">INDIRECT(ADDRESS(MATCH(LARGE(_xlfn._xlws.FILTER(O7:O233,P7:P233&gt;cr),2),O7:O233,0)+6,1))</f>
        <v>#VALUE!</v>
      </c>
      <c r="P235" s="1" t="e" cm="1" vm="1">
        <f t="array" aca="1" ref="P235" ca="1">INDIRECT(ADDRESS(MATCH(LARGE(_xlfn._xlws.FILTER(P7:P233,P7:P233&gt;cr),2),P7:P233,0)+6,1))</f>
        <v>#VALUE!</v>
      </c>
      <c r="Q235" s="1" t="e" cm="1" vm="1">
        <f t="array" aca="1" ref="Q235" ca="1">INDIRECT(ADDRESS(MATCH(SMALL(_xlfn._xlws.FILTER(Q7:Q233,P7:P233&gt;cr),2),Q7:Q233,0)+6,1))</f>
        <v>#VALUE!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e" cm="1" vm="1">
        <f t="array" aca="1" ref="Z235" ca="1">INDIRECT(ADDRESS(MATCH(SMALL(_xlfn._xlws.FILTER(Z7:Z233,AF7:AF233&gt;cr),2),Z7:Z233,0)+6,1))</f>
        <v>#VALUE!</v>
      </c>
      <c r="AA235" s="1" t="e" cm="1" vm="1">
        <f t="array" aca="1" ref="AA235" ca="1">INDIRECT(ADDRESS(MATCH(SMALL(_xlfn._xlws.FILTER(AA7:AA233,AF7:AF233&gt;cr),2),AA7:AA233,0)+6,1))</f>
        <v>#VALUE!</v>
      </c>
      <c r="AB235" s="1" t="e" cm="1" vm="1">
        <f t="array" aca="1" ref="AB235" ca="1">INDIRECT(ADDRESS(MATCH(LARGE(_xlfn._xlws.FILTER(AB7:AB233,AF7:AF233&gt;cr),2),AB7:AB233,0)+6,1))</f>
        <v>#VALUE!</v>
      </c>
      <c r="AC235" s="1" t="e" cm="1" vm="1">
        <f t="array" aca="1" ref="AC235" ca="1">INDIRECT(ADDRESS(MATCH(LARGE(_xlfn._xlws.FILTER(AC7:AC233,AF7:AF233&gt;cr),2),AC7:AC233,0)+6,1))</f>
        <v>#VALUE!</v>
      </c>
      <c r="AD235" s="1" t="e" cm="1" vm="1">
        <f t="array" aca="1" ref="AD235" ca="1">INDIRECT(ADDRESS(MATCH(LARGE(_xlfn._xlws.FILTER(AD7:AD233,AF7:AF233&gt;cr),2),AD7:AD233,0)+6,1))</f>
        <v>#VALUE!</v>
      </c>
      <c r="AE235" s="1" t="e" cm="1" vm="1">
        <f t="array" aca="1" ref="AE235" ca="1">INDIRECT(ADDRESS(MATCH(LARGE(_xlfn._xlws.FILTER(AE7:AE233,AF7:AF233&gt;cr),2),AE7:AE233,0)+6,1))</f>
        <v>#VALUE!</v>
      </c>
      <c r="AF235" s="1" t="e" cm="1" vm="1">
        <f t="array" aca="1" ref="AF235" ca="1">INDIRECT(ADDRESS(MATCH(LARGE(_xlfn._xlws.FILTER(AF7:AF233,AF7:AF233&gt;cr),2),AF7:AF233,0)+6,1))</f>
        <v>#VALUE!</v>
      </c>
      <c r="AG235" s="1" t="e" cm="1" vm="1">
        <f t="array" aca="1" ref="AG235" ca="1">INDIRECT(ADDRESS(MATCH(SMALL(_xlfn._xlws.FILTER(AG7:AG233,AF7:AF233&gt;cr),2),AG7:AG233,0)+6,1))</f>
        <v>#VALUE!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e" cm="1" vm="1">
        <f t="array" aca="1" ref="AP235" ca="1">INDIRECT(ADDRESS(MATCH(SMALL(_xlfn._xlws.FILTER(AP7:AP233,AV7:AV233&gt;cr),2),AP7:AP233,0)+6,1))</f>
        <v>#VALUE!</v>
      </c>
      <c r="AQ235" s="1" t="e" cm="1" vm="1">
        <f t="array" aca="1" ref="AQ235" ca="1">INDIRECT(ADDRESS(MATCH(SMALL(_xlfn._xlws.FILTER(AQ7:AQ233,AV7:AV233&gt;cr),2),AQ7:AQ233,0)+6,1))</f>
        <v>#VALUE!</v>
      </c>
      <c r="AR235" s="1" t="e" cm="1" vm="1">
        <f t="array" aca="1" ref="AR235" ca="1">INDIRECT(ADDRESS(MATCH(LARGE(_xlfn._xlws.FILTER(AR7:AR233,AV7:AV233&gt;cr),2),AR7:AR233,0)+6,1))</f>
        <v>#VALUE!</v>
      </c>
      <c r="AS235" s="1" t="e" cm="1" vm="1">
        <f t="array" aca="1" ref="AS235" ca="1">INDIRECT(ADDRESS(MATCH(LARGE(_xlfn._xlws.FILTER(AS7:AS233,AV7:AV233&gt;cr),2),AS7:AS233,0)+6,1))</f>
        <v>#VALUE!</v>
      </c>
      <c r="AT235" s="1" t="e" cm="1" vm="1">
        <f t="array" aca="1" ref="AT235" ca="1">INDIRECT(ADDRESS(MATCH(LARGE(_xlfn._xlws.FILTER(AT7:AT233,AV7:AV233&gt;cr),2),AT7:AT233,0)+6,1))</f>
        <v>#VALUE!</v>
      </c>
      <c r="AU235" s="1" t="e" cm="1" vm="1">
        <f t="array" aca="1" ref="AU235" ca="1">INDIRECT(ADDRESS(MATCH(LARGE(_xlfn._xlws.FILTER(AU7:AU233,AV7:AV233&gt;cr),2),AU7:AU233,0)+6,1))</f>
        <v>#VALUE!</v>
      </c>
      <c r="AV235" s="1" t="e" cm="1" vm="1">
        <f t="array" aca="1" ref="AV235" ca="1">INDIRECT(ADDRESS(MATCH(LARGE(_xlfn._xlws.FILTER(AV7:AV233,AV7:AV233&gt;cr),2),AV7:AV233,0)+6,1))</f>
        <v>#VALUE!</v>
      </c>
      <c r="AW235" s="1" t="e" cm="1" vm="1">
        <f t="array" aca="1" ref="AW235" ca="1">INDIRECT(ADDRESS(MATCH(SMALL(_xlfn._xlws.FILTER(AW7:AW233,AV7:AV233&gt;cr),2),AW7:AW233,0)+6,1))</f>
        <v>#VALUE!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BI22.ESim2</v>
      </c>
      <c r="BA235" s="6" t="str" cm="1">
        <f t="array" aca="1" ref="BA235" ca="1">INDIRECT(ADDRESS(MATCH(LARGE(_xlfn._xlws.FILTER(BA7:BA233,BD7:BD233&gt;cr),2),BA7:BA233,0)+6,1))</f>
        <v>BU01.JaccardMulti</v>
      </c>
      <c r="BB235" s="6" t="str" cm="1">
        <f t="array" aca="1" ref="BB235" ca="1">INDIRECT(ADDRESS(MATCH(LARGE(_xlfn._xlws.FILTER(BB7:BB233,BD7:BD233&gt;cr),2),BB7:BB233,0)+6,1))</f>
        <v>AI26.URP</v>
      </c>
      <c r="BC235" s="6" t="e" cm="1">
        <f t="array" aca="1" ref="BC235" ca="1">INDIRECT(ADDRESS(MATCH(LARGE(_xlfn._xlws.FILTER(BC7:BC233,BD7:BD233&gt;cr),2),BC7:BC233,0)+6,1))</f>
        <v>#NUM!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BU03.CPC</v>
      </c>
      <c r="BF235" s="1" t="e" cm="1" vm="1">
        <f t="array" aca="1" ref="BF235" ca="1">INDIRECT(ADDRESS(MATCH(SMALL(_xlfn._xlws.FILTER(BF7:BF233,BL7:BL233&gt;cr),2),BF7:BF233,0)+6,1))</f>
        <v>#VALUE!</v>
      </c>
      <c r="BG235" s="1" t="e" cm="1" vm="1">
        <f t="array" aca="1" ref="BG235" ca="1">INDIRECT(ADDRESS(MATCH(SMALL(_xlfn._xlws.FILTER(BG7:BG233,BL7:BL233&gt;cr),2),BG7:BG233,0)+6,1))</f>
        <v>#VALUE!</v>
      </c>
      <c r="BH235" s="1" t="e" cm="1" vm="1">
        <f t="array" aca="1" ref="BH235" ca="1">INDIRECT(ADDRESS(MATCH(LARGE(_xlfn._xlws.FILTER(BH7:BH233,BL7:BL233&gt;cr),2),BH7:BH233,0)+6,1))</f>
        <v>#VALUE!</v>
      </c>
      <c r="BI235" s="1" t="e" cm="1" vm="1">
        <f t="array" aca="1" ref="BI235" ca="1">INDIRECT(ADDRESS(MATCH(LARGE(_xlfn._xlws.FILTER(BI7:BI233,BL7:BL233&gt;cr),2),BI7:BI233,0)+6,1))</f>
        <v>#VALUE!</v>
      </c>
      <c r="BJ235" s="1" t="e" cm="1" vm="1">
        <f t="array" aca="1" ref="BJ235" ca="1">INDIRECT(ADDRESS(MATCH(LARGE(_xlfn._xlws.FILTER(BJ7:BJ233,BL7:BL233&gt;cr),2),BJ7:BJ233,0)+6,1))</f>
        <v>#VALUE!</v>
      </c>
      <c r="BK235" s="1" t="e" cm="1" vm="1">
        <f t="array" aca="1" ref="BK235" ca="1">INDIRECT(ADDRESS(MATCH(LARGE(_xlfn._xlws.FILTER(BK7:BK233,BL7:BL233&gt;cr),2),BK7:BK233,0)+6,1))</f>
        <v>#VALUE!</v>
      </c>
      <c r="BL235" s="1" t="e" cm="1" vm="1">
        <f t="array" aca="1" ref="BL235" ca="1">INDIRECT(ADDRESS(MATCH(LARGE(_xlfn._xlws.FILTER(BL7:BL233,BL7:BL233&gt;cr),2),BL7:BL233,0)+6,1))</f>
        <v>#VALUE!</v>
      </c>
      <c r="BM235" s="1" t="e" cm="1" vm="1">
        <f t="array" aca="1" ref="BM235" ca="1">INDIRECT(ADDRESS(MATCH(SMALL(_xlfn._xlws.FILTER(BM7:BM233,BL7:BL233&gt;cr),2),BM7:BM233,0)+6,1))</f>
        <v>#VALUE!</v>
      </c>
      <c r="BN235" s="6" t="str" cm="1">
        <f t="array" aca="1" ref="BN235" ca="1">INDIRECT(ADDRESS(MATCH(SMALL(_xlfn._xlws.FILTER(BN7:BN233,BT7:BT233&gt;cr),2),BN7:BN233,0)+6,1))</f>
        <v>AI25.Coco</v>
      </c>
      <c r="BO235" s="6" t="str" cm="1">
        <f t="array" aca="1" ref="BO235" ca="1">INDIRECT(ADDRESS(MATCH(SMALL(_xlfn._xlws.FILTER(BO7:BO233,BT7:BT233&gt;cr),2),BO7:BO233,0)+6,1))</f>
        <v>AI25.Coco</v>
      </c>
      <c r="BP235" s="6" t="str" cm="1">
        <f t="array" aca="1" ref="BP235" ca="1">INDIRECT(ADDRESS(MATCH(LARGE(_xlfn._xlws.FILTER(BP7:BP233,BT7:BT233&gt;cr),2),BP7:BP233,0)+6,1))</f>
        <v>AI19.KL</v>
      </c>
      <c r="BQ235" s="6" t="str" cm="1">
        <f t="array" aca="1" ref="BQ235" ca="1">INDIRECT(ADDRESS(MATCH(LARGE(_xlfn._xlws.FILTER(BQ7:BQ233,BT7:BT233&gt;cr),2),BQ7:BQ233,0)+6,1))</f>
        <v>AI03.Pearson</v>
      </c>
      <c r="BR235" s="6" t="str" cm="1">
        <f t="array" aca="1" ref="BR235" ca="1">INDIRECT(ADDRESS(MATCH(LARGE(_xlfn._xlws.FILTER(BR7:BR233,BT7:BT233&gt;cr),2),BR7:BR233,0)+6,1))</f>
        <v>AI26.URP</v>
      </c>
      <c r="BS235" s="6" t="e" cm="1">
        <f t="array" aca="1" ref="BS235" ca="1">INDIRECT(ADDRESS(MATCH(LARGE(_xlfn._xlws.FILTER(BS7:BS233,BT7:BT233&gt;cr),2),BS7:BS233,0)+6,1))</f>
        <v>#NUM!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CU01.IJ.PSS</v>
      </c>
      <c r="BV235" s="1" t="e" cm="1" vm="1">
        <f t="array" aca="1" ref="BV235" ca="1">INDIRECT(ADDRESS(MATCH(SMALL(_xlfn._xlws.FILTER(BV7:BV233,CB7:CB233&gt;cr),2),BV7:BV233,0)+6,1))</f>
        <v>#VALUE!</v>
      </c>
      <c r="BW235" s="1" t="e" cm="1" vm="1">
        <f t="array" aca="1" ref="BW235" ca="1">INDIRECT(ADDRESS(MATCH(SMALL(_xlfn._xlws.FILTER(BW7:BW233,CB7:CB233&gt;cr),2),BW7:BW233,0)+6,1))</f>
        <v>#VALUE!</v>
      </c>
      <c r="BX235" s="1" t="e" cm="1" vm="1">
        <f t="array" aca="1" ref="BX235" ca="1">INDIRECT(ADDRESS(MATCH(LARGE(_xlfn._xlws.FILTER(BX7:BX233,CB7:CB233&gt;cr),2),BX7:BX233,0)+6,1))</f>
        <v>#VALUE!</v>
      </c>
      <c r="BY235" s="1" t="e" cm="1" vm="1">
        <f t="array" aca="1" ref="BY235" ca="1">INDIRECT(ADDRESS(MATCH(LARGE(_xlfn._xlws.FILTER(BY7:BY233,CB7:CB233&gt;cr),2),BY7:BY233,0)+6,1))</f>
        <v>#VALUE!</v>
      </c>
      <c r="BZ235" s="1" t="e" cm="1" vm="1">
        <f t="array" aca="1" ref="BZ235" ca="1">INDIRECT(ADDRESS(MATCH(LARGE(_xlfn._xlws.FILTER(BZ7:BZ233,CB7:CB233&gt;cr),2),BZ7:BZ233,0)+6,1))</f>
        <v>#VALUE!</v>
      </c>
      <c r="CA235" s="1" t="e" cm="1" vm="1">
        <f t="array" aca="1" ref="CA235" ca="1">INDIRECT(ADDRESS(MATCH(LARGE(_xlfn._xlws.FILTER(CA7:CA233,CB7:CB233&gt;cr),2),CA7:CA233,0)+6,1))</f>
        <v>#VALUE!</v>
      </c>
      <c r="CB235" s="1" t="e" cm="1" vm="1">
        <f t="array" aca="1" ref="CB235" ca="1">INDIRECT(ADDRESS(MATCH(LARGE(_xlfn._xlws.FILTER(CB7:CB233,CB7:CB233&gt;cr),2),CB7:CB233,0)+6,1))</f>
        <v>#VALUE!</v>
      </c>
      <c r="CC235" s="1" t="e" cm="1" vm="1">
        <f t="array" aca="1" ref="CC235" ca="1">INDIRECT(ADDRESS(MATCH(SMALL(_xlfn._xlws.FILTER(CC7:CC233,CB7:CB233&gt;cr),2),CC7:CC233,0)+6,1))</f>
        <v>#VALUE!</v>
      </c>
      <c r="CD235" s="6" t="e" cm="1" vm="1">
        <f t="array" aca="1" ref="CD235" ca="1">INDIRECT(ADDRESS(MATCH(SMALL(_xlfn._xlws.FILTER(CD7:CD233,CJ7:CJ233&gt;cr),2),CD7:CD233,0)+6,1))</f>
        <v>#VALUE!</v>
      </c>
      <c r="CE235" s="6" t="e" cm="1" vm="1">
        <f t="array" aca="1" ref="CE235" ca="1">INDIRECT(ADDRESS(MATCH(SMALL(_xlfn._xlws.FILTER(CE7:CE233,CJ7:CJ233&gt;cr),2),CE7:CE233,0)+6,1))</f>
        <v>#VALUE!</v>
      </c>
      <c r="CF235" s="6" t="e" cm="1" vm="1">
        <f t="array" aca="1" ref="CF235" ca="1">INDIRECT(ADDRESS(MATCH(LARGE(_xlfn._xlws.FILTER(CF7:CF233,CJ7:CJ233&gt;cr),2),CF7:CF233,0)+6,1))</f>
        <v>#VALUE!</v>
      </c>
      <c r="CG235" s="6" t="e" cm="1" vm="1">
        <f t="array" aca="1" ref="CG235" ca="1">INDIRECT(ADDRESS(MATCH(LARGE(_xlfn._xlws.FILTER(CG7:CG233,CJ7:CJ233&gt;cr),2),CG7:CG233,0)+6,1))</f>
        <v>#VALUE!</v>
      </c>
      <c r="CH235" s="6" t="e" cm="1" vm="1">
        <f t="array" aca="1" ref="CH235" ca="1">INDIRECT(ADDRESS(MATCH(LARGE(_xlfn._xlws.FILTER(CH7:CH233,CJ7:CJ233&gt;cr),2),CH7:CH233,0)+6,1))</f>
        <v>#VALUE!</v>
      </c>
      <c r="CI235" s="6" t="e" cm="1" vm="1">
        <f t="array" aca="1" ref="CI235" ca="1">INDIRECT(ADDRESS(MATCH(LARGE(_xlfn._xlws.FILTER(CI7:CI233,CJ7:CJ233&gt;cr),2),CI7:CI233,0)+6,1))</f>
        <v>#VALUE!</v>
      </c>
      <c r="CJ235" s="6" t="e" cm="1" vm="1">
        <f t="array" aca="1" ref="CJ235" ca="1">INDIRECT(ADDRESS(MATCH(LARGE(_xlfn._xlws.FILTER(CJ7:CJ233,CJ7:CJ233&gt;cr),2),CJ7:CJ233,0)+6,1))</f>
        <v>#VALUE!</v>
      </c>
      <c r="CK235" s="6" t="e" cm="1" vm="1">
        <f t="array" aca="1" ref="CK235" ca="1">INDIRECT(ADDRESS(MATCH(SMALL(_xlfn._xlws.FILTER(CK7:CK233,CJ7:CJ233&gt;cr),2),CK7:CK233,0)+6,1))</f>
        <v>#VALUE!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e" cm="1" vm="1">
        <f t="array" aca="1" ref="CT235" ca="1">INDIRECT(ADDRESS(MATCH(SMALL(_xlfn._xlws.FILTER(CT7:CT233,CZ7:CZ233&gt;cr),2),CT7:CT233,0)+6,1))</f>
        <v>#VALUE!</v>
      </c>
      <c r="CU235" s="6" t="e" cm="1" vm="1">
        <f t="array" aca="1" ref="CU235" ca="1">INDIRECT(ADDRESS(MATCH(SMALL(_xlfn._xlws.FILTER(CU7:CU233,CZ7:CZ233&gt;cr),2),CU7:CU233,0)+6,1))</f>
        <v>#VALUE!</v>
      </c>
      <c r="CV235" s="6" t="e" cm="1" vm="1">
        <f t="array" aca="1" ref="CV235" ca="1">INDIRECT(ADDRESS(MATCH(LARGE(_xlfn._xlws.FILTER(CV7:CV233,CZ7:CZ233&gt;cr),2),CV7:CV233,0)+6,1))</f>
        <v>#VALUE!</v>
      </c>
      <c r="CW235" s="6" t="e" cm="1" vm="1">
        <f t="array" aca="1" ref="CW235" ca="1">INDIRECT(ADDRESS(MATCH(LARGE(_xlfn._xlws.FILTER(CW7:CW233,CZ7:CZ233&gt;cr),2),CW7:CW233,0)+6,1))</f>
        <v>#VALUE!</v>
      </c>
      <c r="CX235" s="6" t="e" cm="1" vm="1">
        <f t="array" aca="1" ref="CX235" ca="1">INDIRECT(ADDRESS(MATCH(LARGE(_xlfn._xlws.FILTER(CX7:CX233,CZ7:CZ233&gt;cr),2),CX7:CX233,0)+6,1))</f>
        <v>#VALUE!</v>
      </c>
      <c r="CY235" s="6" t="e" cm="1" vm="1">
        <f t="array" aca="1" ref="CY235" ca="1">INDIRECT(ADDRESS(MATCH(LARGE(_xlfn._xlws.FILTER(CY7:CY233,CZ7:CZ233&gt;cr),2),CY7:CY233,0)+6,1))</f>
        <v>#VALUE!</v>
      </c>
      <c r="CZ235" s="6" t="e" cm="1" vm="1">
        <f t="array" aca="1" ref="CZ235" ca="1">INDIRECT(ADDRESS(MATCH(LARGE(_xlfn._xlws.FILTER(CZ7:CZ233,CZ7:CZ233&gt;cr),2),CZ7:CZ233,0)+6,1))</f>
        <v>#VALUE!</v>
      </c>
      <c r="DA235" s="6" t="e" cm="1" vm="1">
        <f t="array" aca="1" ref="DA235" ca="1">INDIRECT(ADDRESS(MATCH(SMALL(_xlfn._xlws.FILTER(DA7:DA233,CZ7:CZ233&gt;cr),2),DA7:DA233,0)+6,1))</f>
        <v>#VALUE!</v>
      </c>
      <c r="DB235" s="1" t="e" cm="1" vm="1">
        <f t="array" aca="1" ref="DB235" ca="1">INDIRECT(ADDRESS(MATCH(SMALL(_xlfn._xlws.FILTER(DB7:DB233,DH7:DH233&gt;cr),2),DB7:DB233,0)+6,1))</f>
        <v>#VALUE!</v>
      </c>
      <c r="DC235" s="1" t="e" cm="1" vm="1">
        <f t="array" aca="1" ref="DC235" ca="1">INDIRECT(ADDRESS(MATCH(SMALL(_xlfn._xlws.FILTER(DC7:DC233,DH7:DH233&gt;cr),2),DC7:DC233,0)+6,1))</f>
        <v>#VALUE!</v>
      </c>
      <c r="DD235" s="1" t="e" cm="1" vm="1">
        <f t="array" aca="1" ref="DD235" ca="1">INDIRECT(ADDRESS(MATCH(LARGE(_xlfn._xlws.FILTER(DD7:DD233,DH7:DH233&gt;cr),2),DD7:DD233,0)+6,1))</f>
        <v>#VALUE!</v>
      </c>
      <c r="DE235" s="1" t="e" cm="1" vm="1">
        <f t="array" aca="1" ref="DE235" ca="1">INDIRECT(ADDRESS(MATCH(LARGE(_xlfn._xlws.FILTER(DE7:DE233,DH7:DH233&gt;cr),2),DE7:DE233,0)+6,1))</f>
        <v>#VALUE!</v>
      </c>
      <c r="DF235" s="1" t="e" cm="1" vm="1">
        <f t="array" aca="1" ref="DF235" ca="1">INDIRECT(ADDRESS(MATCH(LARGE(_xlfn._xlws.FILTER(DF7:DF233,DH7:DH233&gt;cr),2),DF7:DF233,0)+6,1))</f>
        <v>#VALUE!</v>
      </c>
      <c r="DG235" s="1" t="e" cm="1" vm="1">
        <f t="array" aca="1" ref="DG235" ca="1">INDIRECT(ADDRESS(MATCH(LARGE(_xlfn._xlws.FILTER(DG7:DG233,DH7:DH233&gt;cr),2),DG7:DG233,0)+6,1))</f>
        <v>#VALUE!</v>
      </c>
      <c r="DH235" s="1" t="e" cm="1" vm="1">
        <f t="array" aca="1" ref="DH235" ca="1">INDIRECT(ADDRESS(MATCH(LARGE(_xlfn._xlws.FILTER(DH7:DH233,DH7:DH233&gt;cr),2),DH7:DH233,0)+6,1))</f>
        <v>#VALUE!</v>
      </c>
      <c r="DI235" s="1" t="e" cm="1" vm="1">
        <f t="array" aca="1" ref="DI235" ca="1">INDIRECT(ADDRESS(MATCH(SMALL(_xlfn._xlws.FILTER(DI7:DI233,DH7:DH233&gt;cr),2),DI7:DI233,0)+6,1))</f>
        <v>#VALUE!</v>
      </c>
      <c r="DJ235" s="6" t="e" cm="1" vm="1">
        <f t="array" aca="1" ref="DJ235" ca="1">INDIRECT(ADDRESS(MATCH(SMALL(_xlfn._xlws.FILTER(DJ7:DJ233,DP7:DP233&gt;cr),2),DJ7:DJ233,0)+6,1))</f>
        <v>#VALUE!</v>
      </c>
      <c r="DK235" s="6" t="e" cm="1" vm="1">
        <f t="array" aca="1" ref="DK235" ca="1">INDIRECT(ADDRESS(MATCH(SMALL(_xlfn._xlws.FILTER(DK7:DK233,DP7:DP233&gt;cr),2),DK7:DK233,0)+6,1))</f>
        <v>#VALUE!</v>
      </c>
      <c r="DL235" s="6" t="e" cm="1" vm="1">
        <f t="array" aca="1" ref="DL235" ca="1">INDIRECT(ADDRESS(MATCH(LARGE(_xlfn._xlws.FILTER(DL7:DL233,DP7:DP233&gt;cr),2),DL7:DL233,0)+6,1))</f>
        <v>#VALUE!</v>
      </c>
      <c r="DM235" s="6" t="e" cm="1" vm="1">
        <f t="array" aca="1" ref="DM235" ca="1">INDIRECT(ADDRESS(MATCH(LARGE(_xlfn._xlws.FILTER(DM7:DM233,DP7:DP233&gt;cr),2),DM7:DM233,0)+6,1))</f>
        <v>#VALUE!</v>
      </c>
      <c r="DN235" s="6" t="e" cm="1" vm="1">
        <f t="array" aca="1" ref="DN235" ca="1">INDIRECT(ADDRESS(MATCH(LARGE(_xlfn._xlws.FILTER(DN7:DN233,DP7:DP233&gt;cr),2),DN7:DN233,0)+6,1))</f>
        <v>#VALUE!</v>
      </c>
      <c r="DO235" s="6" t="e" cm="1" vm="1">
        <f t="array" aca="1" ref="DO235" ca="1">INDIRECT(ADDRESS(MATCH(LARGE(_xlfn._xlws.FILTER(DO7:DO233,DP7:DP233&gt;cr),2),DO7:DO233,0)+6,1))</f>
        <v>#VALUE!</v>
      </c>
      <c r="DP235" s="6" t="e" cm="1" vm="1">
        <f t="array" aca="1" ref="DP235" ca="1">INDIRECT(ADDRESS(MATCH(LARGE(_xlfn._xlws.FILTER(DP7:DP233,DP7:DP233&gt;cr),2),DP7:DP233,0)+6,1))</f>
        <v>#VALUE!</v>
      </c>
      <c r="DQ235" s="6" t="e" cm="1" vm="1">
        <f t="array" aca="1" ref="DQ235" ca="1">INDIRECT(ADDRESS(MATCH(SMALL(_xlfn._xlws.FILTER(DQ7:DQ233,DP7:DP233&gt;cr),2),DQ7:DQ233,0)+6,1))</f>
        <v>#VALUE!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CI14.SMD.EMX1</v>
      </c>
      <c r="EA235" s="6" t="str" cm="1">
        <f t="array" aca="1" ref="EA235" ca="1">INDIRECT(ADDRESS(MATCH(SMALL(_xlfn._xlws.FILTER(EA7:EA233,EF7:EF233&gt;cr),2),EA7:EA233,0)+6,1))</f>
        <v>CI14.Amer.NNSM</v>
      </c>
      <c r="EB235" s="6" t="str" cm="1">
        <f t="array" aca="1" ref="EB235" ca="1">INDIRECT(ADDRESS(MATCH(LARGE(_xlfn._xlws.FILTER(EB7:EB233,EF7:EF233&gt;cr),2),EB7:EB233,0)+6,1))</f>
        <v>BI07.NHMS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AI21.SMC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BI07.NHMS.Amer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AI28.RPB</v>
      </c>
      <c r="FW235" s="6" t="str" cm="1">
        <f t="array" aca="1" ref="FW235" ca="1">INDIRECT(ADDRESS(MATCH(SMALL(_xlfn._xlws.FILTER(FW7:FW233,GB7:GB233&gt;cr),2),FW7:FW233,0)+6,1))</f>
        <v>AI28.RPB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AU15.NNSM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AU02.Cosine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BI15.NNSMJ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BI15.NNSMJ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BI30.CLAG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BU01.JacEDS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CI14.Amer.TA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BI15.NNSMJ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CU01.IJ.Pearson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k=20,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k=20,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k=5,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e" cm="1" vm="1">
        <f t="array" aca="1" ref="J236" ca="1">INDIRECT(ADDRESS(MATCH(SMALL(_xlfn._xlws.FILTER(J7:J233,P7:P233&gt;cr),3),J7:J233,0)+6,1))</f>
        <v>#VALUE!</v>
      </c>
      <c r="K236" s="1" t="e" cm="1" vm="1">
        <f t="array" aca="1" ref="K236" ca="1">INDIRECT(ADDRESS(MATCH(SMALL(_xlfn._xlws.FILTER(K7:K233,P7:P233&gt;cr),3),K7:K233,0)+6,1))</f>
        <v>#VALUE!</v>
      </c>
      <c r="L236" s="1" t="e" cm="1" vm="1">
        <f t="array" aca="1" ref="L236" ca="1">INDIRECT(ADDRESS(MATCH(LARGE(_xlfn._xlws.FILTER(L7:L233,P7:P233&gt;cr),3),L7:L233,0)+6,1))</f>
        <v>#VALUE!</v>
      </c>
      <c r="M236" s="1" t="e" cm="1" vm="1">
        <f t="array" aca="1" ref="M236" ca="1">INDIRECT(ADDRESS(MATCH(LARGE(_xlfn._xlws.FILTER(M7:M233,P7:P233&gt;cr),3),M7:M233,0)+6,1))</f>
        <v>#VALUE!</v>
      </c>
      <c r="N236" s="1" t="e" cm="1" vm="1">
        <f t="array" aca="1" ref="N236" ca="1">INDIRECT(ADDRESS(MATCH(LARGE(_xlfn._xlws.FILTER(N7:N233,P7:P233&gt;cr),3),N7:N233,0)+6,1))</f>
        <v>#VALUE!</v>
      </c>
      <c r="O236" s="1" t="e" cm="1" vm="1">
        <f t="array" aca="1" ref="O236" ca="1">INDIRECT(ADDRESS(MATCH(LARGE(_xlfn._xlws.FILTER(O7:O233,P7:P233&gt;cr),3),O7:O233,0)+6,1))</f>
        <v>#VALUE!</v>
      </c>
      <c r="P236" s="1" t="e" cm="1" vm="1">
        <f t="array" aca="1" ref="P236" ca="1">INDIRECT(ADDRESS(MATCH(LARGE(_xlfn._xlws.FILTER(P7:P233,P7:P233&gt;cr),3),P7:P233,0)+6,1))</f>
        <v>#VALUE!</v>
      </c>
      <c r="Q236" s="1" t="e" cm="1" vm="1">
        <f t="array" aca="1" ref="Q236" ca="1">INDIRECT(ADDRESS(MATCH(SMALL(_xlfn._xlws.FILTER(Q7:Q233,P7:P233&gt;cr),3),Q7:Q233,0)+6,1))</f>
        <v>#VALUE!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e" cm="1" vm="1">
        <f t="array" aca="1" ref="Z236" ca="1">INDIRECT(ADDRESS(MATCH(SMALL(_xlfn._xlws.FILTER(Z7:Z233,AF7:AF233&gt;cr),3),Z7:Z233,0)+6,1))</f>
        <v>#VALUE!</v>
      </c>
      <c r="AA236" s="1" t="e" cm="1" vm="1">
        <f t="array" aca="1" ref="AA236" ca="1">INDIRECT(ADDRESS(MATCH(SMALL(_xlfn._xlws.FILTER(AA7:AA233,AF7:AF233&gt;cr),3),AA7:AA233,0)+6,1))</f>
        <v>#VALUE!</v>
      </c>
      <c r="AB236" s="1" t="e" cm="1" vm="1">
        <f t="array" aca="1" ref="AB236" ca="1">INDIRECT(ADDRESS(MATCH(LARGE(_xlfn._xlws.FILTER(AB7:AB233,AF7:AF233&gt;cr),3),AB7:AB233,0)+6,1))</f>
        <v>#VALUE!</v>
      </c>
      <c r="AC236" s="1" t="e" cm="1" vm="1">
        <f t="array" aca="1" ref="AC236" ca="1">INDIRECT(ADDRESS(MATCH(LARGE(_xlfn._xlws.FILTER(AC7:AC233,AF7:AF233&gt;cr),3),AC7:AC233,0)+6,1))</f>
        <v>#VALUE!</v>
      </c>
      <c r="AD236" s="1" t="e" cm="1" vm="1">
        <f t="array" aca="1" ref="AD236" ca="1">INDIRECT(ADDRESS(MATCH(LARGE(_xlfn._xlws.FILTER(AD7:AD233,AF7:AF233&gt;cr),3),AD7:AD233,0)+6,1))</f>
        <v>#VALUE!</v>
      </c>
      <c r="AE236" s="1" t="e" cm="1" vm="1">
        <f t="array" aca="1" ref="AE236" ca="1">INDIRECT(ADDRESS(MATCH(LARGE(_xlfn._xlws.FILTER(AE7:AE233,AF7:AF233&gt;cr),3),AE7:AE233,0)+6,1))</f>
        <v>#VALUE!</v>
      </c>
      <c r="AF236" s="1" t="e" cm="1" vm="1">
        <f t="array" aca="1" ref="AF236" ca="1">INDIRECT(ADDRESS(MATCH(LARGE(_xlfn._xlws.FILTER(AF7:AF233,AF7:AF233&gt;cr),3),AF7:AF233,0)+6,1))</f>
        <v>#VALUE!</v>
      </c>
      <c r="AG236" s="1" t="e" cm="1" vm="1">
        <f t="array" aca="1" ref="AG236" ca="1">INDIRECT(ADDRESS(MATCH(SMALL(_xlfn._xlws.FILTER(AG7:AG233,AF7:AF233&gt;cr),3),AG7:AG233,0)+6,1))</f>
        <v>#VALUE!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e" cm="1" vm="1">
        <f t="array" aca="1" ref="AP236" ca="1">INDIRECT(ADDRESS(MATCH(SMALL(_xlfn._xlws.FILTER(AP7:AP233,AV7:AV233&gt;cr),3),AP7:AP233,0)+6,1))</f>
        <v>#VALUE!</v>
      </c>
      <c r="AQ236" s="1" t="e" cm="1" vm="1">
        <f t="array" aca="1" ref="AQ236" ca="1">INDIRECT(ADDRESS(MATCH(SMALL(_xlfn._xlws.FILTER(AQ7:AQ233,AV7:AV233&gt;cr),3),AQ7:AQ233,0)+6,1))</f>
        <v>#VALUE!</v>
      </c>
      <c r="AR236" s="1" t="e" cm="1" vm="1">
        <f t="array" aca="1" ref="AR236" ca="1">INDIRECT(ADDRESS(MATCH(LARGE(_xlfn._xlws.FILTER(AR7:AR233,AV7:AV233&gt;cr),3),AR7:AR233,0)+6,1))</f>
        <v>#VALUE!</v>
      </c>
      <c r="AS236" s="1" t="e" cm="1" vm="1">
        <f t="array" aca="1" ref="AS236" ca="1">INDIRECT(ADDRESS(MATCH(LARGE(_xlfn._xlws.FILTER(AS7:AS233,AV7:AV233&gt;cr),3),AS7:AS233,0)+6,1))</f>
        <v>#VALUE!</v>
      </c>
      <c r="AT236" s="1" t="e" cm="1" vm="1">
        <f t="array" aca="1" ref="AT236" ca="1">INDIRECT(ADDRESS(MATCH(LARGE(_xlfn._xlws.FILTER(AT7:AT233,AV7:AV233&gt;cr),3),AT7:AT233,0)+6,1))</f>
        <v>#VALUE!</v>
      </c>
      <c r="AU236" s="1" t="e" cm="1" vm="1">
        <f t="array" aca="1" ref="AU236" ca="1">INDIRECT(ADDRESS(MATCH(LARGE(_xlfn._xlws.FILTER(AU7:AU233,AV7:AV233&gt;cr),3),AU7:AU233,0)+6,1))</f>
        <v>#VALUE!</v>
      </c>
      <c r="AV236" s="1" t="e" cm="1" vm="1">
        <f t="array" aca="1" ref="AV236" ca="1">INDIRECT(ADDRESS(MATCH(LARGE(_xlfn._xlws.FILTER(AV7:AV233,AV7:AV233&gt;cr),3),AV7:AV233,0)+6,1))</f>
        <v>#VALUE!</v>
      </c>
      <c r="AW236" s="1" t="e" cm="1" vm="1">
        <f t="array" aca="1" ref="AW236" ca="1">INDIRECT(ADDRESS(MATCH(SMALL(_xlfn._xlws.FILTER(AW7:AW233,AV7:AV233&gt;cr),3),AW7:AW233,0)+6,1))</f>
        <v>#VALUE!</v>
      </c>
      <c r="AX236" s="6" t="str" cm="1">
        <f t="array" aca="1" ref="AX236" ca="1">INDIRECT(ADDRESS(MATCH(SMALL(_xlfn._xlws.FILTER(AX7:AX233,BD7:BD233&gt;cr),3),AX7:AX233,0)+6,1))</f>
        <v>AI28.RPB</v>
      </c>
      <c r="AY236" s="6" t="str" cm="1">
        <f t="array" aca="1" ref="AY236" ca="1">INDIRECT(ADDRESS(MATCH(SMALL(_xlfn._xlws.FILTER(AY7:AY233,BD7:BD233&gt;cr),3),AY7:AY233,0)+6,1))</f>
        <v>AI28.RPB</v>
      </c>
      <c r="AZ236" s="6" t="str" cm="1">
        <f t="array" aca="1" ref="AZ236" ca="1">INDIRECT(ADDRESS(MATCH(LARGE(_xlfn._xlws.FILTER(AZ7:AZ233,BD7:BD233&gt;cr),3),AZ7:AZ233,0)+6,1))</f>
        <v>AI07.PSS</v>
      </c>
      <c r="BA236" s="6" t="str" cm="1">
        <f t="array" aca="1" ref="BA236" ca="1">INDIRECT(ADDRESS(MATCH(LARGE(_xlfn._xlws.FILTER(BA7:BA233,BD7:BD233&gt;cr),3),BA7:BA233,0)+6,1))</f>
        <v>AU15.NNSM</v>
      </c>
      <c r="BB236" s="6" t="str" cm="1">
        <f t="array" aca="1" ref="BB236" ca="1">INDIRECT(ADDRESS(MATCH(LARGE(_xlfn._xlws.FILTER(BB7:BB233,BD7:BD233&gt;cr),3),BB7:BB233,0)+6,1))</f>
        <v>BI01.JaccardMulti</v>
      </c>
      <c r="BC236" s="6" t="e" cm="1">
        <f t="array" aca="1" ref="BC236" ca="1">INDIRECT(ADDRESS(MATCH(LARGE(_xlfn._xlws.FILTER(BC7:BC233,BD7:BD233&gt;cr),3),BC7:BC233,0)+6,1))</f>
        <v>#NUM!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BU04.MSDJ</v>
      </c>
      <c r="BF236" s="1" t="e" cm="1" vm="1">
        <f t="array" aca="1" ref="BF236" ca="1">INDIRECT(ADDRESS(MATCH(SMALL(_xlfn._xlws.FILTER(BF7:BF233,BL7:BL233&gt;cr),3),BF7:BF233,0)+6,1))</f>
        <v>#VALUE!</v>
      </c>
      <c r="BG236" s="1" t="e" cm="1" vm="1">
        <f t="array" aca="1" ref="BG236" ca="1">INDIRECT(ADDRESS(MATCH(SMALL(_xlfn._xlws.FILTER(BG7:BG233,BL7:BL233&gt;cr),3),BG7:BG233,0)+6,1))</f>
        <v>#VALUE!</v>
      </c>
      <c r="BH236" s="1" t="e" cm="1" vm="1">
        <f t="array" aca="1" ref="BH236" ca="1">INDIRECT(ADDRESS(MATCH(LARGE(_xlfn._xlws.FILTER(BH7:BH233,BL7:BL233&gt;cr),3),BH7:BH233,0)+6,1))</f>
        <v>#VALUE!</v>
      </c>
      <c r="BI236" s="1" t="e" cm="1" vm="1">
        <f t="array" aca="1" ref="BI236" ca="1">INDIRECT(ADDRESS(MATCH(LARGE(_xlfn._xlws.FILTER(BI7:BI233,BL7:BL233&gt;cr),3),BI7:BI233,0)+6,1))</f>
        <v>#VALUE!</v>
      </c>
      <c r="BJ236" s="1" t="e" cm="1" vm="1">
        <f t="array" aca="1" ref="BJ236" ca="1">INDIRECT(ADDRESS(MATCH(LARGE(_xlfn._xlws.FILTER(BJ7:BJ233,BL7:BL233&gt;cr),3),BJ7:BJ233,0)+6,1))</f>
        <v>#VALUE!</v>
      </c>
      <c r="BK236" s="1" t="e" cm="1" vm="1">
        <f t="array" aca="1" ref="BK236" ca="1">INDIRECT(ADDRESS(MATCH(LARGE(_xlfn._xlws.FILTER(BK7:BK233,BL7:BL233&gt;cr),3),BK7:BK233,0)+6,1))</f>
        <v>#VALUE!</v>
      </c>
      <c r="BL236" s="1" t="e" cm="1" vm="1">
        <f t="array" aca="1" ref="BL236" ca="1">INDIRECT(ADDRESS(MATCH(LARGE(_xlfn._xlws.FILTER(BL7:BL233,BL7:BL233&gt;cr),3),BL7:BL233,0)+6,1))</f>
        <v>#VALUE!</v>
      </c>
      <c r="BM236" s="1" t="e" cm="1" vm="1">
        <f t="array" aca="1" ref="BM236" ca="1">INDIRECT(ADDRESS(MATCH(SMALL(_xlfn._xlws.FILTER(BM7:BM233,BL7:BL233&gt;cr),3),BM7:BM233,0)+6,1))</f>
        <v>#VALUE!</v>
      </c>
      <c r="BN236" s="6" t="str" cm="1">
        <f t="array" aca="1" ref="BN236" ca="1">INDIRECT(ADDRESS(MATCH(SMALL(_xlfn._xlws.FILTER(BN7:BN233,BT7:BT233&gt;cr),3),BN7:BN233,0)+6,1))</f>
        <v>BI22.ESim2</v>
      </c>
      <c r="BO236" s="6" t="str" cm="1">
        <f t="array" aca="1" ref="BO236" ca="1">INDIRECT(ADDRESS(MATCH(SMALL(_xlfn._xlws.FILTER(BO7:BO233,BT7:BT233&gt;cr),3),BO7:BO233,0)+6,1))</f>
        <v>BI22.ESim2</v>
      </c>
      <c r="BP236" s="6" t="str" cm="1">
        <f t="array" aca="1" ref="BP236" ca="1">INDIRECT(ADDRESS(MATCH(LARGE(_xlfn._xlws.FILTER(BP7:BP233,BT7:BT233&gt;cr),3),BP7:BP233,0)+6,1))</f>
        <v>AI25.Coco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AI25.Coco</v>
      </c>
      <c r="BS236" s="6" t="e" cm="1">
        <f t="array" aca="1" ref="BS236" ca="1">INDIRECT(ADDRESS(MATCH(LARGE(_xlfn._xlws.FILTER(BS7:BS233,BT7:BT233&gt;cr),3),BS7:BS233,0)+6,1))</f>
        <v>#NUM!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CU01.IJ.Cosine</v>
      </c>
      <c r="BV236" s="1" t="e" cm="1" vm="1">
        <f t="array" aca="1" ref="BV236" ca="1">INDIRECT(ADDRESS(MATCH(SMALL(_xlfn._xlws.FILTER(BV7:BV233,CB7:CB233&gt;cr),3),BV7:BV233,0)+6,1))</f>
        <v>#VALUE!</v>
      </c>
      <c r="BW236" s="1" t="e" cm="1" vm="1">
        <f t="array" aca="1" ref="BW236" ca="1">INDIRECT(ADDRESS(MATCH(SMALL(_xlfn._xlws.FILTER(BW7:BW233,CB7:CB233&gt;cr),3),BW7:BW233,0)+6,1))</f>
        <v>#VALUE!</v>
      </c>
      <c r="BX236" s="1" t="e" cm="1" vm="1">
        <f t="array" aca="1" ref="BX236" ca="1">INDIRECT(ADDRESS(MATCH(LARGE(_xlfn._xlws.FILTER(BX7:BX233,CB7:CB233&gt;cr),3),BX7:BX233,0)+6,1))</f>
        <v>#VALUE!</v>
      </c>
      <c r="BY236" s="1" t="e" cm="1" vm="1">
        <f t="array" aca="1" ref="BY236" ca="1">INDIRECT(ADDRESS(MATCH(LARGE(_xlfn._xlws.FILTER(BY7:BY233,CB7:CB233&gt;cr),3),BY7:BY233,0)+6,1))</f>
        <v>#VALUE!</v>
      </c>
      <c r="BZ236" s="1" t="e" cm="1" vm="1">
        <f t="array" aca="1" ref="BZ236" ca="1">INDIRECT(ADDRESS(MATCH(LARGE(_xlfn._xlws.FILTER(BZ7:BZ233,CB7:CB233&gt;cr),3),BZ7:BZ233,0)+6,1))</f>
        <v>#VALUE!</v>
      </c>
      <c r="CA236" s="1" t="e" cm="1" vm="1">
        <f t="array" aca="1" ref="CA236" ca="1">INDIRECT(ADDRESS(MATCH(LARGE(_xlfn._xlws.FILTER(CA7:CA233,CB7:CB233&gt;cr),3),CA7:CA233,0)+6,1))</f>
        <v>#VALUE!</v>
      </c>
      <c r="CB236" s="1" t="e" cm="1" vm="1">
        <f t="array" aca="1" ref="CB236" ca="1">INDIRECT(ADDRESS(MATCH(LARGE(_xlfn._xlws.FILTER(CB7:CB233,CB7:CB233&gt;cr),3),CB7:CB233,0)+6,1))</f>
        <v>#VALUE!</v>
      </c>
      <c r="CC236" s="1" t="e" cm="1" vm="1">
        <f t="array" aca="1" ref="CC236" ca="1">INDIRECT(ADDRESS(MATCH(SMALL(_xlfn._xlws.FILTER(CC7:CC233,CB7:CB233&gt;cr),3),CC7:CC233,0)+6,1))</f>
        <v>#VALUE!</v>
      </c>
      <c r="CD236" s="6" t="e" cm="1" vm="1">
        <f t="array" aca="1" ref="CD236" ca="1">INDIRECT(ADDRESS(MATCH(SMALL(_xlfn._xlws.FILTER(CD7:CD233,CJ7:CJ233&gt;cr),3),CD7:CD233,0)+6,1))</f>
        <v>#VALUE!</v>
      </c>
      <c r="CE236" s="6" t="e" cm="1" vm="1">
        <f t="array" aca="1" ref="CE236" ca="1">INDIRECT(ADDRESS(MATCH(SMALL(_xlfn._xlws.FILTER(CE7:CE233,CJ7:CJ233&gt;cr),3),CE7:CE233,0)+6,1))</f>
        <v>#VALUE!</v>
      </c>
      <c r="CF236" s="6" t="e" cm="1" vm="1">
        <f t="array" aca="1" ref="CF236" ca="1">INDIRECT(ADDRESS(MATCH(LARGE(_xlfn._xlws.FILTER(CF7:CF233,CJ7:CJ233&gt;cr),3),CF7:CF233,0)+6,1))</f>
        <v>#VALUE!</v>
      </c>
      <c r="CG236" s="6" t="e" cm="1" vm="1">
        <f t="array" aca="1" ref="CG236" ca="1">INDIRECT(ADDRESS(MATCH(LARGE(_xlfn._xlws.FILTER(CG7:CG233,CJ7:CJ233&gt;cr),3),CG7:CG233,0)+6,1))</f>
        <v>#VALUE!</v>
      </c>
      <c r="CH236" s="6" t="e" cm="1" vm="1">
        <f t="array" aca="1" ref="CH236" ca="1">INDIRECT(ADDRESS(MATCH(LARGE(_xlfn._xlws.FILTER(CH7:CH233,CJ7:CJ233&gt;cr),3),CH7:CH233,0)+6,1))</f>
        <v>#VALUE!</v>
      </c>
      <c r="CI236" s="6" t="e" cm="1" vm="1">
        <f t="array" aca="1" ref="CI236" ca="1">INDIRECT(ADDRESS(MATCH(LARGE(_xlfn._xlws.FILTER(CI7:CI233,CJ7:CJ233&gt;cr),3),CI7:CI233,0)+6,1))</f>
        <v>#VALUE!</v>
      </c>
      <c r="CJ236" s="6" t="e" cm="1" vm="1">
        <f t="array" aca="1" ref="CJ236" ca="1">INDIRECT(ADDRESS(MATCH(LARGE(_xlfn._xlws.FILTER(CJ7:CJ233,CJ7:CJ233&gt;cr),3),CJ7:CJ233,0)+6,1))</f>
        <v>#VALUE!</v>
      </c>
      <c r="CK236" s="6" t="e" cm="1" vm="1">
        <f t="array" aca="1" ref="CK236" ca="1">INDIRECT(ADDRESS(MATCH(SMALL(_xlfn._xlws.FILTER(CK7:CK233,CJ7:CJ233&gt;cr),3),CK7:CK233,0)+6,1))</f>
        <v>#VALUE!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e" cm="1" vm="1">
        <f t="array" aca="1" ref="CT236" ca="1">INDIRECT(ADDRESS(MATCH(SMALL(_xlfn._xlws.FILTER(CT7:CT233,CZ7:CZ233&gt;cr),3),CT7:CT233,0)+6,1))</f>
        <v>#VALUE!</v>
      </c>
      <c r="CU236" s="6" t="e" cm="1" vm="1">
        <f t="array" aca="1" ref="CU236" ca="1">INDIRECT(ADDRESS(MATCH(SMALL(_xlfn._xlws.FILTER(CU7:CU233,CZ7:CZ233&gt;cr),3),CU7:CU233,0)+6,1))</f>
        <v>#VALUE!</v>
      </c>
      <c r="CV236" s="6" t="e" cm="1" vm="1">
        <f t="array" aca="1" ref="CV236" ca="1">INDIRECT(ADDRESS(MATCH(LARGE(_xlfn._xlws.FILTER(CV7:CV233,CZ7:CZ233&gt;cr),3),CV7:CV233,0)+6,1))</f>
        <v>#VALUE!</v>
      </c>
      <c r="CW236" s="6" t="e" cm="1" vm="1">
        <f t="array" aca="1" ref="CW236" ca="1">INDIRECT(ADDRESS(MATCH(LARGE(_xlfn._xlws.FILTER(CW7:CW233,CZ7:CZ233&gt;cr),3),CW7:CW233,0)+6,1))</f>
        <v>#VALUE!</v>
      </c>
      <c r="CX236" s="6" t="e" cm="1" vm="1">
        <f t="array" aca="1" ref="CX236" ca="1">INDIRECT(ADDRESS(MATCH(LARGE(_xlfn._xlws.FILTER(CX7:CX233,CZ7:CZ233&gt;cr),3),CX7:CX233,0)+6,1))</f>
        <v>#VALUE!</v>
      </c>
      <c r="CY236" s="6" t="e" cm="1" vm="1">
        <f t="array" aca="1" ref="CY236" ca="1">INDIRECT(ADDRESS(MATCH(LARGE(_xlfn._xlws.FILTER(CY7:CY233,CZ7:CZ233&gt;cr),3),CY7:CY233,0)+6,1))</f>
        <v>#VALUE!</v>
      </c>
      <c r="CZ236" s="6" t="e" cm="1" vm="1">
        <f t="array" aca="1" ref="CZ236" ca="1">INDIRECT(ADDRESS(MATCH(LARGE(_xlfn._xlws.FILTER(CZ7:CZ233,CZ7:CZ233&gt;cr),3),CZ7:CZ233,0)+6,1))</f>
        <v>#VALUE!</v>
      </c>
      <c r="DA236" s="6" t="e" cm="1" vm="1">
        <f t="array" aca="1" ref="DA236" ca="1">INDIRECT(ADDRESS(MATCH(SMALL(_xlfn._xlws.FILTER(DA7:DA233,CZ7:CZ233&gt;cr),3),DA7:DA233,0)+6,1))</f>
        <v>#VALUE!</v>
      </c>
      <c r="DB236" s="1" t="e" cm="1" vm="1">
        <f t="array" aca="1" ref="DB236" ca="1">INDIRECT(ADDRESS(MATCH(SMALL(_xlfn._xlws.FILTER(DB7:DB233,DH7:DH233&gt;cr),3),DB7:DB233,0)+6,1))</f>
        <v>#VALUE!</v>
      </c>
      <c r="DC236" s="1" t="e" cm="1" vm="1">
        <f t="array" aca="1" ref="DC236" ca="1">INDIRECT(ADDRESS(MATCH(SMALL(_xlfn._xlws.FILTER(DC7:DC233,DH7:DH233&gt;cr),3),DC7:DC233,0)+6,1))</f>
        <v>#VALUE!</v>
      </c>
      <c r="DD236" s="1" t="e" cm="1" vm="1">
        <f t="array" aca="1" ref="DD236" ca="1">INDIRECT(ADDRESS(MATCH(LARGE(_xlfn._xlws.FILTER(DD7:DD233,DH7:DH233&gt;cr),3),DD7:DD233,0)+6,1))</f>
        <v>#VALUE!</v>
      </c>
      <c r="DE236" s="1" t="e" cm="1" vm="1">
        <f t="array" aca="1" ref="DE236" ca="1">INDIRECT(ADDRESS(MATCH(LARGE(_xlfn._xlws.FILTER(DE7:DE233,DH7:DH233&gt;cr),3),DE7:DE233,0)+6,1))</f>
        <v>#VALUE!</v>
      </c>
      <c r="DF236" s="1" t="e" cm="1" vm="1">
        <f t="array" aca="1" ref="DF236" ca="1">INDIRECT(ADDRESS(MATCH(LARGE(_xlfn._xlws.FILTER(DF7:DF233,DH7:DH233&gt;cr),3),DF7:DF233,0)+6,1))</f>
        <v>#VALUE!</v>
      </c>
      <c r="DG236" s="1" t="e" cm="1" vm="1">
        <f t="array" aca="1" ref="DG236" ca="1">INDIRECT(ADDRESS(MATCH(LARGE(_xlfn._xlws.FILTER(DG7:DG233,DH7:DH233&gt;cr),3),DG7:DG233,0)+6,1))</f>
        <v>#VALUE!</v>
      </c>
      <c r="DH236" s="1" t="e" cm="1" vm="1">
        <f t="array" aca="1" ref="DH236" ca="1">INDIRECT(ADDRESS(MATCH(LARGE(_xlfn._xlws.FILTER(DH7:DH233,DH7:DH233&gt;cr),3),DH7:DH233,0)+6,1))</f>
        <v>#VALUE!</v>
      </c>
      <c r="DI236" s="1" t="e" cm="1" vm="1">
        <f t="array" aca="1" ref="DI236" ca="1">INDIRECT(ADDRESS(MATCH(SMALL(_xlfn._xlws.FILTER(DI7:DI233,DH7:DH233&gt;cr),3),DI7:DI233,0)+6,1))</f>
        <v>#VALUE!</v>
      </c>
      <c r="DJ236" s="6" t="e" cm="1" vm="1">
        <f t="array" aca="1" ref="DJ236" ca="1">INDIRECT(ADDRESS(MATCH(SMALL(_xlfn._xlws.FILTER(DJ7:DJ233,DP7:DP233&gt;cr),3),DJ7:DJ233,0)+6,1))</f>
        <v>#VALUE!</v>
      </c>
      <c r="DK236" s="6" t="e" cm="1" vm="1">
        <f t="array" aca="1" ref="DK236" ca="1">INDIRECT(ADDRESS(MATCH(SMALL(_xlfn._xlws.FILTER(DK7:DK233,DP7:DP233&gt;cr),3),DK7:DK233,0)+6,1))</f>
        <v>#VALUE!</v>
      </c>
      <c r="DL236" s="6" t="e" cm="1" vm="1">
        <f t="array" aca="1" ref="DL236" ca="1">INDIRECT(ADDRESS(MATCH(LARGE(_xlfn._xlws.FILTER(DL7:DL233,DP7:DP233&gt;cr),3),DL7:DL233,0)+6,1))</f>
        <v>#VALUE!</v>
      </c>
      <c r="DM236" s="6" t="e" cm="1" vm="1">
        <f t="array" aca="1" ref="DM236" ca="1">INDIRECT(ADDRESS(MATCH(LARGE(_xlfn._xlws.FILTER(DM7:DM233,DP7:DP233&gt;cr),3),DM7:DM233,0)+6,1))</f>
        <v>#VALUE!</v>
      </c>
      <c r="DN236" s="6" t="e" cm="1" vm="1">
        <f t="array" aca="1" ref="DN236" ca="1">INDIRECT(ADDRESS(MATCH(LARGE(_xlfn._xlws.FILTER(DN7:DN233,DP7:DP233&gt;cr),3),DN7:DN233,0)+6,1))</f>
        <v>#VALUE!</v>
      </c>
      <c r="DO236" s="6" t="e" cm="1" vm="1">
        <f t="array" aca="1" ref="DO236" ca="1">INDIRECT(ADDRESS(MATCH(LARGE(_xlfn._xlws.FILTER(DO7:DO233,DP7:DP233&gt;cr),3),DO7:DO233,0)+6,1))</f>
        <v>#VALUE!</v>
      </c>
      <c r="DP236" s="6" t="e" cm="1" vm="1">
        <f t="array" aca="1" ref="DP236" ca="1">INDIRECT(ADDRESS(MATCH(LARGE(_xlfn._xlws.FILTER(DP7:DP233,DP7:DP233&gt;cr),3),DP7:DP233,0)+6,1))</f>
        <v>#VALUE!</v>
      </c>
      <c r="DQ236" s="6" t="e" cm="1" vm="1">
        <f t="array" aca="1" ref="DQ236" ca="1">INDIRECT(ADDRESS(MATCH(SMALL(_xlfn._xlws.FILTER(DQ7:DQ233,DP7:DP233&gt;cr),3),DQ7:DQ233,0)+6,1))</f>
        <v>#VALUE!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CI14.SMD.EMX1</v>
      </c>
      <c r="EA236" s="6" t="str" cm="1">
        <f t="array" aca="1" ref="EA236" ca="1">INDIRECT(ADDRESS(MATCH(SMALL(_xlfn._xlws.FILTER(EA7:EA233,EF7:EF233&gt;cr),3),EA7:EA233,0)+6,1))</f>
        <v>CI14.SMD.EMX1</v>
      </c>
      <c r="EB236" s="6" t="str" cm="1">
        <f t="array" aca="1" ref="EB236" ca="1">INDIRECT(ADDRESS(MATCH(LARGE(_xlfn._xlws.FILTER(EB7:EB233,EF7:EF233&gt;cr),3),EB7:EB233,0)+6,1))</f>
        <v>BI07.NHMS.SMD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BI14.AmerJ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CI14.Amer.EMX1</v>
      </c>
      <c r="FH236" s="6" t="str" cm="1">
        <f t="array" aca="1" ref="FH236" ca="1">INDIRECT(ADDRESS(MATCH(LARGE(_xlfn._xlws.FILTER(FH7:FH233,FL7:FL233&gt;cr),3),FH7:FH233,0)+6,1))</f>
        <v>BI07.PSSJ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BI07.NHMS.Amer</v>
      </c>
      <c r="FW236" s="6" t="str" cm="1">
        <f t="array" aca="1" ref="FW236" ca="1">INDIRECT(ADDRESS(MATCH(SMALL(_xlfn._xlws.FILTER(FW7:FW233,GB7:GB233&gt;cr),3),FW7:FW233,0)+6,1))</f>
        <v>AI05.SRC</v>
      </c>
      <c r="FX236" s="6" t="str" cm="1">
        <f t="array" aca="1" ref="FX236" ca="1">INDIRECT(ADDRESS(MATCH(LARGE(_xlfn._xlws.FILTER(FX7:FX233,GB7:GB233&gt;cr),3),FX7:FX233,0)+6,1))</f>
        <v>BI01.PNCR</v>
      </c>
      <c r="FY236" s="6" t="str" cm="1">
        <f t="array" aca="1" ref="FY236" ca="1">INDIRECT(ADDRESS(MATCH(LARGE(_xlfn._xlws.FILTER(FY7:FY233,GB7:GB233&gt;cr),3),FY7:FY233,0)+6,1))</f>
        <v>AU01.Jaccard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AU18.Entropy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CI14.SMD.QTI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CI14.SMD.QTI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CI14.Amer.PSS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BU01.JaccardMulti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CI14.SMD.TA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AI26.URP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BI15.NNSMJ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CU01.IJ.TA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k=20,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k=20,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k=5,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e" cm="1" vm="1">
        <f t="array" aca="1" ref="J237" ca="1">INDIRECT(ADDRESS(MATCH(SMALL(_xlfn._xlws.FILTER(J7:J233,P7:P233&gt;cr),4),J7:J233,0)+6,1))</f>
        <v>#VALUE!</v>
      </c>
      <c r="K237" s="1" t="e" cm="1" vm="1">
        <f t="array" aca="1" ref="K237" ca="1">INDIRECT(ADDRESS(MATCH(SMALL(_xlfn._xlws.FILTER(K7:K233,P7:P233&gt;cr),4),K7:K233,0)+6,1))</f>
        <v>#VALUE!</v>
      </c>
      <c r="L237" s="1" t="e" cm="1" vm="1">
        <f t="array" aca="1" ref="L237" ca="1">INDIRECT(ADDRESS(MATCH(LARGE(_xlfn._xlws.FILTER(L7:L233,P7:P233&gt;cr),4),L7:L233,0)+6,1))</f>
        <v>#VALUE!</v>
      </c>
      <c r="M237" s="1" t="e" cm="1" vm="1">
        <f t="array" aca="1" ref="M237" ca="1">INDIRECT(ADDRESS(MATCH(LARGE(_xlfn._xlws.FILTER(M7:M233,P7:P233&gt;cr),4),M7:M233,0)+6,1))</f>
        <v>#VALUE!</v>
      </c>
      <c r="N237" s="1" t="e" cm="1" vm="1">
        <f t="array" aca="1" ref="N237" ca="1">INDIRECT(ADDRESS(MATCH(LARGE(_xlfn._xlws.FILTER(N7:N233,P7:P233&gt;cr),4),N7:N233,0)+6,1))</f>
        <v>#VALUE!</v>
      </c>
      <c r="O237" s="1" t="e" cm="1" vm="1">
        <f t="array" aca="1" ref="O237" ca="1">INDIRECT(ADDRESS(MATCH(LARGE(_xlfn._xlws.FILTER(O7:O233,P7:P233&gt;cr),4),O7:O233,0)+6,1))</f>
        <v>#VALUE!</v>
      </c>
      <c r="P237" s="1" t="e" cm="1" vm="1">
        <f t="array" aca="1" ref="P237" ca="1">INDIRECT(ADDRESS(MATCH(LARGE(_xlfn._xlws.FILTER(P7:P233,P7:P233&gt;cr),4),P7:P233,0)+6,1))</f>
        <v>#VALUE!</v>
      </c>
      <c r="Q237" s="1" t="e" cm="1" vm="1">
        <f t="array" aca="1" ref="Q237" ca="1">INDIRECT(ADDRESS(MATCH(SMALL(_xlfn._xlws.FILTER(Q7:Q233,P7:P233&gt;cr),4),Q7:Q233,0)+6,1))</f>
        <v>#VALUE!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e" cm="1" vm="1">
        <f t="array" aca="1" ref="Z237" ca="1">INDIRECT(ADDRESS(MATCH(SMALL(_xlfn._xlws.FILTER(Z7:Z233,AF7:AF233&gt;cr),4),Z7:Z233,0)+6,1))</f>
        <v>#VALUE!</v>
      </c>
      <c r="AA237" s="1" t="e" cm="1" vm="1">
        <f t="array" aca="1" ref="AA237" ca="1">INDIRECT(ADDRESS(MATCH(SMALL(_xlfn._xlws.FILTER(AA7:AA233,AF7:AF233&gt;cr),4),AA7:AA233,0)+6,1))</f>
        <v>#VALUE!</v>
      </c>
      <c r="AB237" s="1" t="e" cm="1" vm="1">
        <f t="array" aca="1" ref="AB237" ca="1">INDIRECT(ADDRESS(MATCH(LARGE(_xlfn._xlws.FILTER(AB7:AB233,AF7:AF233&gt;cr),4),AB7:AB233,0)+6,1))</f>
        <v>#VALUE!</v>
      </c>
      <c r="AC237" s="1" t="e" cm="1" vm="1">
        <f t="array" aca="1" ref="AC237" ca="1">INDIRECT(ADDRESS(MATCH(LARGE(_xlfn._xlws.FILTER(AC7:AC233,AF7:AF233&gt;cr),4),AC7:AC233,0)+6,1))</f>
        <v>#VALUE!</v>
      </c>
      <c r="AD237" s="1" t="e" cm="1" vm="1">
        <f t="array" aca="1" ref="AD237" ca="1">INDIRECT(ADDRESS(MATCH(LARGE(_xlfn._xlws.FILTER(AD7:AD233,AF7:AF233&gt;cr),4),AD7:AD233,0)+6,1))</f>
        <v>#VALUE!</v>
      </c>
      <c r="AE237" s="1" t="e" cm="1" vm="1">
        <f t="array" aca="1" ref="AE237" ca="1">INDIRECT(ADDRESS(MATCH(LARGE(_xlfn._xlws.FILTER(AE7:AE233,AF7:AF233&gt;cr),4),AE7:AE233,0)+6,1))</f>
        <v>#VALUE!</v>
      </c>
      <c r="AF237" s="1" t="e" cm="1" vm="1">
        <f t="array" aca="1" ref="AF237" ca="1">INDIRECT(ADDRESS(MATCH(LARGE(_xlfn._xlws.FILTER(AF7:AF233,AF7:AF233&gt;cr),4),AF7:AF233,0)+6,1))</f>
        <v>#VALUE!</v>
      </c>
      <c r="AG237" s="1" t="e" cm="1" vm="1">
        <f t="array" aca="1" ref="AG237" ca="1">INDIRECT(ADDRESS(MATCH(SMALL(_xlfn._xlws.FILTER(AG7:AG233,AF7:AF233&gt;cr),4),AG7:AG233,0)+6,1))</f>
        <v>#VALUE!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e" cm="1" vm="1">
        <f t="array" aca="1" ref="AP237" ca="1">INDIRECT(ADDRESS(MATCH(SMALL(_xlfn._xlws.FILTER(AP7:AP233,AV7:AV233&gt;cr),4),AP7:AP233,0)+6,1))</f>
        <v>#VALUE!</v>
      </c>
      <c r="AQ237" s="1" t="e" cm="1" vm="1">
        <f t="array" aca="1" ref="AQ237" ca="1">INDIRECT(ADDRESS(MATCH(SMALL(_xlfn._xlws.FILTER(AQ7:AQ233,AV7:AV233&gt;cr),4),AQ7:AQ233,0)+6,1))</f>
        <v>#VALUE!</v>
      </c>
      <c r="AR237" s="1" t="e" cm="1" vm="1">
        <f t="array" aca="1" ref="AR237" ca="1">INDIRECT(ADDRESS(MATCH(LARGE(_xlfn._xlws.FILTER(AR7:AR233,AV7:AV233&gt;cr),4),AR7:AR233,0)+6,1))</f>
        <v>#VALUE!</v>
      </c>
      <c r="AS237" s="1" t="e" cm="1" vm="1">
        <f t="array" aca="1" ref="AS237" ca="1">INDIRECT(ADDRESS(MATCH(LARGE(_xlfn._xlws.FILTER(AS7:AS233,AV7:AV233&gt;cr),4),AS7:AS233,0)+6,1))</f>
        <v>#VALUE!</v>
      </c>
      <c r="AT237" s="1" t="e" cm="1" vm="1">
        <f t="array" aca="1" ref="AT237" ca="1">INDIRECT(ADDRESS(MATCH(LARGE(_xlfn._xlws.FILTER(AT7:AT233,AV7:AV233&gt;cr),4),AT7:AT233,0)+6,1))</f>
        <v>#VALUE!</v>
      </c>
      <c r="AU237" s="1" t="e" cm="1" vm="1">
        <f t="array" aca="1" ref="AU237" ca="1">INDIRECT(ADDRESS(MATCH(LARGE(_xlfn._xlws.FILTER(AU7:AU233,AV7:AV233&gt;cr),4),AU7:AU233,0)+6,1))</f>
        <v>#VALUE!</v>
      </c>
      <c r="AV237" s="1" t="e" cm="1" vm="1">
        <f t="array" aca="1" ref="AV237" ca="1">INDIRECT(ADDRESS(MATCH(LARGE(_xlfn._xlws.FILTER(AV7:AV233,AV7:AV233&gt;cr),4),AV7:AV233,0)+6,1))</f>
        <v>#VALUE!</v>
      </c>
      <c r="AW237" s="1" t="e" cm="1" vm="1">
        <f t="array" aca="1" ref="AW237" ca="1">INDIRECT(ADDRESS(MATCH(SMALL(_xlfn._xlws.FILTER(AW7:AW233,AV7:AV233&gt;cr),4),AW7:AW233,0)+6,1))</f>
        <v>#VALUE!</v>
      </c>
      <c r="AX237" s="6" t="str" cm="1">
        <f t="array" aca="1" ref="AX237" ca="1">INDIRECT(ADDRESS(MATCH(SMALL(_xlfn._xlws.FILTER(AX7:AX233,BD7:BD233&gt;cr),4),AX7:AX233,0)+6,1))</f>
        <v>CI14.Amer.EMX5</v>
      </c>
      <c r="AY237" s="6" t="str" cm="1">
        <f t="array" aca="1" ref="AY237" ca="1">INDIRECT(ADDRESS(MATCH(SMALL(_xlfn._xlws.FILTER(AY7:AY233,BD7:BD233&gt;cr),4),AY7:AY233,0)+6,1))</f>
        <v>AI05.SRC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BI14.Amer</v>
      </c>
      <c r="BC237" s="6" t="e" cm="1">
        <f t="array" aca="1" ref="BC237" ca="1">INDIRECT(ADDRESS(MATCH(LARGE(_xlfn._xlws.FILTER(BC7:BC233,BD7:BD233&gt;cr),4),BC7:BC233,0)+6,1))</f>
        <v>#NUM!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BU10.TMJ</v>
      </c>
      <c r="BF237" s="1" t="e" cm="1" vm="1">
        <f t="array" aca="1" ref="BF237" ca="1">INDIRECT(ADDRESS(MATCH(SMALL(_xlfn._xlws.FILTER(BF7:BF233,BL7:BL233&gt;cr),4),BF7:BF233,0)+6,1))</f>
        <v>#VALUE!</v>
      </c>
      <c r="BG237" s="1" t="e" cm="1" vm="1">
        <f t="array" aca="1" ref="BG237" ca="1">INDIRECT(ADDRESS(MATCH(SMALL(_xlfn._xlws.FILTER(BG7:BG233,BL7:BL233&gt;cr),4),BG7:BG233,0)+6,1))</f>
        <v>#VALUE!</v>
      </c>
      <c r="BH237" s="1" t="e" cm="1" vm="1">
        <f t="array" aca="1" ref="BH237" ca="1">INDIRECT(ADDRESS(MATCH(LARGE(_xlfn._xlws.FILTER(BH7:BH233,BL7:BL233&gt;cr),4),BH7:BH233,0)+6,1))</f>
        <v>#VALUE!</v>
      </c>
      <c r="BI237" s="1" t="e" cm="1" vm="1">
        <f t="array" aca="1" ref="BI237" ca="1">INDIRECT(ADDRESS(MATCH(LARGE(_xlfn._xlws.FILTER(BI7:BI233,BL7:BL233&gt;cr),4),BI7:BI233,0)+6,1))</f>
        <v>#VALUE!</v>
      </c>
      <c r="BJ237" s="1" t="e" cm="1" vm="1">
        <f t="array" aca="1" ref="BJ237" ca="1">INDIRECT(ADDRESS(MATCH(LARGE(_xlfn._xlws.FILTER(BJ7:BJ233,BL7:BL233&gt;cr),4),BJ7:BJ233,0)+6,1))</f>
        <v>#VALUE!</v>
      </c>
      <c r="BK237" s="1" t="e" cm="1" vm="1">
        <f t="array" aca="1" ref="BK237" ca="1">INDIRECT(ADDRESS(MATCH(LARGE(_xlfn._xlws.FILTER(BK7:BK233,BL7:BL233&gt;cr),4),BK7:BK233,0)+6,1))</f>
        <v>#VALUE!</v>
      </c>
      <c r="BL237" s="1" t="e" cm="1" vm="1">
        <f t="array" aca="1" ref="BL237" ca="1">INDIRECT(ADDRESS(MATCH(LARGE(_xlfn._xlws.FILTER(BL7:BL233,BL7:BL233&gt;cr),4),BL7:BL233,0)+6,1))</f>
        <v>#VALUE!</v>
      </c>
      <c r="BM237" s="1" t="e" cm="1" vm="1">
        <f t="array" aca="1" ref="BM237" ca="1">INDIRECT(ADDRESS(MATCH(SMALL(_xlfn._xlws.FILTER(BM7:BM233,BL7:BL233&gt;cr),4),BM7:BM233,0)+6,1))</f>
        <v>#VALUE!</v>
      </c>
      <c r="BN237" s="6" t="str" cm="1">
        <f t="array" aca="1" ref="BN237" ca="1">INDIRECT(ADDRESS(MATCH(SMALL(_xlfn._xlws.FILTER(BN7:BN233,BT7:BT233&gt;cr),4),BN7:BN233,0)+6,1))</f>
        <v>AI26.URP</v>
      </c>
      <c r="BO237" s="6" t="str" cm="1">
        <f t="array" aca="1" ref="BO237" ca="1">INDIRECT(ADDRESS(MATCH(SMALL(_xlfn._xlws.FILTER(BO7:BO233,BT7:BT233&gt;cr),4),BO7:BO233,0)+6,1))</f>
        <v>BI01.PNCR</v>
      </c>
      <c r="BP237" s="6" t="str" cm="1">
        <f t="array" aca="1" ref="BP237" ca="1">INDIRECT(ADDRESS(MATCH(LARGE(_xlfn._xlws.FILTER(BP7:BP233,BT7:BT233&gt;cr),4),BP7:BP233,0)+6,1))</f>
        <v>BI01.PNCR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BI08.BCFJ</v>
      </c>
      <c r="BS237" s="6" t="e" cm="1">
        <f t="array" aca="1" ref="BS237" ca="1">INDIRECT(ADDRESS(MATCH(LARGE(_xlfn._xlws.FILTER(BS7:BS233,BT7:BT233&gt;cr),4),BS7:BS233,0)+6,1))</f>
        <v>#NUM!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CU14.Amer.CPC</v>
      </c>
      <c r="BV237" s="1" t="e" cm="1" vm="1">
        <f t="array" aca="1" ref="BV237" ca="1">INDIRECT(ADDRESS(MATCH(SMALL(_xlfn._xlws.FILTER(BV7:BV233,CB7:CB233&gt;cr),4),BV7:BV233,0)+6,1))</f>
        <v>#VALUE!</v>
      </c>
      <c r="BW237" s="1" t="e" cm="1" vm="1">
        <f t="array" aca="1" ref="BW237" ca="1">INDIRECT(ADDRESS(MATCH(SMALL(_xlfn._xlws.FILTER(BW7:BW233,CB7:CB233&gt;cr),4),BW7:BW233,0)+6,1))</f>
        <v>#VALUE!</v>
      </c>
      <c r="BX237" s="1" t="e" cm="1" vm="1">
        <f t="array" aca="1" ref="BX237" ca="1">INDIRECT(ADDRESS(MATCH(LARGE(_xlfn._xlws.FILTER(BX7:BX233,CB7:CB233&gt;cr),4),BX7:BX233,0)+6,1))</f>
        <v>#VALUE!</v>
      </c>
      <c r="BY237" s="1" t="e" cm="1" vm="1">
        <f t="array" aca="1" ref="BY237" ca="1">INDIRECT(ADDRESS(MATCH(LARGE(_xlfn._xlws.FILTER(BY7:BY233,CB7:CB233&gt;cr),4),BY7:BY233,0)+6,1))</f>
        <v>#VALUE!</v>
      </c>
      <c r="BZ237" s="1" t="e" cm="1" vm="1">
        <f t="array" aca="1" ref="BZ237" ca="1">INDIRECT(ADDRESS(MATCH(LARGE(_xlfn._xlws.FILTER(BZ7:BZ233,CB7:CB233&gt;cr),4),BZ7:BZ233,0)+6,1))</f>
        <v>#VALUE!</v>
      </c>
      <c r="CA237" s="1" t="e" cm="1" vm="1">
        <f t="array" aca="1" ref="CA237" ca="1">INDIRECT(ADDRESS(MATCH(LARGE(_xlfn._xlws.FILTER(CA7:CA233,CB7:CB233&gt;cr),4),CA7:CA233,0)+6,1))</f>
        <v>#VALUE!</v>
      </c>
      <c r="CB237" s="1" t="e" cm="1" vm="1">
        <f t="array" aca="1" ref="CB237" ca="1">INDIRECT(ADDRESS(MATCH(LARGE(_xlfn._xlws.FILTER(CB7:CB233,CB7:CB233&gt;cr),4),CB7:CB233,0)+6,1))</f>
        <v>#VALUE!</v>
      </c>
      <c r="CC237" s="1" t="e" cm="1" vm="1">
        <f t="array" aca="1" ref="CC237" ca="1">INDIRECT(ADDRESS(MATCH(SMALL(_xlfn._xlws.FILTER(CC7:CC233,CB7:CB233&gt;cr),4),CC7:CC233,0)+6,1))</f>
        <v>#VALUE!</v>
      </c>
      <c r="CD237" s="6" t="e" cm="1" vm="1">
        <f t="array" aca="1" ref="CD237" ca="1">INDIRECT(ADDRESS(MATCH(SMALL(_xlfn._xlws.FILTER(CD7:CD233,CJ7:CJ233&gt;cr),4),CD7:CD233,0)+6,1))</f>
        <v>#VALUE!</v>
      </c>
      <c r="CE237" s="6" t="e" cm="1" vm="1">
        <f t="array" aca="1" ref="CE237" ca="1">INDIRECT(ADDRESS(MATCH(SMALL(_xlfn._xlws.FILTER(CE7:CE233,CJ7:CJ233&gt;cr),4),CE7:CE233,0)+6,1))</f>
        <v>#VALUE!</v>
      </c>
      <c r="CF237" s="6" t="e" cm="1" vm="1">
        <f t="array" aca="1" ref="CF237" ca="1">INDIRECT(ADDRESS(MATCH(LARGE(_xlfn._xlws.FILTER(CF7:CF233,CJ7:CJ233&gt;cr),4),CF7:CF233,0)+6,1))</f>
        <v>#VALUE!</v>
      </c>
      <c r="CG237" s="6" t="e" cm="1" vm="1">
        <f t="array" aca="1" ref="CG237" ca="1">INDIRECT(ADDRESS(MATCH(LARGE(_xlfn._xlws.FILTER(CG7:CG233,CJ7:CJ233&gt;cr),4),CG7:CG233,0)+6,1))</f>
        <v>#VALUE!</v>
      </c>
      <c r="CH237" s="6" t="e" cm="1" vm="1">
        <f t="array" aca="1" ref="CH237" ca="1">INDIRECT(ADDRESS(MATCH(LARGE(_xlfn._xlws.FILTER(CH7:CH233,CJ7:CJ233&gt;cr),4),CH7:CH233,0)+6,1))</f>
        <v>#VALUE!</v>
      </c>
      <c r="CI237" s="6" t="e" cm="1" vm="1">
        <f t="array" aca="1" ref="CI237" ca="1">INDIRECT(ADDRESS(MATCH(LARGE(_xlfn._xlws.FILTER(CI7:CI233,CJ7:CJ233&gt;cr),4),CI7:CI233,0)+6,1))</f>
        <v>#VALUE!</v>
      </c>
      <c r="CJ237" s="6" t="e" cm="1" vm="1">
        <f t="array" aca="1" ref="CJ237" ca="1">INDIRECT(ADDRESS(MATCH(LARGE(_xlfn._xlws.FILTER(CJ7:CJ233,CJ7:CJ233&gt;cr),4),CJ7:CJ233,0)+6,1))</f>
        <v>#VALUE!</v>
      </c>
      <c r="CK237" s="6" t="e" cm="1" vm="1">
        <f t="array" aca="1" ref="CK237" ca="1">INDIRECT(ADDRESS(MATCH(SMALL(_xlfn._xlws.FILTER(CK7:CK233,CJ7:CJ233&gt;cr),4),CK7:CK233,0)+6,1))</f>
        <v>#VALUE!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e" cm="1" vm="1">
        <f t="array" aca="1" ref="CT237" ca="1">INDIRECT(ADDRESS(MATCH(SMALL(_xlfn._xlws.FILTER(CT7:CT233,CZ7:CZ233&gt;cr),4),CT7:CT233,0)+6,1))</f>
        <v>#VALUE!</v>
      </c>
      <c r="CU237" s="6" t="e" cm="1" vm="1">
        <f t="array" aca="1" ref="CU237" ca="1">INDIRECT(ADDRESS(MATCH(SMALL(_xlfn._xlws.FILTER(CU7:CU233,CZ7:CZ233&gt;cr),4),CU7:CU233,0)+6,1))</f>
        <v>#VALUE!</v>
      </c>
      <c r="CV237" s="6" t="e" cm="1" vm="1">
        <f t="array" aca="1" ref="CV237" ca="1">INDIRECT(ADDRESS(MATCH(LARGE(_xlfn._xlws.FILTER(CV7:CV233,CZ7:CZ233&gt;cr),4),CV7:CV233,0)+6,1))</f>
        <v>#VALUE!</v>
      </c>
      <c r="CW237" s="6" t="e" cm="1" vm="1">
        <f t="array" aca="1" ref="CW237" ca="1">INDIRECT(ADDRESS(MATCH(LARGE(_xlfn._xlws.FILTER(CW7:CW233,CZ7:CZ233&gt;cr),4),CW7:CW233,0)+6,1))</f>
        <v>#VALUE!</v>
      </c>
      <c r="CX237" s="6" t="e" cm="1" vm="1">
        <f t="array" aca="1" ref="CX237" ca="1">INDIRECT(ADDRESS(MATCH(LARGE(_xlfn._xlws.FILTER(CX7:CX233,CZ7:CZ233&gt;cr),4),CX7:CX233,0)+6,1))</f>
        <v>#VALUE!</v>
      </c>
      <c r="CY237" s="6" t="e" cm="1" vm="1">
        <f t="array" aca="1" ref="CY237" ca="1">INDIRECT(ADDRESS(MATCH(LARGE(_xlfn._xlws.FILTER(CY7:CY233,CZ7:CZ233&gt;cr),4),CY7:CY233,0)+6,1))</f>
        <v>#VALUE!</v>
      </c>
      <c r="CZ237" s="6" t="e" cm="1" vm="1">
        <f t="array" aca="1" ref="CZ237" ca="1">INDIRECT(ADDRESS(MATCH(LARGE(_xlfn._xlws.FILTER(CZ7:CZ233,CZ7:CZ233&gt;cr),4),CZ7:CZ233,0)+6,1))</f>
        <v>#VALUE!</v>
      </c>
      <c r="DA237" s="6" t="e" cm="1" vm="1">
        <f t="array" aca="1" ref="DA237" ca="1">INDIRECT(ADDRESS(MATCH(SMALL(_xlfn._xlws.FILTER(DA7:DA233,CZ7:CZ233&gt;cr),4),DA7:DA233,0)+6,1))</f>
        <v>#VALUE!</v>
      </c>
      <c r="DB237" s="1" t="e" cm="1" vm="1">
        <f t="array" aca="1" ref="DB237" ca="1">INDIRECT(ADDRESS(MATCH(SMALL(_xlfn._xlws.FILTER(DB7:DB233,DH7:DH233&gt;cr),4),DB7:DB233,0)+6,1))</f>
        <v>#VALUE!</v>
      </c>
      <c r="DC237" s="1" t="e" cm="1" vm="1">
        <f t="array" aca="1" ref="DC237" ca="1">INDIRECT(ADDRESS(MATCH(SMALL(_xlfn._xlws.FILTER(DC7:DC233,DH7:DH233&gt;cr),4),DC7:DC233,0)+6,1))</f>
        <v>#VALUE!</v>
      </c>
      <c r="DD237" s="1" t="e" cm="1" vm="1">
        <f t="array" aca="1" ref="DD237" ca="1">INDIRECT(ADDRESS(MATCH(LARGE(_xlfn._xlws.FILTER(DD7:DD233,DH7:DH233&gt;cr),4),DD7:DD233,0)+6,1))</f>
        <v>#VALUE!</v>
      </c>
      <c r="DE237" s="1" t="e" cm="1" vm="1">
        <f t="array" aca="1" ref="DE237" ca="1">INDIRECT(ADDRESS(MATCH(LARGE(_xlfn._xlws.FILTER(DE7:DE233,DH7:DH233&gt;cr),4),DE7:DE233,0)+6,1))</f>
        <v>#VALUE!</v>
      </c>
      <c r="DF237" s="1" t="e" cm="1" vm="1">
        <f t="array" aca="1" ref="DF237" ca="1">INDIRECT(ADDRESS(MATCH(LARGE(_xlfn._xlws.FILTER(DF7:DF233,DH7:DH233&gt;cr),4),DF7:DF233,0)+6,1))</f>
        <v>#VALUE!</v>
      </c>
      <c r="DG237" s="1" t="e" cm="1" vm="1">
        <f t="array" aca="1" ref="DG237" ca="1">INDIRECT(ADDRESS(MATCH(LARGE(_xlfn._xlws.FILTER(DG7:DG233,DH7:DH233&gt;cr),4),DG7:DG233,0)+6,1))</f>
        <v>#VALUE!</v>
      </c>
      <c r="DH237" s="1" t="e" cm="1" vm="1">
        <f t="array" aca="1" ref="DH237" ca="1">INDIRECT(ADDRESS(MATCH(LARGE(_xlfn._xlws.FILTER(DH7:DH233,DH7:DH233&gt;cr),4),DH7:DH233,0)+6,1))</f>
        <v>#VALUE!</v>
      </c>
      <c r="DI237" s="1" t="e" cm="1" vm="1">
        <f t="array" aca="1" ref="DI237" ca="1">INDIRECT(ADDRESS(MATCH(SMALL(_xlfn._xlws.FILTER(DI7:DI233,DH7:DH233&gt;cr),4),DI7:DI233,0)+6,1))</f>
        <v>#VALUE!</v>
      </c>
      <c r="DJ237" s="6" t="e" cm="1" vm="1">
        <f t="array" aca="1" ref="DJ237" ca="1">INDIRECT(ADDRESS(MATCH(SMALL(_xlfn._xlws.FILTER(DJ7:DJ233,DP7:DP233&gt;cr),4),DJ7:DJ233,0)+6,1))</f>
        <v>#VALUE!</v>
      </c>
      <c r="DK237" s="6" t="e" cm="1" vm="1">
        <f t="array" aca="1" ref="DK237" ca="1">INDIRECT(ADDRESS(MATCH(SMALL(_xlfn._xlws.FILTER(DK7:DK233,DP7:DP233&gt;cr),4),DK7:DK233,0)+6,1))</f>
        <v>#VALUE!</v>
      </c>
      <c r="DL237" s="6" t="e" cm="1" vm="1">
        <f t="array" aca="1" ref="DL237" ca="1">INDIRECT(ADDRESS(MATCH(LARGE(_xlfn._xlws.FILTER(DL7:DL233,DP7:DP233&gt;cr),4),DL7:DL233,0)+6,1))</f>
        <v>#VALUE!</v>
      </c>
      <c r="DM237" s="6" t="e" cm="1" vm="1">
        <f t="array" aca="1" ref="DM237" ca="1">INDIRECT(ADDRESS(MATCH(LARGE(_xlfn._xlws.FILTER(DM7:DM233,DP7:DP233&gt;cr),4),DM7:DM233,0)+6,1))</f>
        <v>#VALUE!</v>
      </c>
      <c r="DN237" s="6" t="e" cm="1" vm="1">
        <f t="array" aca="1" ref="DN237" ca="1">INDIRECT(ADDRESS(MATCH(LARGE(_xlfn._xlws.FILTER(DN7:DN233,DP7:DP233&gt;cr),4),DN7:DN233,0)+6,1))</f>
        <v>#VALUE!</v>
      </c>
      <c r="DO237" s="6" t="e" cm="1" vm="1">
        <f t="array" aca="1" ref="DO237" ca="1">INDIRECT(ADDRESS(MATCH(LARGE(_xlfn._xlws.FILTER(DO7:DO233,DP7:DP233&gt;cr),4),DO7:DO233,0)+6,1))</f>
        <v>#VALUE!</v>
      </c>
      <c r="DP237" s="6" t="e" cm="1" vm="1">
        <f t="array" aca="1" ref="DP237" ca="1">INDIRECT(ADDRESS(MATCH(LARGE(_xlfn._xlws.FILTER(DP7:DP233,DP7:DP233&gt;cr),4),DP7:DP233,0)+6,1))</f>
        <v>#VALUE!</v>
      </c>
      <c r="DQ237" s="6" t="e" cm="1" vm="1">
        <f t="array" aca="1" ref="DQ237" ca="1">INDIRECT(ADDRESS(MATCH(SMALL(_xlfn._xlws.FILTER(DQ7:DQ233,DP7:DP233&gt;cr),4),DQ7:DQ233,0)+6,1))</f>
        <v>#VALUE!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CI14.Amer.NNSM</v>
      </c>
      <c r="EA237" s="6" t="str" cm="1">
        <f t="array" aca="1" ref="EA237" ca="1">INDIRECT(ADDRESS(MATCH(SMALL(_xlfn._xlws.FILTER(EA7:EA233,EF7:EF233&gt;cr),4),EA7:EA233,0)+6,1))</f>
        <v>CI14.SMD.EMX1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AU15.NNSM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CI14.Amer.EMX2</v>
      </c>
      <c r="FG237" s="6" t="str" cm="1">
        <f t="array" aca="1" ref="FG237" ca="1">INDIRECT(ADDRESS(MATCH(SMALL(_xlfn._xlws.FILTER(FG7:FG233,FL7:FL233&gt;cr),4),FG7:FG233,0)+6,1))</f>
        <v>BI22.ESim3</v>
      </c>
      <c r="FH237" s="6" t="str" cm="1">
        <f t="array" aca="1" ref="FH237" ca="1">INDIRECT(ADDRESS(MATCH(LARGE(_xlfn._xlws.FILTER(FH7:FH233,FL7:FL233&gt;cr),4),FH7:FH233,0)+6,1))</f>
        <v>CI14.Amer.EMX2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BI07.NHMS.SMD</v>
      </c>
      <c r="FW237" s="6" t="str" cm="1">
        <f t="array" aca="1" ref="FW237" ca="1">INDIRECT(ADDRESS(MATCH(SMALL(_xlfn._xlws.FILTER(FW7:FW233,GB7:GB233&gt;cr),4),FW7:FW233,0)+6,1))</f>
        <v>BI07.NHMS.Amer</v>
      </c>
      <c r="FX237" s="6" t="str" cm="1">
        <f t="array" aca="1" ref="FX237" ca="1">INDIRECT(ADDRESS(MATCH(LARGE(_xlfn._xlws.FILTER(FX7:FX233,GB7:GB233&gt;cr),4),FX7:FX233,0)+6,1))</f>
        <v>BI01.JacEDS</v>
      </c>
      <c r="FY237" s="6" t="str" cm="1">
        <f t="array" aca="1" ref="FY237" ca="1">INDIRECT(ADDRESS(MATCH(LARGE(_xlfn._xlws.FILTER(FY7:FY233,GB7:GB233&gt;cr),4),FY7:FY233,0)+6,1))</f>
        <v>AU01.Jaccard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AU03.Pearson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CI14.SMD.NNSM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CI14.SMD.NNSM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BI07.NHMS.Amer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CU14.Amer.Cosine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BI15.NNSMJ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BI15.NNSMJ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CU14.Amer.Cosine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k=20,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k=20,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k=5,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e" cm="1" vm="1">
        <f t="array" aca="1" ref="J238" ca="1">INDIRECT(ADDRESS(MATCH(SMALL(_xlfn._xlws.FILTER(J7:J233,P7:P233&gt;cr),5),J7:J233,0)+6,1))</f>
        <v>#VALUE!</v>
      </c>
      <c r="K238" s="1" t="e" cm="1" vm="1">
        <f t="array" aca="1" ref="K238" ca="1">INDIRECT(ADDRESS(MATCH(SMALL(_xlfn._xlws.FILTER(K7:K233,P7:P233&gt;cr),5),K7:K233,0)+6,1))</f>
        <v>#VALUE!</v>
      </c>
      <c r="L238" s="1" t="e" cm="1" vm="1">
        <f t="array" aca="1" ref="L238" ca="1">INDIRECT(ADDRESS(MATCH(LARGE(_xlfn._xlws.FILTER(L7:L233,P7:P233&gt;cr),5),L7:L233,0)+6,1))</f>
        <v>#VALUE!</v>
      </c>
      <c r="M238" s="1" t="e" cm="1" vm="1">
        <f t="array" aca="1" ref="M238" ca="1">INDIRECT(ADDRESS(MATCH(LARGE(_xlfn._xlws.FILTER(M7:M233,P7:P233&gt;cr),5),M7:M233,0)+6,1))</f>
        <v>#VALUE!</v>
      </c>
      <c r="N238" s="1" t="e" cm="1" vm="1">
        <f t="array" aca="1" ref="N238" ca="1">INDIRECT(ADDRESS(MATCH(LARGE(_xlfn._xlws.FILTER(N7:N233,P7:P233&gt;cr),5),N7:N233,0)+6,1))</f>
        <v>#VALUE!</v>
      </c>
      <c r="O238" s="1" t="e" cm="1" vm="1">
        <f t="array" aca="1" ref="O238" ca="1">INDIRECT(ADDRESS(MATCH(LARGE(_xlfn._xlws.FILTER(O7:O233,P7:P233&gt;cr),5),O7:O233,0)+6,1))</f>
        <v>#VALUE!</v>
      </c>
      <c r="P238" s="1" t="e" cm="1" vm="1">
        <f t="array" aca="1" ref="P238" ca="1">INDIRECT(ADDRESS(MATCH(LARGE(_xlfn._xlws.FILTER(P7:P233,P7:P233&gt;cr),5),P7:P233,0)+6,1))</f>
        <v>#VALUE!</v>
      </c>
      <c r="Q238" s="1" t="e" cm="1" vm="1">
        <f t="array" aca="1" ref="Q238" ca="1">INDIRECT(ADDRESS(MATCH(SMALL(_xlfn._xlws.FILTER(Q7:Q233,P7:P233&gt;cr),5),Q7:Q233,0)+6,1))</f>
        <v>#VALUE!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e" cm="1" vm="1">
        <f t="array" aca="1" ref="Z238" ca="1">INDIRECT(ADDRESS(MATCH(SMALL(_xlfn._xlws.FILTER(Z7:Z233,AF7:AF233&gt;cr),5),Z7:Z233,0)+6,1))</f>
        <v>#VALUE!</v>
      </c>
      <c r="AA238" s="1" t="e" cm="1" vm="1">
        <f t="array" aca="1" ref="AA238" ca="1">INDIRECT(ADDRESS(MATCH(SMALL(_xlfn._xlws.FILTER(AA7:AA233,AF7:AF233&gt;cr),5),AA7:AA233,0)+6,1))</f>
        <v>#VALUE!</v>
      </c>
      <c r="AB238" s="1" t="e" cm="1" vm="1">
        <f t="array" aca="1" ref="AB238" ca="1">INDIRECT(ADDRESS(MATCH(LARGE(_xlfn._xlws.FILTER(AB7:AB233,AF7:AF233&gt;cr),5),AB7:AB233,0)+6,1))</f>
        <v>#VALUE!</v>
      </c>
      <c r="AC238" s="1" t="e" cm="1" vm="1">
        <f t="array" aca="1" ref="AC238" ca="1">INDIRECT(ADDRESS(MATCH(LARGE(_xlfn._xlws.FILTER(AC7:AC233,AF7:AF233&gt;cr),5),AC7:AC233,0)+6,1))</f>
        <v>#VALUE!</v>
      </c>
      <c r="AD238" s="1" t="e" cm="1" vm="1">
        <f t="array" aca="1" ref="AD238" ca="1">INDIRECT(ADDRESS(MATCH(LARGE(_xlfn._xlws.FILTER(AD7:AD233,AF7:AF233&gt;cr),5),AD7:AD233,0)+6,1))</f>
        <v>#VALUE!</v>
      </c>
      <c r="AE238" s="1" t="e" cm="1" vm="1">
        <f t="array" aca="1" ref="AE238" ca="1">INDIRECT(ADDRESS(MATCH(LARGE(_xlfn._xlws.FILTER(AE7:AE233,AF7:AF233&gt;cr),5),AE7:AE233,0)+6,1))</f>
        <v>#VALUE!</v>
      </c>
      <c r="AF238" s="1" t="e" cm="1" vm="1">
        <f t="array" aca="1" ref="AF238" ca="1">INDIRECT(ADDRESS(MATCH(LARGE(_xlfn._xlws.FILTER(AF7:AF233,AF7:AF233&gt;cr),5),AF7:AF233,0)+6,1))</f>
        <v>#VALUE!</v>
      </c>
      <c r="AG238" s="1" t="e" cm="1" vm="1">
        <f t="array" aca="1" ref="AG238" ca="1">INDIRECT(ADDRESS(MATCH(SMALL(_xlfn._xlws.FILTER(AG7:AG233,AF7:AF233&gt;cr),5),AG7:AG233,0)+6,1))</f>
        <v>#VALUE!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e" cm="1" vm="1">
        <f t="array" aca="1" ref="AP238" ca="1">INDIRECT(ADDRESS(MATCH(SMALL(_xlfn._xlws.FILTER(AP7:AP233,AV7:AV233&gt;cr),5),AP7:AP233,0)+6,1))</f>
        <v>#VALUE!</v>
      </c>
      <c r="AQ238" s="1" t="e" cm="1" vm="1">
        <f t="array" aca="1" ref="AQ238" ca="1">INDIRECT(ADDRESS(MATCH(SMALL(_xlfn._xlws.FILTER(AQ7:AQ233,AV7:AV233&gt;cr),5),AQ7:AQ233,0)+6,1))</f>
        <v>#VALUE!</v>
      </c>
      <c r="AR238" s="1" t="e" cm="1" vm="1">
        <f t="array" aca="1" ref="AR238" ca="1">INDIRECT(ADDRESS(MATCH(LARGE(_xlfn._xlws.FILTER(AR7:AR233,AV7:AV233&gt;cr),5),AR7:AR233,0)+6,1))</f>
        <v>#VALUE!</v>
      </c>
      <c r="AS238" s="1" t="e" cm="1" vm="1">
        <f t="array" aca="1" ref="AS238" ca="1">INDIRECT(ADDRESS(MATCH(LARGE(_xlfn._xlws.FILTER(AS7:AS233,AV7:AV233&gt;cr),5),AS7:AS233,0)+6,1))</f>
        <v>#VALUE!</v>
      </c>
      <c r="AT238" s="1" t="e" cm="1" vm="1">
        <f t="array" aca="1" ref="AT238" ca="1">INDIRECT(ADDRESS(MATCH(LARGE(_xlfn._xlws.FILTER(AT7:AT233,AV7:AV233&gt;cr),5),AT7:AT233,0)+6,1))</f>
        <v>#VALUE!</v>
      </c>
      <c r="AU238" s="1" t="e" cm="1" vm="1">
        <f t="array" aca="1" ref="AU238" ca="1">INDIRECT(ADDRESS(MATCH(LARGE(_xlfn._xlws.FILTER(AU7:AU233,AV7:AV233&gt;cr),5),AU7:AU233,0)+6,1))</f>
        <v>#VALUE!</v>
      </c>
      <c r="AV238" s="1" t="e" cm="1" vm="1">
        <f t="array" aca="1" ref="AV238" ca="1">INDIRECT(ADDRESS(MATCH(LARGE(_xlfn._xlws.FILTER(AV7:AV233,AV7:AV233&gt;cr),5),AV7:AV233,0)+6,1))</f>
        <v>#VALUE!</v>
      </c>
      <c r="AW238" s="1" t="e" cm="1" vm="1">
        <f t="array" aca="1" ref="AW238" ca="1">INDIRECT(ADDRESS(MATCH(SMALL(_xlfn._xlws.FILTER(AW7:AW233,AV7:AV233&gt;cr),5),AW7:AW233,0)+6,1))</f>
        <v>#VALUE!</v>
      </c>
      <c r="AX238" s="6" t="str" cm="1">
        <f t="array" aca="1" ref="AX238" ca="1">INDIRECT(ADDRESS(MATCH(SMALL(_xlfn._xlws.FILTER(AX7:AX233,BD7:BD233&gt;cr),5),AX7:AX233,0)+6,1))</f>
        <v>BI07.NHMS</v>
      </c>
      <c r="AY238" s="6" t="str" cm="1">
        <f t="array" aca="1" ref="AY238" ca="1">INDIRECT(ADDRESS(MATCH(SMALL(_xlfn._xlws.FILTER(AY7:AY233,BD7:BD233&gt;cr),5),AY7:AY233,0)+6,1))</f>
        <v>BI06.MPIP</v>
      </c>
      <c r="AZ238" s="6" t="str" cm="1">
        <f t="array" aca="1" ref="AZ238" ca="1">INDIRECT(ADDRESS(MATCH(LARGE(_xlfn._xlws.FILTER(AZ7:AZ233,BD7:BD233&gt;cr),5),AZ7:AZ233,0)+6,1))</f>
        <v>CI14.Amer.Coco</v>
      </c>
      <c r="BA238" s="6" t="str" cm="1">
        <f t="array" aca="1" ref="BA238" ca="1">INDIRECT(ADDRESS(MATCH(LARGE(_xlfn._xlws.FILTER(BA7:BA233,BD7:BD233&gt;cr),5),BA7:BA233,0)+6,1))</f>
        <v>BU10.TMJ</v>
      </c>
      <c r="BB238" s="6" t="str" cm="1">
        <f t="array" aca="1" ref="BB238" ca="1">INDIRECT(ADDRESS(MATCH(LARGE(_xlfn._xlws.FILTER(BB7:BB233,BD7:BD233&gt;cr),5),BB7:BB233,0)+6,1))</f>
        <v>AI21.SMC</v>
      </c>
      <c r="BC238" s="6" t="e" cm="1">
        <f t="array" aca="1" ref="BC238" ca="1">INDIRECT(ADDRESS(MATCH(LARGE(_xlfn._xlws.FILTER(BC7:BC233,BD7:BD233&gt;cr),5),BC7:BC233,0)+6,1))</f>
        <v>#NUM!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BU03.PearsonJ</v>
      </c>
      <c r="BF238" s="1" t="e" cm="1" vm="1">
        <f t="array" aca="1" ref="BF238" ca="1">INDIRECT(ADDRESS(MATCH(SMALL(_xlfn._xlws.FILTER(BF7:BF233,BL7:BL233&gt;cr),5),BF7:BF233,0)+6,1))</f>
        <v>#VALUE!</v>
      </c>
      <c r="BG238" s="1" t="e" cm="1" vm="1">
        <f t="array" aca="1" ref="BG238" ca="1">INDIRECT(ADDRESS(MATCH(SMALL(_xlfn._xlws.FILTER(BG7:BG233,BL7:BL233&gt;cr),5),BG7:BG233,0)+6,1))</f>
        <v>#VALUE!</v>
      </c>
      <c r="BH238" s="1" t="e" cm="1" vm="1">
        <f t="array" aca="1" ref="BH238" ca="1">INDIRECT(ADDRESS(MATCH(LARGE(_xlfn._xlws.FILTER(BH7:BH233,BL7:BL233&gt;cr),5),BH7:BH233,0)+6,1))</f>
        <v>#VALUE!</v>
      </c>
      <c r="BI238" s="1" t="e" cm="1" vm="1">
        <f t="array" aca="1" ref="BI238" ca="1">INDIRECT(ADDRESS(MATCH(LARGE(_xlfn._xlws.FILTER(BI7:BI233,BL7:BL233&gt;cr),5),BI7:BI233,0)+6,1))</f>
        <v>#VALUE!</v>
      </c>
      <c r="BJ238" s="1" t="e" cm="1" vm="1">
        <f t="array" aca="1" ref="BJ238" ca="1">INDIRECT(ADDRESS(MATCH(LARGE(_xlfn._xlws.FILTER(BJ7:BJ233,BL7:BL233&gt;cr),5),BJ7:BJ233,0)+6,1))</f>
        <v>#VALUE!</v>
      </c>
      <c r="BK238" s="1" t="e" cm="1" vm="1">
        <f t="array" aca="1" ref="BK238" ca="1">INDIRECT(ADDRESS(MATCH(LARGE(_xlfn._xlws.FILTER(BK7:BK233,BL7:BL233&gt;cr),5),BK7:BK233,0)+6,1))</f>
        <v>#VALUE!</v>
      </c>
      <c r="BL238" s="1" t="e" cm="1" vm="1">
        <f t="array" aca="1" ref="BL238" ca="1">INDIRECT(ADDRESS(MATCH(LARGE(_xlfn._xlws.FILTER(BL7:BL233,BL7:BL233&gt;cr),5),BL7:BL233,0)+6,1))</f>
        <v>#VALUE!</v>
      </c>
      <c r="BM238" s="1" t="e" cm="1" vm="1">
        <f t="array" aca="1" ref="BM238" ca="1">INDIRECT(ADDRESS(MATCH(SMALL(_xlfn._xlws.FILTER(BM7:BM233,BL7:BL233&gt;cr),5),BM7:BM233,0)+6,1))</f>
        <v>#VALUE!</v>
      </c>
      <c r="BN238" s="6" t="str" cm="1">
        <f t="array" aca="1" ref="BN238" ca="1">INDIRECT(ADDRESS(MATCH(SMALL(_xlfn._xlws.FILTER(BN7:BN233,BT7:BT233&gt;cr),5),BN7:BN233,0)+6,1))</f>
        <v>BI01.PNCR</v>
      </c>
      <c r="BO238" s="6" t="str" cm="1">
        <f t="array" aca="1" ref="BO238" ca="1">INDIRECT(ADDRESS(MATCH(SMALL(_xlfn._xlws.FILTER(BO7:BO233,BT7:BT233&gt;cr),5),BO7:BO233,0)+6,1))</f>
        <v>AU19.KL</v>
      </c>
      <c r="BP238" s="6" t="str" cm="1">
        <f t="array" aca="1" ref="BP238" ca="1">INDIRECT(ADDRESS(MATCH(LARGE(_xlfn._xlws.FILTER(BP7:BP233,BT7:BT233&gt;cr),5),BP7:BP233,0)+6,1))</f>
        <v>BI22.ESim2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BI14.HSMD</v>
      </c>
      <c r="BS238" s="6" t="e" cm="1">
        <f t="array" aca="1" ref="BS238" ca="1">INDIRECT(ADDRESS(MATCH(LARGE(_xlfn._xlws.FILTER(BS7:BS233,BT7:BT233&gt;cr),5),BS7:BS233,0)+6,1))</f>
        <v>#NUM!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CU14.Amer.Pearson</v>
      </c>
      <c r="BV238" s="1" t="e" cm="1" vm="1">
        <f t="array" aca="1" ref="BV238" ca="1">INDIRECT(ADDRESS(MATCH(SMALL(_xlfn._xlws.FILTER(BV7:BV233,CB7:CB233&gt;cr),5),BV7:BV233,0)+6,1))</f>
        <v>#VALUE!</v>
      </c>
      <c r="BW238" s="1" t="e" cm="1" vm="1">
        <f t="array" aca="1" ref="BW238" ca="1">INDIRECT(ADDRESS(MATCH(SMALL(_xlfn._xlws.FILTER(BW7:BW233,CB7:CB233&gt;cr),5),BW7:BW233,0)+6,1))</f>
        <v>#VALUE!</v>
      </c>
      <c r="BX238" s="1" t="e" cm="1" vm="1">
        <f t="array" aca="1" ref="BX238" ca="1">INDIRECT(ADDRESS(MATCH(LARGE(_xlfn._xlws.FILTER(BX7:BX233,CB7:CB233&gt;cr),5),BX7:BX233,0)+6,1))</f>
        <v>#VALUE!</v>
      </c>
      <c r="BY238" s="1" t="e" cm="1" vm="1">
        <f t="array" aca="1" ref="BY238" ca="1">INDIRECT(ADDRESS(MATCH(LARGE(_xlfn._xlws.FILTER(BY7:BY233,CB7:CB233&gt;cr),5),BY7:BY233,0)+6,1))</f>
        <v>#VALUE!</v>
      </c>
      <c r="BZ238" s="1" t="e" cm="1" vm="1">
        <f t="array" aca="1" ref="BZ238" ca="1">INDIRECT(ADDRESS(MATCH(LARGE(_xlfn._xlws.FILTER(BZ7:BZ233,CB7:CB233&gt;cr),5),BZ7:BZ233,0)+6,1))</f>
        <v>#VALUE!</v>
      </c>
      <c r="CA238" s="1" t="e" cm="1" vm="1">
        <f t="array" aca="1" ref="CA238" ca="1">INDIRECT(ADDRESS(MATCH(LARGE(_xlfn._xlws.FILTER(CA7:CA233,CB7:CB233&gt;cr),5),CA7:CA233,0)+6,1))</f>
        <v>#VALUE!</v>
      </c>
      <c r="CB238" s="1" t="e" cm="1" vm="1">
        <f t="array" aca="1" ref="CB238" ca="1">INDIRECT(ADDRESS(MATCH(LARGE(_xlfn._xlws.FILTER(CB7:CB233,CB7:CB233&gt;cr),5),CB7:CB233,0)+6,1))</f>
        <v>#VALUE!</v>
      </c>
      <c r="CC238" s="1" t="e" cm="1" vm="1">
        <f t="array" aca="1" ref="CC238" ca="1">INDIRECT(ADDRESS(MATCH(SMALL(_xlfn._xlws.FILTER(CC7:CC233,CB7:CB233&gt;cr),5),CC7:CC233,0)+6,1))</f>
        <v>#VALUE!</v>
      </c>
      <c r="CD238" s="6" t="e" cm="1" vm="1">
        <f t="array" aca="1" ref="CD238" ca="1">INDIRECT(ADDRESS(MATCH(SMALL(_xlfn._xlws.FILTER(CD7:CD233,CJ7:CJ233&gt;cr),5),CD7:CD233,0)+6,1))</f>
        <v>#VALUE!</v>
      </c>
      <c r="CE238" s="6" t="e" cm="1" vm="1">
        <f t="array" aca="1" ref="CE238" ca="1">INDIRECT(ADDRESS(MATCH(SMALL(_xlfn._xlws.FILTER(CE7:CE233,CJ7:CJ233&gt;cr),5),CE7:CE233,0)+6,1))</f>
        <v>#VALUE!</v>
      </c>
      <c r="CF238" s="6" t="e" cm="1" vm="1">
        <f t="array" aca="1" ref="CF238" ca="1">INDIRECT(ADDRESS(MATCH(LARGE(_xlfn._xlws.FILTER(CF7:CF233,CJ7:CJ233&gt;cr),5),CF7:CF233,0)+6,1))</f>
        <v>#VALUE!</v>
      </c>
      <c r="CG238" s="6" t="e" cm="1" vm="1">
        <f t="array" aca="1" ref="CG238" ca="1">INDIRECT(ADDRESS(MATCH(LARGE(_xlfn._xlws.FILTER(CG7:CG233,CJ7:CJ233&gt;cr),5),CG7:CG233,0)+6,1))</f>
        <v>#VALUE!</v>
      </c>
      <c r="CH238" s="6" t="e" cm="1" vm="1">
        <f t="array" aca="1" ref="CH238" ca="1">INDIRECT(ADDRESS(MATCH(LARGE(_xlfn._xlws.FILTER(CH7:CH233,CJ7:CJ233&gt;cr),5),CH7:CH233,0)+6,1))</f>
        <v>#VALUE!</v>
      </c>
      <c r="CI238" s="6" t="e" cm="1" vm="1">
        <f t="array" aca="1" ref="CI238" ca="1">INDIRECT(ADDRESS(MATCH(LARGE(_xlfn._xlws.FILTER(CI7:CI233,CJ7:CJ233&gt;cr),5),CI7:CI233,0)+6,1))</f>
        <v>#VALUE!</v>
      </c>
      <c r="CJ238" s="6" t="e" cm="1" vm="1">
        <f t="array" aca="1" ref="CJ238" ca="1">INDIRECT(ADDRESS(MATCH(LARGE(_xlfn._xlws.FILTER(CJ7:CJ233,CJ7:CJ233&gt;cr),5),CJ7:CJ233,0)+6,1))</f>
        <v>#VALUE!</v>
      </c>
      <c r="CK238" s="6" t="e" cm="1" vm="1">
        <f t="array" aca="1" ref="CK238" ca="1">INDIRECT(ADDRESS(MATCH(SMALL(_xlfn._xlws.FILTER(CK7:CK233,CJ7:CJ233&gt;cr),5),CK7:CK233,0)+6,1))</f>
        <v>#VALUE!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e" cm="1" vm="1">
        <f t="array" aca="1" ref="CT238" ca="1">INDIRECT(ADDRESS(MATCH(SMALL(_xlfn._xlws.FILTER(CT7:CT233,CZ7:CZ233&gt;cr),5),CT7:CT233,0)+6,1))</f>
        <v>#VALUE!</v>
      </c>
      <c r="CU238" s="6" t="e" cm="1" vm="1">
        <f t="array" aca="1" ref="CU238" ca="1">INDIRECT(ADDRESS(MATCH(SMALL(_xlfn._xlws.FILTER(CU7:CU233,CZ7:CZ233&gt;cr),5),CU7:CU233,0)+6,1))</f>
        <v>#VALUE!</v>
      </c>
      <c r="CV238" s="6" t="e" cm="1" vm="1">
        <f t="array" aca="1" ref="CV238" ca="1">INDIRECT(ADDRESS(MATCH(LARGE(_xlfn._xlws.FILTER(CV7:CV233,CZ7:CZ233&gt;cr),5),CV7:CV233,0)+6,1))</f>
        <v>#VALUE!</v>
      </c>
      <c r="CW238" s="6" t="e" cm="1" vm="1">
        <f t="array" aca="1" ref="CW238" ca="1">INDIRECT(ADDRESS(MATCH(LARGE(_xlfn._xlws.FILTER(CW7:CW233,CZ7:CZ233&gt;cr),5),CW7:CW233,0)+6,1))</f>
        <v>#VALUE!</v>
      </c>
      <c r="CX238" s="6" t="e" cm="1" vm="1">
        <f t="array" aca="1" ref="CX238" ca="1">INDIRECT(ADDRESS(MATCH(LARGE(_xlfn._xlws.FILTER(CX7:CX233,CZ7:CZ233&gt;cr),5),CX7:CX233,0)+6,1))</f>
        <v>#VALUE!</v>
      </c>
      <c r="CY238" s="6" t="e" cm="1" vm="1">
        <f t="array" aca="1" ref="CY238" ca="1">INDIRECT(ADDRESS(MATCH(LARGE(_xlfn._xlws.FILTER(CY7:CY233,CZ7:CZ233&gt;cr),5),CY7:CY233,0)+6,1))</f>
        <v>#VALUE!</v>
      </c>
      <c r="CZ238" s="6" t="e" cm="1" vm="1">
        <f t="array" aca="1" ref="CZ238" ca="1">INDIRECT(ADDRESS(MATCH(LARGE(_xlfn._xlws.FILTER(CZ7:CZ233,CZ7:CZ233&gt;cr),5),CZ7:CZ233,0)+6,1))</f>
        <v>#VALUE!</v>
      </c>
      <c r="DA238" s="6" t="e" cm="1" vm="1">
        <f t="array" aca="1" ref="DA238" ca="1">INDIRECT(ADDRESS(MATCH(SMALL(_xlfn._xlws.FILTER(DA7:DA233,CZ7:CZ233&gt;cr),5),DA7:DA233,0)+6,1))</f>
        <v>#VALUE!</v>
      </c>
      <c r="DB238" s="1" t="e" cm="1" vm="1">
        <f t="array" aca="1" ref="DB238" ca="1">INDIRECT(ADDRESS(MATCH(SMALL(_xlfn._xlws.FILTER(DB7:DB233,DH7:DH233&gt;cr),5),DB7:DB233,0)+6,1))</f>
        <v>#VALUE!</v>
      </c>
      <c r="DC238" s="1" t="e" cm="1" vm="1">
        <f t="array" aca="1" ref="DC238" ca="1">INDIRECT(ADDRESS(MATCH(SMALL(_xlfn._xlws.FILTER(DC7:DC233,DH7:DH233&gt;cr),5),DC7:DC233,0)+6,1))</f>
        <v>#VALUE!</v>
      </c>
      <c r="DD238" s="1" t="e" cm="1" vm="1">
        <f t="array" aca="1" ref="DD238" ca="1">INDIRECT(ADDRESS(MATCH(LARGE(_xlfn._xlws.FILTER(DD7:DD233,DH7:DH233&gt;cr),5),DD7:DD233,0)+6,1))</f>
        <v>#VALUE!</v>
      </c>
      <c r="DE238" s="1" t="e" cm="1" vm="1">
        <f t="array" aca="1" ref="DE238" ca="1">INDIRECT(ADDRESS(MATCH(LARGE(_xlfn._xlws.FILTER(DE7:DE233,DH7:DH233&gt;cr),5),DE7:DE233,0)+6,1))</f>
        <v>#VALUE!</v>
      </c>
      <c r="DF238" s="1" t="e" cm="1" vm="1">
        <f t="array" aca="1" ref="DF238" ca="1">INDIRECT(ADDRESS(MATCH(LARGE(_xlfn._xlws.FILTER(DF7:DF233,DH7:DH233&gt;cr),5),DF7:DF233,0)+6,1))</f>
        <v>#VALUE!</v>
      </c>
      <c r="DG238" s="1" t="e" cm="1" vm="1">
        <f t="array" aca="1" ref="DG238" ca="1">INDIRECT(ADDRESS(MATCH(LARGE(_xlfn._xlws.FILTER(DG7:DG233,DH7:DH233&gt;cr),5),DG7:DG233,0)+6,1))</f>
        <v>#VALUE!</v>
      </c>
      <c r="DH238" s="1" t="e" cm="1" vm="1">
        <f t="array" aca="1" ref="DH238" ca="1">INDIRECT(ADDRESS(MATCH(LARGE(_xlfn._xlws.FILTER(DH7:DH233,DH7:DH233&gt;cr),5),DH7:DH233,0)+6,1))</f>
        <v>#VALUE!</v>
      </c>
      <c r="DI238" s="1" t="e" cm="1" vm="1">
        <f t="array" aca="1" ref="DI238" ca="1">INDIRECT(ADDRESS(MATCH(SMALL(_xlfn._xlws.FILTER(DI7:DI233,DH7:DH233&gt;cr),5),DI7:DI233,0)+6,1))</f>
        <v>#VALUE!</v>
      </c>
      <c r="DJ238" s="6" t="e" cm="1" vm="1">
        <f t="array" aca="1" ref="DJ238" ca="1">INDIRECT(ADDRESS(MATCH(SMALL(_xlfn._xlws.FILTER(DJ7:DJ233,DP7:DP233&gt;cr),5),DJ7:DJ233,0)+6,1))</f>
        <v>#VALUE!</v>
      </c>
      <c r="DK238" s="6" t="e" cm="1" vm="1">
        <f t="array" aca="1" ref="DK238" ca="1">INDIRECT(ADDRESS(MATCH(SMALL(_xlfn._xlws.FILTER(DK7:DK233,DP7:DP233&gt;cr),5),DK7:DK233,0)+6,1))</f>
        <v>#VALUE!</v>
      </c>
      <c r="DL238" s="6" t="e" cm="1" vm="1">
        <f t="array" aca="1" ref="DL238" ca="1">INDIRECT(ADDRESS(MATCH(LARGE(_xlfn._xlws.FILTER(DL7:DL233,DP7:DP233&gt;cr),5),DL7:DL233,0)+6,1))</f>
        <v>#VALUE!</v>
      </c>
      <c r="DM238" s="6" t="e" cm="1" vm="1">
        <f t="array" aca="1" ref="DM238" ca="1">INDIRECT(ADDRESS(MATCH(LARGE(_xlfn._xlws.FILTER(DM7:DM233,DP7:DP233&gt;cr),5),DM7:DM233,0)+6,1))</f>
        <v>#VALUE!</v>
      </c>
      <c r="DN238" s="6" t="e" cm="1" vm="1">
        <f t="array" aca="1" ref="DN238" ca="1">INDIRECT(ADDRESS(MATCH(LARGE(_xlfn._xlws.FILTER(DN7:DN233,DP7:DP233&gt;cr),5),DN7:DN233,0)+6,1))</f>
        <v>#VALUE!</v>
      </c>
      <c r="DO238" s="6" t="e" cm="1" vm="1">
        <f t="array" aca="1" ref="DO238" ca="1">INDIRECT(ADDRESS(MATCH(LARGE(_xlfn._xlws.FILTER(DO7:DO233,DP7:DP233&gt;cr),5),DO7:DO233,0)+6,1))</f>
        <v>#VALUE!</v>
      </c>
      <c r="DP238" s="6" t="e" cm="1" vm="1">
        <f t="array" aca="1" ref="DP238" ca="1">INDIRECT(ADDRESS(MATCH(LARGE(_xlfn._xlws.FILTER(DP7:DP233,DP7:DP233&gt;cr),5),DP7:DP233,0)+6,1))</f>
        <v>#VALUE!</v>
      </c>
      <c r="DQ238" s="6" t="e" cm="1" vm="1">
        <f t="array" aca="1" ref="DQ238" ca="1">INDIRECT(ADDRESS(MATCH(SMALL(_xlfn._xlws.FILTER(DQ7:DQ233,DP7:DP233&gt;cr),5),DQ7:DQ233,0)+6,1))</f>
        <v>#VALUE!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BI07.NHMS</v>
      </c>
      <c r="EA238" s="6" t="str" cm="1">
        <f t="array" aca="1" ref="EA238" ca="1">INDIRECT(ADDRESS(MATCH(SMALL(_xlfn._xlws.FILTER(EA7:EA233,EF7:EF233&gt;cr),5),EA7:EA233,0)+6,1))</f>
        <v>BI07.NHMS.Amer</v>
      </c>
      <c r="EB238" s="6" t="str" cm="1">
        <f t="array" aca="1" ref="EB238" ca="1">INDIRECT(ADDRESS(MATCH(LARGE(_xlfn._xlws.FILTER(EB7:EB233,EF7:EF233&gt;cr),5),EB7:EB233,0)+6,1))</f>
        <v>CI14.SMD.PSS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BI01.JacRA</v>
      </c>
      <c r="EE238" s="6" t="str" cm="1">
        <f t="array" aca="1" ref="EE238" ca="1">INDIRECT(ADDRESS(MATCH(LARGE(_xlfn._xlws.FILTER(EE7:EE233,EF7:EF233&gt;cr),5),EE7:EE233,0)+6,1))</f>
        <v>BI14.Amer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BU04.MSDJ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BI14.QTIJ</v>
      </c>
      <c r="FG238" s="6" t="str" cm="1">
        <f t="array" aca="1" ref="FG238" ca="1">INDIRECT(ADDRESS(MATCH(SMALL(_xlfn._xlws.FILTER(FG7:FG233,FL7:FL233&gt;cr),5),FG7:FG233,0)+6,1))</f>
        <v>CI14.Amer.EMX2</v>
      </c>
      <c r="FH238" s="6" t="str" cm="1">
        <f t="array" aca="1" ref="FH238" ca="1">INDIRECT(ADDRESS(MATCH(LARGE(_xlfn._xlws.FILTER(FH7:FH233,FL7:FL233&gt;cr),5),FH7:FH233,0)+6,1))</f>
        <v>CI14.Amer.EMX1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</v>
      </c>
      <c r="FW238" s="6" t="str" cm="1">
        <f t="array" aca="1" ref="FW238" ca="1">INDIRECT(ADDRESS(MATCH(SMALL(_xlfn._xlws.FILTER(FW7:FW233,GB7:GB233&gt;cr),5),FW7:FW233,0)+6,1))</f>
        <v>BI07.NHMS.SMD</v>
      </c>
      <c r="FX238" s="6" t="str" cm="1">
        <f t="array" aca="1" ref="FX238" ca="1">INDIRECT(ADDRESS(MATCH(LARGE(_xlfn._xlws.FILTER(FX7:FX233,GB7:GB233&gt;cr),5),FX7:FX233,0)+6,1))</f>
        <v>BI06.MPIP</v>
      </c>
      <c r="FY238" s="6" t="str" cm="1">
        <f t="array" aca="1" ref="FY238" ca="1">INDIRECT(ADDRESS(MATCH(LARGE(_xlfn._xlws.FILTER(FY7:FY233,GB7:GB233&gt;cr),5),FY7:FY233,0)+6,1))</f>
        <v>AU22.ESim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AU04.MSD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CI14.Amer.NNSM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CI14.Amer.NNSM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CI14.SMD.PSS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CU14.Amer.CPC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CI14.Amer.PSS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BI15.NNSMJ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CU01.IJ.Cosine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k=20,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k=20,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k=5,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24" t="s">
        <v>200</v>
      </c>
      <c r="C241" s="27"/>
      <c r="D241" s="27"/>
      <c r="E241" s="27"/>
      <c r="F241" s="27"/>
      <c r="G241" s="27"/>
      <c r="H241" s="27"/>
      <c r="I241" s="27"/>
      <c r="J241" s="11" t="s">
        <v>264</v>
      </c>
      <c r="K241" s="11"/>
      <c r="L241" s="11"/>
      <c r="M241" s="11"/>
      <c r="N241" s="11"/>
      <c r="O241" s="11"/>
      <c r="P241" s="11"/>
      <c r="Q241" s="11"/>
      <c r="R241" s="24" t="s">
        <v>201</v>
      </c>
      <c r="S241" s="24"/>
      <c r="T241" s="24"/>
      <c r="U241" s="24"/>
      <c r="V241" s="24"/>
      <c r="W241" s="24"/>
      <c r="X241" s="24"/>
      <c r="Y241" s="24"/>
      <c r="Z241" s="11" t="s">
        <v>266</v>
      </c>
      <c r="AA241" s="11"/>
      <c r="AB241" s="11"/>
      <c r="AC241" s="11"/>
      <c r="AD241" s="11"/>
      <c r="AE241" s="11"/>
      <c r="AF241" s="11"/>
      <c r="AG241" s="11"/>
      <c r="AH241" s="24" t="s">
        <v>202</v>
      </c>
      <c r="AI241" s="24"/>
      <c r="AJ241" s="24"/>
      <c r="AK241" s="24"/>
      <c r="AL241" s="24"/>
      <c r="AM241" s="24"/>
      <c r="AN241" s="24"/>
      <c r="AO241" s="24"/>
      <c r="AP241" s="11" t="s">
        <v>268</v>
      </c>
      <c r="AQ241" s="11"/>
      <c r="AR241" s="11"/>
      <c r="AS241" s="11"/>
      <c r="AT241" s="11"/>
      <c r="AU241" s="11"/>
      <c r="AV241" s="11"/>
      <c r="AW241" s="11"/>
      <c r="AX241" s="24" t="s">
        <v>203</v>
      </c>
      <c r="AY241" s="24"/>
      <c r="AZ241" s="24"/>
      <c r="BA241" s="24"/>
      <c r="BB241" s="24"/>
      <c r="BC241" s="24"/>
      <c r="BD241" s="24"/>
      <c r="BE241" s="24"/>
      <c r="BF241" s="11" t="s">
        <v>270</v>
      </c>
      <c r="BG241" s="11"/>
      <c r="BH241" s="11"/>
      <c r="BI241" s="11"/>
      <c r="BJ241" s="11"/>
      <c r="BK241" s="11"/>
      <c r="BL241" s="11"/>
      <c r="BM241" s="11"/>
      <c r="BN241" s="24" t="s">
        <v>205</v>
      </c>
      <c r="BO241" s="24"/>
      <c r="BP241" s="24"/>
      <c r="BQ241" s="24"/>
      <c r="BR241" s="24"/>
      <c r="BS241" s="24"/>
      <c r="BT241" s="24"/>
      <c r="BU241" s="24"/>
      <c r="BV241" s="11" t="s">
        <v>200</v>
      </c>
      <c r="BW241" s="23"/>
      <c r="BX241" s="23"/>
      <c r="BY241" s="23"/>
      <c r="BZ241" s="23"/>
      <c r="CA241" s="23"/>
      <c r="CB241" s="23"/>
      <c r="CC241" s="23"/>
      <c r="CD241" s="24" t="s">
        <v>201</v>
      </c>
      <c r="CE241" s="24"/>
      <c r="CF241" s="24"/>
      <c r="CG241" s="24"/>
      <c r="CH241" s="24"/>
      <c r="CI241" s="24"/>
      <c r="CJ241" s="24"/>
      <c r="CK241" s="24"/>
      <c r="CL241" s="11" t="s">
        <v>202</v>
      </c>
      <c r="CM241" s="11"/>
      <c r="CN241" s="11"/>
      <c r="CO241" s="11"/>
      <c r="CP241" s="11"/>
      <c r="CQ241" s="11"/>
      <c r="CR241" s="11"/>
      <c r="CS241" s="11"/>
      <c r="CT241" s="24" t="s">
        <v>203</v>
      </c>
      <c r="CU241" s="24"/>
      <c r="CV241" s="24"/>
      <c r="CW241" s="24"/>
      <c r="CX241" s="24"/>
      <c r="CY241" s="24"/>
      <c r="CZ241" s="24"/>
      <c r="DA241" s="24"/>
      <c r="DB241" s="11" t="s">
        <v>205</v>
      </c>
      <c r="DC241" s="11"/>
      <c r="DD241" s="11"/>
      <c r="DE241" s="11"/>
      <c r="DF241" s="11"/>
      <c r="DG241" s="11"/>
      <c r="DH241" s="11"/>
      <c r="DI241" s="11"/>
      <c r="DJ241" s="24" t="s">
        <v>200</v>
      </c>
      <c r="DK241" s="27"/>
      <c r="DL241" s="27"/>
      <c r="DM241" s="27"/>
      <c r="DN241" s="27"/>
      <c r="DO241" s="27"/>
      <c r="DP241" s="27"/>
      <c r="DQ241" s="27"/>
      <c r="DR241" s="11" t="s">
        <v>201</v>
      </c>
      <c r="DS241" s="11"/>
      <c r="DT241" s="11"/>
      <c r="DU241" s="11"/>
      <c r="DV241" s="11"/>
      <c r="DW241" s="11"/>
      <c r="DX241" s="11"/>
      <c r="DY241" s="11"/>
      <c r="DZ241" s="24" t="s">
        <v>202</v>
      </c>
      <c r="EA241" s="24"/>
      <c r="EB241" s="24"/>
      <c r="EC241" s="24"/>
      <c r="ED241" s="24"/>
      <c r="EE241" s="24"/>
      <c r="EF241" s="24"/>
      <c r="EG241" s="24"/>
      <c r="EH241" s="11" t="s">
        <v>203</v>
      </c>
      <c r="EI241" s="11"/>
      <c r="EJ241" s="11"/>
      <c r="EK241" s="11"/>
      <c r="EL241" s="11"/>
      <c r="EM241" s="11"/>
      <c r="EN241" s="11"/>
      <c r="EO241" s="11"/>
      <c r="EP241" s="24" t="s">
        <v>205</v>
      </c>
      <c r="EQ241" s="24"/>
      <c r="ER241" s="24"/>
      <c r="ES241" s="24"/>
      <c r="ET241" s="24"/>
      <c r="EU241" s="24"/>
      <c r="EV241" s="24"/>
      <c r="EW241" s="24"/>
      <c r="EX241" s="11" t="s">
        <v>200</v>
      </c>
      <c r="EY241" s="23"/>
      <c r="EZ241" s="23"/>
      <c r="FA241" s="23"/>
      <c r="FB241" s="23"/>
      <c r="FC241" s="23"/>
      <c r="FD241" s="23"/>
      <c r="FE241" s="23"/>
      <c r="FF241" s="24" t="s">
        <v>201</v>
      </c>
      <c r="FG241" s="24"/>
      <c r="FH241" s="24"/>
      <c r="FI241" s="24"/>
      <c r="FJ241" s="24"/>
      <c r="FK241" s="24"/>
      <c r="FL241" s="24"/>
      <c r="FM241" s="24"/>
      <c r="FN241" s="11" t="s">
        <v>202</v>
      </c>
      <c r="FO241" s="11"/>
      <c r="FP241" s="11"/>
      <c r="FQ241" s="11"/>
      <c r="FR241" s="11"/>
      <c r="FS241" s="11"/>
      <c r="FT241" s="11"/>
      <c r="FU241" s="11"/>
      <c r="FV241" s="24" t="s">
        <v>203</v>
      </c>
      <c r="FW241" s="24"/>
      <c r="FX241" s="24"/>
      <c r="FY241" s="24"/>
      <c r="FZ241" s="24"/>
      <c r="GA241" s="24"/>
      <c r="GB241" s="24"/>
      <c r="GC241" s="24"/>
      <c r="GD241" s="11" t="s">
        <v>3</v>
      </c>
      <c r="GE241" s="11"/>
      <c r="GF241" s="11"/>
      <c r="GG241" s="11"/>
      <c r="GH241" s="11"/>
      <c r="GI241" s="11"/>
      <c r="GJ241" s="11"/>
      <c r="GK241" s="11"/>
      <c r="GL241" s="24" t="s">
        <v>200</v>
      </c>
      <c r="GM241" s="27"/>
      <c r="GN241" s="27"/>
      <c r="GO241" s="27"/>
      <c r="GP241" s="27"/>
      <c r="GQ241" s="27"/>
      <c r="GR241" s="27"/>
      <c r="GS241" s="27"/>
      <c r="GT241" s="11" t="s">
        <v>201</v>
      </c>
      <c r="GU241" s="11"/>
      <c r="GV241" s="11"/>
      <c r="GW241" s="11"/>
      <c r="GX241" s="11"/>
      <c r="GY241" s="11"/>
      <c r="GZ241" s="11"/>
      <c r="HA241" s="11"/>
      <c r="HB241" s="24" t="s">
        <v>202</v>
      </c>
      <c r="HC241" s="24"/>
      <c r="HD241" s="24"/>
      <c r="HE241" s="24"/>
      <c r="HF241" s="24"/>
      <c r="HG241" s="24"/>
      <c r="HH241" s="24"/>
      <c r="HI241" s="24"/>
      <c r="HJ241" s="11" t="s">
        <v>203</v>
      </c>
      <c r="HK241" s="11"/>
      <c r="HL241" s="11"/>
      <c r="HM241" s="11"/>
      <c r="HN241" s="11"/>
      <c r="HO241" s="11"/>
      <c r="HP241" s="11"/>
      <c r="HQ241" s="11"/>
      <c r="HR241" s="24" t="s">
        <v>3</v>
      </c>
      <c r="HS241" s="24"/>
      <c r="HT241" s="24"/>
      <c r="HU241" s="24"/>
      <c r="HV241" s="24"/>
      <c r="HW241" s="24"/>
      <c r="HX241" s="24"/>
      <c r="HY241" s="24"/>
      <c r="HZ241" s="11" t="s">
        <v>200</v>
      </c>
      <c r="IA241" s="23"/>
      <c r="IB241" s="23"/>
      <c r="IC241" s="23"/>
      <c r="ID241" s="23"/>
      <c r="IE241" s="23"/>
      <c r="IF241" s="23"/>
      <c r="IG241" s="23"/>
      <c r="IH241" s="24" t="s">
        <v>201</v>
      </c>
      <c r="II241" s="24"/>
      <c r="IJ241" s="24"/>
      <c r="IK241" s="24"/>
      <c r="IL241" s="24"/>
      <c r="IM241" s="24"/>
      <c r="IN241" s="24"/>
      <c r="IO241" s="24"/>
      <c r="IP241" s="11" t="s">
        <v>202</v>
      </c>
      <c r="IQ241" s="11"/>
      <c r="IR241" s="11"/>
      <c r="IS241" s="11"/>
      <c r="IT241" s="11"/>
      <c r="IU241" s="11"/>
      <c r="IV241" s="11"/>
      <c r="IW241" s="11"/>
      <c r="IX241" s="24" t="s">
        <v>203</v>
      </c>
      <c r="IY241" s="24"/>
      <c r="IZ241" s="24"/>
      <c r="JA241" s="24"/>
      <c r="JB241" s="24"/>
      <c r="JC241" s="24"/>
      <c r="JD241" s="24"/>
      <c r="JE241" s="24"/>
      <c r="JF241" s="11" t="s">
        <v>3</v>
      </c>
      <c r="JG241" s="11"/>
      <c r="JH241" s="11"/>
      <c r="JI241" s="11"/>
      <c r="JJ241" s="11"/>
      <c r="JK241" s="11"/>
      <c r="JL241" s="11"/>
      <c r="JM241" s="11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25" t="s">
        <v>196</v>
      </c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1" t="s">
        <v>229</v>
      </c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52" t="s">
        <v>232</v>
      </c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3"/>
      <c r="EQ242" s="53"/>
      <c r="ER242" s="53"/>
      <c r="ES242" s="53"/>
      <c r="ET242" s="53"/>
      <c r="EU242" s="53"/>
      <c r="EV242" s="53"/>
      <c r="EW242" s="53"/>
      <c r="EX242" s="58" t="s">
        <v>197</v>
      </c>
      <c r="EY242" s="59"/>
      <c r="EZ242" s="59"/>
      <c r="FA242" s="59"/>
      <c r="FB242" s="59"/>
      <c r="FC242" s="59"/>
      <c r="FD242" s="59"/>
      <c r="FE242" s="59"/>
      <c r="FF242" s="59"/>
      <c r="FG242" s="59"/>
      <c r="FH242" s="59"/>
      <c r="FI242" s="59"/>
      <c r="FJ242" s="59"/>
      <c r="FK242" s="59"/>
      <c r="FL242" s="59"/>
      <c r="FM242" s="59"/>
      <c r="FN242" s="59"/>
      <c r="FO242" s="59"/>
      <c r="FP242" s="59"/>
      <c r="FQ242" s="59"/>
      <c r="FR242" s="59"/>
      <c r="FS242" s="59"/>
      <c r="FT242" s="59"/>
      <c r="FU242" s="59"/>
      <c r="FV242" s="59"/>
      <c r="FW242" s="59"/>
      <c r="FX242" s="59"/>
      <c r="FY242" s="59"/>
      <c r="FZ242" s="59"/>
      <c r="GA242" s="59"/>
      <c r="GB242" s="59"/>
      <c r="GC242" s="59"/>
      <c r="GD242" s="59"/>
      <c r="GE242" s="59"/>
      <c r="GF242" s="59"/>
      <c r="GG242" s="59"/>
      <c r="GH242" s="59"/>
      <c r="GI242" s="59"/>
      <c r="GJ242" s="59"/>
      <c r="GK242" s="59"/>
      <c r="GL242" s="56" t="s">
        <v>198</v>
      </c>
      <c r="GM242" s="57"/>
      <c r="GN242" s="57"/>
      <c r="GO242" s="57"/>
      <c r="GP242" s="57"/>
      <c r="GQ242" s="57"/>
      <c r="GR242" s="57"/>
      <c r="GS242" s="57"/>
      <c r="GT242" s="57"/>
      <c r="GU242" s="57"/>
      <c r="GV242" s="57"/>
      <c r="GW242" s="57"/>
      <c r="GX242" s="57"/>
      <c r="GY242" s="57"/>
      <c r="GZ242" s="57"/>
      <c r="HA242" s="57"/>
      <c r="HB242" s="57"/>
      <c r="HC242" s="57"/>
      <c r="HD242" s="57"/>
      <c r="HE242" s="57"/>
      <c r="HF242" s="57"/>
      <c r="HG242" s="57"/>
      <c r="HH242" s="57"/>
      <c r="HI242" s="57"/>
      <c r="HJ242" s="57"/>
      <c r="HK242" s="57"/>
      <c r="HL242" s="57"/>
      <c r="HM242" s="57"/>
      <c r="HN242" s="57"/>
      <c r="HO242" s="57"/>
      <c r="HP242" s="57"/>
      <c r="HQ242" s="57"/>
      <c r="HR242" s="57"/>
      <c r="HS242" s="57"/>
      <c r="HT242" s="57"/>
      <c r="HU242" s="57"/>
      <c r="HV242" s="57"/>
      <c r="HW242" s="57"/>
      <c r="HX242" s="57"/>
      <c r="HY242" s="57"/>
      <c r="HZ242" s="54" t="s">
        <v>199</v>
      </c>
      <c r="IA242" s="55"/>
      <c r="IB242" s="55"/>
      <c r="IC242" s="55"/>
      <c r="ID242" s="55"/>
      <c r="IE242" s="55"/>
      <c r="IF242" s="55"/>
      <c r="IG242" s="55"/>
      <c r="IH242" s="55"/>
      <c r="II242" s="55"/>
      <c r="IJ242" s="55"/>
      <c r="IK242" s="55"/>
      <c r="IL242" s="55"/>
      <c r="IM242" s="55"/>
      <c r="IN242" s="55"/>
      <c r="IO242" s="55"/>
      <c r="IP242" s="55"/>
      <c r="IQ242" s="55"/>
      <c r="IR242" s="55"/>
      <c r="IS242" s="55"/>
      <c r="IT242" s="55"/>
      <c r="IU242" s="55"/>
      <c r="IV242" s="55"/>
      <c r="IW242" s="55"/>
      <c r="IX242" s="55"/>
      <c r="IY242" s="55"/>
      <c r="IZ242" s="55"/>
      <c r="JA242" s="55"/>
      <c r="JB242" s="55"/>
      <c r="JC242" s="55"/>
      <c r="JD242" s="55"/>
      <c r="JE242" s="55"/>
      <c r="JF242" s="55"/>
      <c r="JG242" s="55"/>
      <c r="JH242" s="55"/>
      <c r="JI242" s="55"/>
      <c r="JJ242" s="55"/>
      <c r="JK242" s="55"/>
      <c r="JL242" s="55"/>
      <c r="JM242" s="5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2023-01-12T03:02:44Z</dcterms:modified>
</cp:coreProperties>
</file>