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7E40BFE0-6C5A-4930-B418-ABFAF7B81122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156" i="4" l="1"/>
  <c r="IN156" i="4"/>
  <c r="IM156" i="4"/>
  <c r="IL156" i="4"/>
  <c r="IK156" i="4"/>
  <c r="IJ156" i="4"/>
  <c r="II156" i="4"/>
  <c r="IH156" i="4"/>
  <c r="IO146" i="4"/>
  <c r="IN146" i="4"/>
  <c r="IM146" i="4"/>
  <c r="IL146" i="4"/>
  <c r="IK146" i="4"/>
  <c r="IJ146" i="4"/>
  <c r="II146" i="4"/>
  <c r="IH146" i="4"/>
  <c r="IO114" i="4"/>
  <c r="IO115" i="4"/>
  <c r="IN114" i="4"/>
  <c r="IN115" i="4"/>
  <c r="IM114" i="4"/>
  <c r="IM115" i="4"/>
  <c r="IL114" i="4"/>
  <c r="IL115" i="4"/>
  <c r="IK114" i="4"/>
  <c r="IK115" i="4"/>
  <c r="IJ114" i="4"/>
  <c r="IJ115" i="4"/>
  <c r="II114" i="4"/>
  <c r="II115" i="4"/>
  <c r="IH114" i="4"/>
  <c r="IH115" i="4"/>
  <c r="IO111" i="4"/>
  <c r="IN111" i="4"/>
  <c r="IM111" i="4"/>
  <c r="IL111" i="4"/>
  <c r="IK111" i="4"/>
  <c r="IJ111" i="4"/>
  <c r="II111" i="4"/>
  <c r="IH111" i="4"/>
  <c r="IO101" i="4"/>
  <c r="IN101" i="4"/>
  <c r="IM101" i="4"/>
  <c r="IL101" i="4"/>
  <c r="IK101" i="4"/>
  <c r="IJ101" i="4"/>
  <c r="II101" i="4"/>
  <c r="IH101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56" i="2"/>
  <c r="EY156" i="2"/>
  <c r="EX156" i="2"/>
  <c r="EW156" i="2"/>
  <c r="EV156" i="2"/>
  <c r="EZ146" i="2"/>
  <c r="EY146" i="2"/>
  <c r="EX146" i="2"/>
  <c r="EW146" i="2"/>
  <c r="EV146" i="2"/>
  <c r="EZ114" i="2"/>
  <c r="EZ115" i="2"/>
  <c r="EY114" i="2"/>
  <c r="EY115" i="2"/>
  <c r="EX114" i="2"/>
  <c r="EX115" i="2"/>
  <c r="EW114" i="2"/>
  <c r="EW115" i="2"/>
  <c r="EV114" i="2"/>
  <c r="EV115" i="2"/>
  <c r="EZ111" i="2"/>
  <c r="EY111" i="2"/>
  <c r="EX111" i="2"/>
  <c r="EW111" i="2"/>
  <c r="EV111" i="2"/>
  <c r="EZ101" i="2"/>
  <c r="EY101" i="2"/>
  <c r="EX101" i="2"/>
  <c r="EW101" i="2"/>
  <c r="EV101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DB208" i="4" a="1"/>
  <c r="AT208" i="4" a="1"/>
  <c r="CM208" i="4" a="1"/>
  <c r="CQ208" i="4" a="1"/>
  <c r="DJ208" i="4" a="1"/>
  <c r="BZ208" i="4" a="1"/>
  <c r="CN208" i="4" a="1"/>
  <c r="BO208" i="4" a="1"/>
  <c r="DL208" i="4" a="1"/>
  <c r="AZ208" i="4" a="1"/>
  <c r="CE208" i="4" a="1"/>
  <c r="CL208" i="4" a="1"/>
  <c r="AX208" i="4" a="1"/>
  <c r="BU208" i="4" a="1"/>
  <c r="BY208" i="4" a="1"/>
  <c r="BA208" i="4" a="1"/>
  <c r="BT208" i="4" a="1"/>
  <c r="DG208" i="4" a="1"/>
  <c r="DM208" i="4" a="1"/>
  <c r="BP208" i="4" a="1"/>
  <c r="CO208" i="4" a="1"/>
  <c r="DD208" i="4" a="1"/>
  <c r="BD208" i="4" a="1"/>
  <c r="CR208" i="4" a="1"/>
  <c r="BS208" i="4" a="1"/>
  <c r="AU208" i="4" a="1"/>
  <c r="BV208" i="4" a="1"/>
  <c r="CP208" i="4" a="1"/>
  <c r="DF208" i="4" a="1"/>
  <c r="BX208" i="2" a="1"/>
  <c r="BM208" i="4" a="1"/>
  <c r="BF208" i="4" a="1"/>
  <c r="CS208" i="4" a="1"/>
  <c r="BL208" i="4" a="1"/>
  <c r="BC208" i="4" a="1"/>
  <c r="DH208" i="4" a="1"/>
  <c r="DA208" i="4" a="1"/>
  <c r="AS208" i="4" a="1"/>
  <c r="AW208" i="4" a="1"/>
  <c r="BE208" i="4" a="1"/>
  <c r="DQ208" i="4" a="1"/>
  <c r="AV208" i="4" a="1"/>
  <c r="AR208" i="4" a="1"/>
  <c r="CU208" i="4" a="1"/>
  <c r="DE208" i="4" a="1"/>
  <c r="CC208" i="4" a="1"/>
  <c r="CY208" i="4" a="1"/>
  <c r="CW208" i="4" a="1"/>
  <c r="BX208" i="4" a="1"/>
  <c r="BN208" i="4" a="1"/>
  <c r="CB208" i="4" a="1"/>
  <c r="CK208" i="4" a="1"/>
  <c r="BJ208" i="4" a="1"/>
  <c r="DK208" i="4" a="1"/>
  <c r="BG208" i="4" a="1"/>
  <c r="CZ208" i="4" a="1"/>
  <c r="AY208" i="4" a="1"/>
  <c r="CI208" i="4" a="1"/>
  <c r="BB208" i="4" a="1"/>
  <c r="CH208" i="4" a="1"/>
  <c r="AQ208" i="4" a="1"/>
  <c r="BW208" i="4" a="1"/>
  <c r="BK208" i="4" a="1"/>
  <c r="CJ208" i="4" a="1"/>
  <c r="CF208" i="4" a="1"/>
  <c r="CX208" i="4" a="1"/>
  <c r="DP208" i="4" a="1"/>
  <c r="BQ208" i="4" a="1"/>
  <c r="DC208" i="4" a="1"/>
  <c r="CV208" i="4" a="1"/>
  <c r="DO208" i="4" a="1"/>
  <c r="BH208" i="4" a="1"/>
  <c r="DI208" i="4" a="1"/>
  <c r="BI208" i="4" a="1"/>
  <c r="BR208" i="4" a="1"/>
  <c r="CG208" i="4" a="1"/>
  <c r="AP208" i="4" a="1"/>
  <c r="DN208" i="4" a="1"/>
  <c r="CD208" i="4" a="1"/>
  <c r="CA208" i="4" a="1"/>
  <c r="CT208" i="4" a="1"/>
  <c r="CH208" i="4" l="1"/>
  <c r="CL208" i="4"/>
  <c r="CN208" i="4"/>
  <c r="CP208" i="4"/>
  <c r="CR208" i="4"/>
  <c r="CT208" i="4"/>
  <c r="CV208" i="4"/>
  <c r="CX208" i="4"/>
  <c r="CZ208" i="4"/>
  <c r="DB208" i="4"/>
  <c r="DD208" i="4"/>
  <c r="DF208" i="4"/>
  <c r="DH208" i="4"/>
  <c r="DJ208" i="4"/>
  <c r="DL208" i="4"/>
  <c r="DN208" i="4"/>
  <c r="DP208" i="4"/>
  <c r="CF208" i="4"/>
  <c r="CE208" i="4"/>
  <c r="CI208" i="4"/>
  <c r="CM208" i="4"/>
  <c r="CQ208" i="4"/>
  <c r="CU208" i="4"/>
  <c r="CY208" i="4"/>
  <c r="DC208" i="4"/>
  <c r="DG208" i="4"/>
  <c r="DK208" i="4"/>
  <c r="DQ208" i="4"/>
  <c r="CD208" i="4"/>
  <c r="CJ208" i="4"/>
  <c r="CG208" i="4"/>
  <c r="CK208" i="4"/>
  <c r="CO208" i="4"/>
  <c r="CS208" i="4"/>
  <c r="CW208" i="4"/>
  <c r="DA208" i="4"/>
  <c r="DE208" i="4"/>
  <c r="DI208" i="4"/>
  <c r="DM208" i="4"/>
  <c r="DO208" i="4"/>
  <c r="AQ208" i="4"/>
  <c r="AU208" i="4"/>
  <c r="AR208" i="4"/>
  <c r="AV208" i="4"/>
  <c r="AZ208" i="4"/>
  <c r="BD208" i="4"/>
  <c r="BH208" i="4"/>
  <c r="BL208" i="4"/>
  <c r="BP208" i="4"/>
  <c r="BT208" i="4"/>
  <c r="BX208" i="4"/>
  <c r="CB208" i="4"/>
  <c r="AS208" i="4"/>
  <c r="AP208" i="4"/>
  <c r="AT208" i="4"/>
  <c r="AX208" i="4"/>
  <c r="BB208" i="4"/>
  <c r="BF208" i="4"/>
  <c r="BJ208" i="4"/>
  <c r="BN208" i="4"/>
  <c r="BR208" i="4"/>
  <c r="BV208" i="4"/>
  <c r="BZ208" i="4"/>
  <c r="AW208" i="4"/>
  <c r="AY208" i="4"/>
  <c r="BA208" i="4"/>
  <c r="BC208" i="4"/>
  <c r="BE208" i="4"/>
  <c r="BG208" i="4"/>
  <c r="BI208" i="4"/>
  <c r="BK208" i="4"/>
  <c r="BM208" i="4"/>
  <c r="BO208" i="4"/>
  <c r="BQ208" i="4"/>
  <c r="BS208" i="4"/>
  <c r="BU208" i="4"/>
  <c r="BW208" i="4"/>
  <c r="BY208" i="4"/>
  <c r="CA208" i="4"/>
  <c r="CC208" i="4"/>
  <c r="BX208" i="2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5" i="4"/>
  <c r="IN194" i="4"/>
  <c r="IN193" i="4"/>
  <c r="IN192" i="4"/>
  <c r="IN191" i="4"/>
  <c r="IN190" i="4"/>
  <c r="IN189" i="4"/>
  <c r="IN188" i="4"/>
  <c r="IN187" i="4"/>
  <c r="IN186" i="4"/>
  <c r="IN185" i="4"/>
  <c r="IN184" i="4"/>
  <c r="IN183" i="4"/>
  <c r="IN182" i="4"/>
  <c r="IN181" i="4"/>
  <c r="IN180" i="4"/>
  <c r="IN179" i="4"/>
  <c r="IN178" i="4"/>
  <c r="IN177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2" i="4"/>
  <c r="IN161" i="4"/>
  <c r="IN160" i="4"/>
  <c r="IN159" i="4"/>
  <c r="IN158" i="4"/>
  <c r="IN157" i="4"/>
  <c r="IN155" i="4"/>
  <c r="IN154" i="4"/>
  <c r="IN153" i="4"/>
  <c r="IN152" i="4"/>
  <c r="IN151" i="4"/>
  <c r="IN150" i="4"/>
  <c r="IN149" i="4"/>
  <c r="IN148" i="4"/>
  <c r="IN147" i="4"/>
  <c r="IN145" i="4"/>
  <c r="IN144" i="4"/>
  <c r="IN143" i="4"/>
  <c r="IN142" i="4"/>
  <c r="IN141" i="4"/>
  <c r="IN140" i="4"/>
  <c r="IN139" i="4"/>
  <c r="IN138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8" i="4"/>
  <c r="IN117" i="4"/>
  <c r="IN116" i="4"/>
  <c r="IN113" i="4"/>
  <c r="IN112" i="4"/>
  <c r="IN110" i="4"/>
  <c r="IN109" i="4"/>
  <c r="IN108" i="4"/>
  <c r="IN107" i="4"/>
  <c r="IN106" i="4"/>
  <c r="IN105" i="4"/>
  <c r="IN104" i="4"/>
  <c r="IN103" i="4"/>
  <c r="IN102" i="4"/>
  <c r="IN100" i="4"/>
  <c r="IN99" i="4"/>
  <c r="IN98" i="4"/>
  <c r="IN97" i="4"/>
  <c r="IN96" i="4"/>
  <c r="IN95" i="4"/>
  <c r="IN94" i="4"/>
  <c r="IN93" i="4"/>
  <c r="IN92" i="4"/>
  <c r="IN91" i="4"/>
  <c r="IN90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5" i="4"/>
  <c r="IO194" i="4"/>
  <c r="IO193" i="4"/>
  <c r="IO192" i="4"/>
  <c r="IO191" i="4"/>
  <c r="IO190" i="4"/>
  <c r="IO189" i="4"/>
  <c r="IO188" i="4"/>
  <c r="IO187" i="4"/>
  <c r="IO186" i="4"/>
  <c r="IO185" i="4"/>
  <c r="IO184" i="4"/>
  <c r="IO183" i="4"/>
  <c r="IO182" i="4"/>
  <c r="IO181" i="4"/>
  <c r="IO180" i="4"/>
  <c r="IO179" i="4"/>
  <c r="IO178" i="4"/>
  <c r="IO177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2" i="4"/>
  <c r="IO161" i="4"/>
  <c r="IO160" i="4"/>
  <c r="IO159" i="4"/>
  <c r="IO158" i="4"/>
  <c r="IO157" i="4"/>
  <c r="IO155" i="4"/>
  <c r="IO154" i="4"/>
  <c r="IO153" i="4"/>
  <c r="IO152" i="4"/>
  <c r="IO151" i="4"/>
  <c r="IO150" i="4"/>
  <c r="IO149" i="4"/>
  <c r="IO148" i="4"/>
  <c r="IO147" i="4"/>
  <c r="IO145" i="4"/>
  <c r="IO144" i="4"/>
  <c r="IO143" i="4"/>
  <c r="IO142" i="4"/>
  <c r="IO141" i="4"/>
  <c r="IO140" i="4"/>
  <c r="IO139" i="4"/>
  <c r="IO138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8" i="4"/>
  <c r="IO117" i="4"/>
  <c r="IO116" i="4"/>
  <c r="IO113" i="4"/>
  <c r="IO112" i="4"/>
  <c r="IO110" i="4"/>
  <c r="IO109" i="4"/>
  <c r="IO108" i="4"/>
  <c r="IO107" i="4"/>
  <c r="IO106" i="4"/>
  <c r="IO105" i="4"/>
  <c r="IO104" i="4"/>
  <c r="IO103" i="4"/>
  <c r="IO102" i="4"/>
  <c r="IO100" i="4"/>
  <c r="IO99" i="4"/>
  <c r="IO98" i="4"/>
  <c r="IO97" i="4"/>
  <c r="IO96" i="4"/>
  <c r="IO95" i="4"/>
  <c r="IO94" i="4"/>
  <c r="IO93" i="4"/>
  <c r="IO92" i="4"/>
  <c r="IO91" i="4"/>
  <c r="IO90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5" i="2"/>
  <c r="EZ194" i="2"/>
  <c r="EZ193" i="2"/>
  <c r="EZ192" i="2"/>
  <c r="EZ191" i="2"/>
  <c r="EZ190" i="2"/>
  <c r="EZ189" i="2"/>
  <c r="EZ188" i="2"/>
  <c r="EZ187" i="2"/>
  <c r="EZ186" i="2"/>
  <c r="EZ185" i="2"/>
  <c r="EZ184" i="2"/>
  <c r="EZ183" i="2"/>
  <c r="EZ182" i="2"/>
  <c r="EZ181" i="2"/>
  <c r="EZ180" i="2"/>
  <c r="EZ179" i="2"/>
  <c r="EZ178" i="2"/>
  <c r="EZ177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2" i="2"/>
  <c r="EZ161" i="2"/>
  <c r="EZ160" i="2"/>
  <c r="EZ159" i="2"/>
  <c r="EZ158" i="2"/>
  <c r="EZ157" i="2"/>
  <c r="EZ155" i="2"/>
  <c r="EZ154" i="2"/>
  <c r="EZ153" i="2"/>
  <c r="EZ152" i="2"/>
  <c r="EZ151" i="2"/>
  <c r="EZ150" i="2"/>
  <c r="EZ149" i="2"/>
  <c r="EZ148" i="2"/>
  <c r="EZ147" i="2"/>
  <c r="EZ145" i="2"/>
  <c r="EZ144" i="2"/>
  <c r="EZ143" i="2"/>
  <c r="EZ142" i="2"/>
  <c r="EZ141" i="2"/>
  <c r="EZ140" i="2"/>
  <c r="EZ139" i="2"/>
  <c r="EZ138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8" i="2"/>
  <c r="EZ117" i="2"/>
  <c r="EZ116" i="2"/>
  <c r="EZ113" i="2"/>
  <c r="EZ112" i="2"/>
  <c r="EZ110" i="2"/>
  <c r="EZ109" i="2"/>
  <c r="EZ108" i="2"/>
  <c r="EZ107" i="2"/>
  <c r="EZ106" i="2"/>
  <c r="EZ105" i="2"/>
  <c r="EZ104" i="2"/>
  <c r="EZ103" i="2"/>
  <c r="EZ102" i="2"/>
  <c r="EZ100" i="2"/>
  <c r="EZ99" i="2"/>
  <c r="EZ98" i="2"/>
  <c r="EZ97" i="2"/>
  <c r="EZ96" i="2"/>
  <c r="EZ95" i="2"/>
  <c r="EZ94" i="2"/>
  <c r="EZ93" i="2"/>
  <c r="EZ92" i="2"/>
  <c r="EZ91" i="2"/>
  <c r="EZ90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5" i="4"/>
  <c r="IM194" i="4"/>
  <c r="IM193" i="4"/>
  <c r="IM192" i="4"/>
  <c r="IM191" i="4"/>
  <c r="IM190" i="4"/>
  <c r="IM189" i="4"/>
  <c r="IM188" i="4"/>
  <c r="IM187" i="4"/>
  <c r="IM186" i="4"/>
  <c r="IM185" i="4"/>
  <c r="IM184" i="4"/>
  <c r="IM183" i="4"/>
  <c r="IM182" i="4"/>
  <c r="IM181" i="4"/>
  <c r="IM180" i="4"/>
  <c r="IM179" i="4"/>
  <c r="IM178" i="4"/>
  <c r="IM177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2" i="4"/>
  <c r="IM161" i="4"/>
  <c r="IM160" i="4"/>
  <c r="IM159" i="4"/>
  <c r="IM158" i="4"/>
  <c r="IM157" i="4"/>
  <c r="IM155" i="4"/>
  <c r="IM154" i="4"/>
  <c r="IM153" i="4"/>
  <c r="IM152" i="4"/>
  <c r="IM151" i="4"/>
  <c r="IM150" i="4"/>
  <c r="IM149" i="4"/>
  <c r="IM148" i="4"/>
  <c r="IM147" i="4"/>
  <c r="IM145" i="4"/>
  <c r="IM144" i="4"/>
  <c r="IM143" i="4"/>
  <c r="IM142" i="4"/>
  <c r="IM141" i="4"/>
  <c r="IM140" i="4"/>
  <c r="IM139" i="4"/>
  <c r="IM138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8" i="4"/>
  <c r="IM117" i="4"/>
  <c r="IM116" i="4"/>
  <c r="IM113" i="4"/>
  <c r="IM112" i="4"/>
  <c r="IM110" i="4"/>
  <c r="IM109" i="4"/>
  <c r="IM108" i="4"/>
  <c r="IM107" i="4"/>
  <c r="IM106" i="4"/>
  <c r="IM105" i="4"/>
  <c r="IM104" i="4"/>
  <c r="IM103" i="4"/>
  <c r="IM102" i="4"/>
  <c r="IM100" i="4"/>
  <c r="IM99" i="4"/>
  <c r="IM98" i="4"/>
  <c r="IM97" i="4"/>
  <c r="IM96" i="4"/>
  <c r="IM95" i="4"/>
  <c r="IM94" i="4"/>
  <c r="IM93" i="4"/>
  <c r="IM92" i="4"/>
  <c r="IM91" i="4"/>
  <c r="IM90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5" i="2"/>
  <c r="EY194" i="2"/>
  <c r="EY193" i="2"/>
  <c r="EY192" i="2"/>
  <c r="EY191" i="2"/>
  <c r="EY190" i="2"/>
  <c r="EY189" i="2"/>
  <c r="EY188" i="2"/>
  <c r="EY187" i="2"/>
  <c r="EY186" i="2"/>
  <c r="EY185" i="2"/>
  <c r="EY184" i="2"/>
  <c r="EY183" i="2"/>
  <c r="EY182" i="2"/>
  <c r="EY181" i="2"/>
  <c r="EY180" i="2"/>
  <c r="EY179" i="2"/>
  <c r="EY178" i="2"/>
  <c r="EY177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2" i="2"/>
  <c r="EY161" i="2"/>
  <c r="EY160" i="2"/>
  <c r="EY159" i="2"/>
  <c r="EY158" i="2"/>
  <c r="EY157" i="2"/>
  <c r="EY155" i="2"/>
  <c r="EY154" i="2"/>
  <c r="EY153" i="2"/>
  <c r="EY152" i="2"/>
  <c r="EY151" i="2"/>
  <c r="EY150" i="2"/>
  <c r="EY149" i="2"/>
  <c r="EY148" i="2"/>
  <c r="EY147" i="2"/>
  <c r="EY145" i="2"/>
  <c r="EY144" i="2"/>
  <c r="EY143" i="2"/>
  <c r="EY142" i="2"/>
  <c r="EY141" i="2"/>
  <c r="EY140" i="2"/>
  <c r="EY139" i="2"/>
  <c r="EY138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8" i="2"/>
  <c r="EY117" i="2"/>
  <c r="EY116" i="2"/>
  <c r="EY113" i="2"/>
  <c r="EY112" i="2"/>
  <c r="EY110" i="2"/>
  <c r="EY109" i="2"/>
  <c r="EY108" i="2"/>
  <c r="EY107" i="2"/>
  <c r="EY106" i="2"/>
  <c r="EY105" i="2"/>
  <c r="EY104" i="2"/>
  <c r="EY103" i="2"/>
  <c r="EY102" i="2"/>
  <c r="EY100" i="2"/>
  <c r="EY99" i="2"/>
  <c r="EY98" i="2"/>
  <c r="EY97" i="2"/>
  <c r="EY96" i="2"/>
  <c r="EY95" i="2"/>
  <c r="EY94" i="2"/>
  <c r="EY93" i="2"/>
  <c r="EY92" i="2"/>
  <c r="EY91" i="2"/>
  <c r="EY90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0" i="4"/>
  <c r="IL91" i="4"/>
  <c r="IL92" i="4"/>
  <c r="IL93" i="4"/>
  <c r="IL94" i="4"/>
  <c r="IL95" i="4"/>
  <c r="IL96" i="4"/>
  <c r="IL97" i="4"/>
  <c r="IL98" i="4"/>
  <c r="IL99" i="4"/>
  <c r="IL100" i="4"/>
  <c r="IL102" i="4"/>
  <c r="IL103" i="4"/>
  <c r="IL104" i="4"/>
  <c r="IL105" i="4"/>
  <c r="IL106" i="4"/>
  <c r="IL107" i="4"/>
  <c r="IL108" i="4"/>
  <c r="IL109" i="4"/>
  <c r="IL110" i="4"/>
  <c r="IL112" i="4"/>
  <c r="IL113" i="4"/>
  <c r="IL116" i="4"/>
  <c r="IL117" i="4"/>
  <c r="IL118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38" i="4"/>
  <c r="IL139" i="4"/>
  <c r="IL140" i="4"/>
  <c r="IL141" i="4"/>
  <c r="IL142" i="4"/>
  <c r="IL143" i="4"/>
  <c r="IL144" i="4"/>
  <c r="IL145" i="4"/>
  <c r="IL147" i="4"/>
  <c r="IL148" i="4"/>
  <c r="IL149" i="4"/>
  <c r="IL150" i="4"/>
  <c r="IL151" i="4"/>
  <c r="IL152" i="4"/>
  <c r="IL153" i="4"/>
  <c r="IL154" i="4"/>
  <c r="IL155" i="4"/>
  <c r="IL157" i="4"/>
  <c r="IL158" i="4"/>
  <c r="IL159" i="4"/>
  <c r="IL160" i="4"/>
  <c r="IL161" i="4"/>
  <c r="IL162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7" i="4"/>
  <c r="IL178" i="4"/>
  <c r="IL179" i="4"/>
  <c r="IL180" i="4"/>
  <c r="IL181" i="4"/>
  <c r="IL182" i="4"/>
  <c r="IL183" i="4"/>
  <c r="IL184" i="4"/>
  <c r="IL185" i="4"/>
  <c r="IL186" i="4"/>
  <c r="IL187" i="4"/>
  <c r="IL188" i="4"/>
  <c r="IL189" i="4"/>
  <c r="IL190" i="4"/>
  <c r="IL191" i="4"/>
  <c r="IL192" i="4"/>
  <c r="IL193" i="4"/>
  <c r="IL194" i="4"/>
  <c r="IL195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0" i="4"/>
  <c r="IK91" i="4"/>
  <c r="IK92" i="4"/>
  <c r="IK93" i="4"/>
  <c r="IK94" i="4"/>
  <c r="IK95" i="4"/>
  <c r="IK96" i="4"/>
  <c r="IK97" i="4"/>
  <c r="IK98" i="4"/>
  <c r="IK99" i="4"/>
  <c r="IK100" i="4"/>
  <c r="IK102" i="4"/>
  <c r="IK103" i="4"/>
  <c r="IK104" i="4"/>
  <c r="IK105" i="4"/>
  <c r="IK106" i="4"/>
  <c r="IK107" i="4"/>
  <c r="IK108" i="4"/>
  <c r="IK109" i="4"/>
  <c r="IK110" i="4"/>
  <c r="IK112" i="4"/>
  <c r="IK113" i="4"/>
  <c r="IK116" i="4"/>
  <c r="IK117" i="4"/>
  <c r="IK118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38" i="4"/>
  <c r="IK139" i="4"/>
  <c r="IK140" i="4"/>
  <c r="IK141" i="4"/>
  <c r="IK142" i="4"/>
  <c r="IK143" i="4"/>
  <c r="IK144" i="4"/>
  <c r="IK145" i="4"/>
  <c r="IK147" i="4"/>
  <c r="IK148" i="4"/>
  <c r="IK149" i="4"/>
  <c r="IK150" i="4"/>
  <c r="IK151" i="4"/>
  <c r="IK152" i="4"/>
  <c r="IK153" i="4"/>
  <c r="IK154" i="4"/>
  <c r="IK155" i="4"/>
  <c r="IK157" i="4"/>
  <c r="IK158" i="4"/>
  <c r="IK159" i="4"/>
  <c r="IK160" i="4"/>
  <c r="IK161" i="4"/>
  <c r="IK162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7" i="4"/>
  <c r="IK178" i="4"/>
  <c r="IK179" i="4"/>
  <c r="IK180" i="4"/>
  <c r="IK181" i="4"/>
  <c r="IK182" i="4"/>
  <c r="IK183" i="4"/>
  <c r="IK184" i="4"/>
  <c r="IK185" i="4"/>
  <c r="IK186" i="4"/>
  <c r="IK187" i="4"/>
  <c r="IK188" i="4"/>
  <c r="IK189" i="4"/>
  <c r="IK190" i="4"/>
  <c r="IK191" i="4"/>
  <c r="IK192" i="4"/>
  <c r="IK193" i="4"/>
  <c r="IK194" i="4"/>
  <c r="IK195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0" i="4"/>
  <c r="IJ91" i="4"/>
  <c r="IJ92" i="4"/>
  <c r="IJ93" i="4"/>
  <c r="IJ94" i="4"/>
  <c r="IJ95" i="4"/>
  <c r="IJ96" i="4"/>
  <c r="IJ97" i="4"/>
  <c r="IJ98" i="4"/>
  <c r="IJ99" i="4"/>
  <c r="IJ100" i="4"/>
  <c r="IJ102" i="4"/>
  <c r="IJ103" i="4"/>
  <c r="IJ104" i="4"/>
  <c r="IJ105" i="4"/>
  <c r="IJ106" i="4"/>
  <c r="IJ107" i="4"/>
  <c r="IJ108" i="4"/>
  <c r="IJ109" i="4"/>
  <c r="IJ110" i="4"/>
  <c r="IJ112" i="4"/>
  <c r="IJ113" i="4"/>
  <c r="IJ116" i="4"/>
  <c r="IJ117" i="4"/>
  <c r="IJ118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38" i="4"/>
  <c r="IJ139" i="4"/>
  <c r="IJ140" i="4"/>
  <c r="IJ141" i="4"/>
  <c r="IJ142" i="4"/>
  <c r="IJ143" i="4"/>
  <c r="IJ144" i="4"/>
  <c r="IJ145" i="4"/>
  <c r="IJ147" i="4"/>
  <c r="IJ148" i="4"/>
  <c r="IJ149" i="4"/>
  <c r="IJ150" i="4"/>
  <c r="IJ151" i="4"/>
  <c r="IJ152" i="4"/>
  <c r="IJ153" i="4"/>
  <c r="IJ154" i="4"/>
  <c r="IJ155" i="4"/>
  <c r="IJ157" i="4"/>
  <c r="IJ158" i="4"/>
  <c r="IJ159" i="4"/>
  <c r="IJ160" i="4"/>
  <c r="IJ161" i="4"/>
  <c r="IJ162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7" i="4"/>
  <c r="IJ178" i="4"/>
  <c r="IJ179" i="4"/>
  <c r="IJ180" i="4"/>
  <c r="IJ181" i="4"/>
  <c r="IJ182" i="4"/>
  <c r="IJ183" i="4"/>
  <c r="IJ184" i="4"/>
  <c r="IJ185" i="4"/>
  <c r="IJ186" i="4"/>
  <c r="IJ187" i="4"/>
  <c r="IJ188" i="4"/>
  <c r="IJ189" i="4"/>
  <c r="IJ190" i="4"/>
  <c r="IJ191" i="4"/>
  <c r="IJ192" i="4"/>
  <c r="IJ193" i="4"/>
  <c r="IJ194" i="4"/>
  <c r="IJ195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0" i="4"/>
  <c r="II91" i="4"/>
  <c r="II92" i="4"/>
  <c r="II93" i="4"/>
  <c r="II94" i="4"/>
  <c r="II95" i="4"/>
  <c r="II96" i="4"/>
  <c r="II97" i="4"/>
  <c r="II98" i="4"/>
  <c r="II99" i="4"/>
  <c r="II100" i="4"/>
  <c r="II102" i="4"/>
  <c r="II103" i="4"/>
  <c r="II104" i="4"/>
  <c r="II105" i="4"/>
  <c r="II106" i="4"/>
  <c r="II107" i="4"/>
  <c r="II108" i="4"/>
  <c r="II109" i="4"/>
  <c r="II110" i="4"/>
  <c r="II112" i="4"/>
  <c r="II113" i="4"/>
  <c r="II116" i="4"/>
  <c r="II117" i="4"/>
  <c r="II118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38" i="4"/>
  <c r="II139" i="4"/>
  <c r="II140" i="4"/>
  <c r="II141" i="4"/>
  <c r="II142" i="4"/>
  <c r="II143" i="4"/>
  <c r="II144" i="4"/>
  <c r="II145" i="4"/>
  <c r="II147" i="4"/>
  <c r="II148" i="4"/>
  <c r="II149" i="4"/>
  <c r="II150" i="4"/>
  <c r="II151" i="4"/>
  <c r="II152" i="4"/>
  <c r="II153" i="4"/>
  <c r="II154" i="4"/>
  <c r="II155" i="4"/>
  <c r="II157" i="4"/>
  <c r="II158" i="4"/>
  <c r="II159" i="4"/>
  <c r="II160" i="4"/>
  <c r="II161" i="4"/>
  <c r="II162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7" i="4"/>
  <c r="II178" i="4"/>
  <c r="II179" i="4"/>
  <c r="II180" i="4"/>
  <c r="II181" i="4"/>
  <c r="II182" i="4"/>
  <c r="II183" i="4"/>
  <c r="II184" i="4"/>
  <c r="II185" i="4"/>
  <c r="II186" i="4"/>
  <c r="II187" i="4"/>
  <c r="II188" i="4"/>
  <c r="II189" i="4"/>
  <c r="II190" i="4"/>
  <c r="II191" i="4"/>
  <c r="II192" i="4"/>
  <c r="II193" i="4"/>
  <c r="II194" i="4"/>
  <c r="II195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0" i="4"/>
  <c r="IH91" i="4"/>
  <c r="IH92" i="4"/>
  <c r="IH93" i="4"/>
  <c r="IH94" i="4"/>
  <c r="IH95" i="4"/>
  <c r="IH96" i="4"/>
  <c r="IH97" i="4"/>
  <c r="IH98" i="4"/>
  <c r="IH99" i="4"/>
  <c r="IH100" i="4"/>
  <c r="IH102" i="4"/>
  <c r="IH103" i="4"/>
  <c r="IH104" i="4"/>
  <c r="IH105" i="4"/>
  <c r="IH106" i="4"/>
  <c r="IH107" i="4"/>
  <c r="IH108" i="4"/>
  <c r="IH109" i="4"/>
  <c r="IH110" i="4"/>
  <c r="IH112" i="4"/>
  <c r="IH113" i="4"/>
  <c r="IH116" i="4"/>
  <c r="IH117" i="4"/>
  <c r="IH118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38" i="4"/>
  <c r="IH139" i="4"/>
  <c r="IH140" i="4"/>
  <c r="IH141" i="4"/>
  <c r="IH142" i="4"/>
  <c r="IH143" i="4"/>
  <c r="IH144" i="4"/>
  <c r="IH145" i="4"/>
  <c r="IH147" i="4"/>
  <c r="IH148" i="4"/>
  <c r="IH149" i="4"/>
  <c r="IH150" i="4"/>
  <c r="IH151" i="4"/>
  <c r="IH152" i="4"/>
  <c r="IH153" i="4"/>
  <c r="IH154" i="4"/>
  <c r="IH155" i="4"/>
  <c r="IH157" i="4"/>
  <c r="IH158" i="4"/>
  <c r="IH159" i="4"/>
  <c r="IH160" i="4"/>
  <c r="IH161" i="4"/>
  <c r="IH162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7" i="4"/>
  <c r="IH178" i="4"/>
  <c r="IH179" i="4"/>
  <c r="IH180" i="4"/>
  <c r="IH181" i="4"/>
  <c r="IH182" i="4"/>
  <c r="IH183" i="4"/>
  <c r="IH184" i="4"/>
  <c r="IH185" i="4"/>
  <c r="IH186" i="4"/>
  <c r="IH187" i="4"/>
  <c r="IH188" i="4"/>
  <c r="IH189" i="4"/>
  <c r="IH190" i="4"/>
  <c r="IH191" i="4"/>
  <c r="IH192" i="4"/>
  <c r="IH193" i="4"/>
  <c r="IH194" i="4"/>
  <c r="IH195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0" i="2"/>
  <c r="EX91" i="2"/>
  <c r="EX92" i="2"/>
  <c r="EX93" i="2"/>
  <c r="EX94" i="2"/>
  <c r="EX95" i="2"/>
  <c r="EX96" i="2"/>
  <c r="EX97" i="2"/>
  <c r="EX98" i="2"/>
  <c r="EX99" i="2"/>
  <c r="EX100" i="2"/>
  <c r="EX102" i="2"/>
  <c r="EX103" i="2"/>
  <c r="EX104" i="2"/>
  <c r="EX105" i="2"/>
  <c r="EX106" i="2"/>
  <c r="EX107" i="2"/>
  <c r="EX108" i="2"/>
  <c r="EX109" i="2"/>
  <c r="EX110" i="2"/>
  <c r="EX112" i="2"/>
  <c r="EX113" i="2"/>
  <c r="EX116" i="2"/>
  <c r="EX117" i="2"/>
  <c r="EX118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38" i="2"/>
  <c r="EX139" i="2"/>
  <c r="EX140" i="2"/>
  <c r="EX141" i="2"/>
  <c r="EX142" i="2"/>
  <c r="EX143" i="2"/>
  <c r="EX144" i="2"/>
  <c r="EX145" i="2"/>
  <c r="EX147" i="2"/>
  <c r="EX148" i="2"/>
  <c r="EX149" i="2"/>
  <c r="EX150" i="2"/>
  <c r="EX151" i="2"/>
  <c r="EX152" i="2"/>
  <c r="EX153" i="2"/>
  <c r="EX154" i="2"/>
  <c r="EX155" i="2"/>
  <c r="EX157" i="2"/>
  <c r="EX158" i="2"/>
  <c r="EX159" i="2"/>
  <c r="EX160" i="2"/>
  <c r="EX161" i="2"/>
  <c r="EX162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77" i="2"/>
  <c r="EX178" i="2"/>
  <c r="EX179" i="2"/>
  <c r="EX180" i="2"/>
  <c r="EX181" i="2"/>
  <c r="EX182" i="2"/>
  <c r="EX183" i="2"/>
  <c r="EX184" i="2"/>
  <c r="EX185" i="2"/>
  <c r="EX186" i="2"/>
  <c r="EX187" i="2"/>
  <c r="EX188" i="2"/>
  <c r="EX189" i="2"/>
  <c r="EX190" i="2"/>
  <c r="EX191" i="2"/>
  <c r="EX192" i="2"/>
  <c r="EX193" i="2"/>
  <c r="EX194" i="2"/>
  <c r="EX195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0" i="2"/>
  <c r="EW91" i="2"/>
  <c r="EW92" i="2"/>
  <c r="EW93" i="2"/>
  <c r="EW94" i="2"/>
  <c r="EW95" i="2"/>
  <c r="EW96" i="2"/>
  <c r="EW97" i="2"/>
  <c r="EW98" i="2"/>
  <c r="EW99" i="2"/>
  <c r="EW100" i="2"/>
  <c r="EW102" i="2"/>
  <c r="EW103" i="2"/>
  <c r="EW104" i="2"/>
  <c r="EW105" i="2"/>
  <c r="EW106" i="2"/>
  <c r="EW107" i="2"/>
  <c r="EW108" i="2"/>
  <c r="EW109" i="2"/>
  <c r="EW110" i="2"/>
  <c r="EW112" i="2"/>
  <c r="EW113" i="2"/>
  <c r="EW116" i="2"/>
  <c r="EW117" i="2"/>
  <c r="EW118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38" i="2"/>
  <c r="EW139" i="2"/>
  <c r="EW140" i="2"/>
  <c r="EW141" i="2"/>
  <c r="EW142" i="2"/>
  <c r="EW143" i="2"/>
  <c r="EW144" i="2"/>
  <c r="EW145" i="2"/>
  <c r="EW147" i="2"/>
  <c r="EW148" i="2"/>
  <c r="EW149" i="2"/>
  <c r="EW150" i="2"/>
  <c r="EW151" i="2"/>
  <c r="EW152" i="2"/>
  <c r="EW153" i="2"/>
  <c r="EW154" i="2"/>
  <c r="EW155" i="2"/>
  <c r="EW157" i="2"/>
  <c r="EW158" i="2"/>
  <c r="EW159" i="2"/>
  <c r="EW160" i="2"/>
  <c r="EW161" i="2"/>
  <c r="EW162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77" i="2"/>
  <c r="EW178" i="2"/>
  <c r="EW179" i="2"/>
  <c r="EW180" i="2"/>
  <c r="EW181" i="2"/>
  <c r="EW182" i="2"/>
  <c r="EW183" i="2"/>
  <c r="EW184" i="2"/>
  <c r="EW185" i="2"/>
  <c r="EW186" i="2"/>
  <c r="EW187" i="2"/>
  <c r="EW188" i="2"/>
  <c r="EW189" i="2"/>
  <c r="EW190" i="2"/>
  <c r="EW191" i="2"/>
  <c r="EW192" i="2"/>
  <c r="EW193" i="2"/>
  <c r="EW194" i="2"/>
  <c r="EW195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0" i="2"/>
  <c r="EV91" i="2"/>
  <c r="EV92" i="2"/>
  <c r="EV93" i="2"/>
  <c r="EV94" i="2"/>
  <c r="EV95" i="2"/>
  <c r="EV96" i="2"/>
  <c r="EV97" i="2"/>
  <c r="EV98" i="2"/>
  <c r="EV99" i="2"/>
  <c r="EV100" i="2"/>
  <c r="EV102" i="2"/>
  <c r="EV103" i="2"/>
  <c r="EV104" i="2"/>
  <c r="EV105" i="2"/>
  <c r="EV106" i="2"/>
  <c r="EV107" i="2"/>
  <c r="EV108" i="2"/>
  <c r="EV109" i="2"/>
  <c r="EV110" i="2"/>
  <c r="EV112" i="2"/>
  <c r="EV113" i="2"/>
  <c r="EV116" i="2"/>
  <c r="EV117" i="2"/>
  <c r="EV118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38" i="2"/>
  <c r="EV139" i="2"/>
  <c r="EV140" i="2"/>
  <c r="EV141" i="2"/>
  <c r="EV142" i="2"/>
  <c r="EV143" i="2"/>
  <c r="EV144" i="2"/>
  <c r="EV145" i="2"/>
  <c r="EV147" i="2"/>
  <c r="EV148" i="2"/>
  <c r="EV149" i="2"/>
  <c r="EV150" i="2"/>
  <c r="EV151" i="2"/>
  <c r="EV152" i="2"/>
  <c r="EV153" i="2"/>
  <c r="EV154" i="2"/>
  <c r="EV155" i="2"/>
  <c r="EV157" i="2"/>
  <c r="EV158" i="2"/>
  <c r="EV159" i="2"/>
  <c r="EV160" i="2"/>
  <c r="EV161" i="2"/>
  <c r="EV162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77" i="2"/>
  <c r="EV178" i="2"/>
  <c r="EV179" i="2"/>
  <c r="EV180" i="2"/>
  <c r="EV181" i="2"/>
  <c r="EV182" i="2"/>
  <c r="EV183" i="2"/>
  <c r="EV184" i="2"/>
  <c r="EV185" i="2"/>
  <c r="EV186" i="2"/>
  <c r="EV187" i="2"/>
  <c r="EV188" i="2"/>
  <c r="EV189" i="2"/>
  <c r="EV190" i="2"/>
  <c r="EV191" i="2"/>
  <c r="EV192" i="2"/>
  <c r="EV193" i="2"/>
  <c r="EV194" i="2"/>
  <c r="EV195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IL7" i="4"/>
  <c r="IK7" i="4"/>
  <c r="IJ7" i="4"/>
  <c r="II7" i="4"/>
  <c r="IH7" i="4"/>
  <c r="EX7" i="2"/>
  <c r="EW7" i="2"/>
  <c r="EV7" i="2"/>
  <c r="AX208" i="2" a="1"/>
  <c r="FE57" i="2" a="1"/>
  <c r="IV173" i="4" a="1"/>
  <c r="IS14" i="4" a="1"/>
  <c r="IU152" i="4" a="1"/>
  <c r="FE12" i="2" a="1"/>
  <c r="IW104" i="4" a="1"/>
  <c r="IS139" i="4" a="1"/>
  <c r="FE34" i="2" a="1"/>
  <c r="IQ166" i="4" a="1"/>
  <c r="FC111" i="2" a="1"/>
  <c r="FA98" i="2" a="1"/>
  <c r="IR9" i="4" a="1"/>
  <c r="HC208" i="4" a="1"/>
  <c r="IS174" i="4" a="1"/>
  <c r="FD137" i="2" a="1"/>
  <c r="IQ109" i="4" a="1"/>
  <c r="IV38" i="4" a="1"/>
  <c r="FD165" i="2" a="1"/>
  <c r="FC148" i="2" a="1"/>
  <c r="IT36" i="4" a="1"/>
  <c r="EY208" i="4" a="1"/>
  <c r="FA178" i="2" a="1"/>
  <c r="IW76" i="4" a="1"/>
  <c r="AD208" i="2" a="1"/>
  <c r="FC80" i="2" a="1"/>
  <c r="FB93" i="2" a="1"/>
  <c r="IU38" i="4" a="1"/>
  <c r="IP151" i="4" a="1"/>
  <c r="IT91" i="4" a="1"/>
  <c r="IP23" i="4" a="1"/>
  <c r="IQ54" i="4" a="1"/>
  <c r="FA198" i="2" a="1"/>
  <c r="IQ197" i="4" a="1"/>
  <c r="IR178" i="4" a="1"/>
  <c r="FC106" i="2" a="1"/>
  <c r="FE175" i="2" a="1"/>
  <c r="FC47" i="2" a="1"/>
  <c r="IV124" i="4" a="1"/>
  <c r="IP173" i="4" a="1"/>
  <c r="FE80" i="2" a="1"/>
  <c r="IJ208" i="4" a="1"/>
  <c r="IU79" i="4" a="1"/>
  <c r="IW172" i="4" a="1"/>
  <c r="IT16" i="4" a="1"/>
  <c r="FB180" i="2" a="1"/>
  <c r="BU208" i="2" a="1"/>
  <c r="AZ208" i="2" a="1"/>
  <c r="IV56" i="4" a="1"/>
  <c r="HS208" i="4" a="1"/>
  <c r="IW138" i="4" a="1"/>
  <c r="CC208" i="2" a="1"/>
  <c r="BS208" i="2" a="1"/>
  <c r="FC78" i="2" a="1"/>
  <c r="IP77" i="4" a="1"/>
  <c r="FE65" i="2" a="1"/>
  <c r="IP179" i="4" a="1"/>
  <c r="IV153" i="4" a="1"/>
  <c r="IR185" i="4" a="1"/>
  <c r="FB202" i="2" a="1"/>
  <c r="IT28" i="4" a="1"/>
  <c r="IU22" i="4" a="1"/>
  <c r="EX208" i="4" a="1"/>
  <c r="FB111" i="2" a="1"/>
  <c r="IV147" i="4" a="1"/>
  <c r="IR115" i="4" a="1"/>
  <c r="IP65" i="4" a="1"/>
  <c r="FB204" i="2" a="1"/>
  <c r="IR164" i="4" a="1"/>
  <c r="BK208" i="2" a="1"/>
  <c r="IU54" i="4" a="1"/>
  <c r="IT164" i="4" a="1"/>
  <c r="IT180" i="4" a="1"/>
  <c r="FE164" i="2" a="1"/>
  <c r="AH208" i="2" a="1"/>
  <c r="IT174" i="4" a="1"/>
  <c r="FA157" i="2" a="1"/>
  <c r="FE8" i="2" a="1"/>
  <c r="FD69" i="2" a="1"/>
  <c r="IR108" i="4" a="1"/>
  <c r="IR149" i="4" a="1"/>
  <c r="FC82" i="2" a="1"/>
  <c r="BH208" i="2" a="1"/>
  <c r="FA20" i="2" a="1"/>
  <c r="IR194" i="4" a="1"/>
  <c r="FD96" i="2" a="1"/>
  <c r="IQ81" i="4" a="1"/>
  <c r="IV70" i="4" a="1"/>
  <c r="IP103" i="4" a="1"/>
  <c r="IW132" i="4" a="1"/>
  <c r="IS162" i="4" a="1"/>
  <c r="BP208" i="2" a="1"/>
  <c r="IQ62" i="4" a="1"/>
  <c r="FA195" i="2" a="1"/>
  <c r="IW177" i="4" a="1"/>
  <c r="FB132" i="2" a="1"/>
  <c r="BA208" i="2" a="1"/>
  <c r="IW58" i="4" a="1"/>
  <c r="AE208" i="4" a="1"/>
  <c r="FA37" i="2" a="1"/>
  <c r="FP208" i="4" a="1"/>
  <c r="FC33" i="2" a="1"/>
  <c r="IS157" i="4" a="1"/>
  <c r="IT167" i="4" a="1"/>
  <c r="IV143" i="4" a="1"/>
  <c r="IV109" i="4" a="1"/>
  <c r="IV195" i="4" a="1"/>
  <c r="IR137" i="4" a="1"/>
  <c r="FC149" i="2" a="1"/>
  <c r="IS28" i="4" a="1"/>
  <c r="IT113" i="4" a="1"/>
  <c r="IS159" i="4" a="1"/>
  <c r="IU14" i="4" a="1"/>
  <c r="GB208" i="4" a="1"/>
  <c r="IU167" i="4" a="1"/>
  <c r="IR51" i="4" a="1"/>
  <c r="FC170" i="2" a="1"/>
  <c r="FE168" i="2" a="1"/>
  <c r="FC127" i="2" a="1"/>
  <c r="IT67" i="4" a="1"/>
  <c r="IQ15" i="4" a="1"/>
  <c r="IU57" i="4" a="1"/>
  <c r="IU195" i="4" a="1"/>
  <c r="IS25" i="4" a="1"/>
  <c r="FA154" i="2" a="1"/>
  <c r="IV91" i="4" a="1"/>
  <c r="IS122" i="4" a="1"/>
  <c r="IV100" i="4" a="1"/>
  <c r="IU99" i="4" a="1"/>
  <c r="IW106" i="4" a="1"/>
  <c r="BB208" i="2" a="1"/>
  <c r="IV24" i="4" a="1"/>
  <c r="IS164" i="4" a="1"/>
  <c r="IR75" i="4" a="1"/>
  <c r="IP131" i="4" a="1"/>
  <c r="IT146" i="4" a="1"/>
  <c r="GI208" i="4" a="1"/>
  <c r="IS120" i="4" a="1"/>
  <c r="BN208" i="2" a="1"/>
  <c r="IT55" i="4" a="1"/>
  <c r="FA144" i="2" a="1"/>
  <c r="AG208" i="2" a="1"/>
  <c r="FC58" i="2" a="1"/>
  <c r="BV208" i="2" a="1"/>
  <c r="IT176" i="4" a="1"/>
  <c r="BQ208" i="2" a="1"/>
  <c r="IQ99" i="4" a="1"/>
  <c r="FE21" i="2" a="1"/>
  <c r="IT192" i="4" a="1"/>
  <c r="IP187" i="4" a="1"/>
  <c r="IU80" i="4" a="1"/>
  <c r="IT88" i="4" a="1"/>
  <c r="IS12" i="4" a="1"/>
  <c r="IT144" i="4" a="1"/>
  <c r="GD208" i="4" a="1"/>
  <c r="IR90" i="4" a="1"/>
  <c r="FA64" i="2" a="1"/>
  <c r="FD111" i="2" a="1"/>
  <c r="IQ176" i="4" a="1"/>
  <c r="IR38" i="4" a="1"/>
  <c r="FC113" i="2" a="1"/>
  <c r="IT163" i="4" a="1"/>
  <c r="IV42" i="4" a="1"/>
  <c r="IW160" i="4" a="1"/>
  <c r="AU208" i="2" a="1"/>
  <c r="FC102" i="2" a="1"/>
  <c r="IQ44" i="4" a="1"/>
  <c r="EG208" i="4" a="1"/>
  <c r="FD191" i="2" a="1"/>
  <c r="BO208" i="2" a="1"/>
  <c r="D208" i="4" a="1"/>
  <c r="FE69" i="2" a="1"/>
  <c r="IV43" i="4" a="1"/>
  <c r="FB197" i="2" a="1"/>
  <c r="FE166" i="2" a="1"/>
  <c r="IW11" i="4" a="1"/>
  <c r="IW96" i="4" a="1"/>
  <c r="IT70" i="4" a="1"/>
  <c r="GZ208" i="4" a="1"/>
  <c r="FE189" i="2" a="1"/>
  <c r="ER208" i="4" a="1"/>
  <c r="BW208" i="2" a="1"/>
  <c r="FA58" i="2" a="1"/>
  <c r="CF208" i="2" a="1"/>
  <c r="IR165" i="4" a="1"/>
  <c r="IT8" i="4" a="1"/>
  <c r="IV178" i="4" a="1"/>
  <c r="IT81" i="4" a="1"/>
  <c r="IT139" i="4" a="1"/>
  <c r="FB94" i="2" a="1"/>
  <c r="IT37" i="4" a="1"/>
  <c r="FB160" i="2" a="1"/>
  <c r="IR169" i="4" a="1"/>
  <c r="AJ208" i="2" a="1"/>
  <c r="FE114" i="2" a="1"/>
  <c r="BG208" i="2" a="1"/>
  <c r="IS66" i="4" a="1"/>
  <c r="EG208" i="2" a="1"/>
  <c r="IS190" i="4" a="1"/>
  <c r="IT114" i="4" a="1"/>
  <c r="IS156" i="4" a="1"/>
  <c r="GA208" i="4" a="1"/>
  <c r="FE170" i="2" a="1"/>
  <c r="IQ185" i="4" a="1"/>
  <c r="IW18" i="4" a="1"/>
  <c r="IV66" i="4" a="1"/>
  <c r="IS63" i="4" a="1"/>
  <c r="IV72" i="4" a="1"/>
  <c r="IP68" i="4" a="1"/>
  <c r="IV183" i="4" a="1"/>
  <c r="IT182" i="4" a="1"/>
  <c r="IU180" i="4" a="1"/>
  <c r="IA208" i="4" a="1"/>
  <c r="BC208" i="2" a="1"/>
  <c r="FD22" i="2" a="1"/>
  <c r="IW67" i="4" a="1"/>
  <c r="FB181" i="2" a="1"/>
  <c r="IP80" i="4" a="1"/>
  <c r="IR134" i="4" a="1"/>
  <c r="FD127" i="2" a="1"/>
  <c r="FB129" i="2" a="1"/>
  <c r="IU163" i="4" a="1"/>
  <c r="IS115" i="4" a="1"/>
  <c r="EE208" i="2" a="1"/>
  <c r="FA80" i="2" a="1"/>
  <c r="FB133" i="2" a="1"/>
  <c r="IS48" i="4" a="1"/>
  <c r="IS38" i="4" a="1"/>
  <c r="FI208" i="4" a="1"/>
  <c r="IR201" i="4" a="1"/>
  <c r="IW100" i="4" a="1"/>
  <c r="IV94" i="4" a="1"/>
  <c r="IR176" i="4" a="1"/>
  <c r="AF208" i="2" a="1"/>
  <c r="IW207" i="4" a="1"/>
  <c r="IV186" i="4" a="1"/>
  <c r="AA208" i="2" a="1"/>
  <c r="AL208" i="2" a="1"/>
  <c r="IP114" i="4" a="1"/>
  <c r="IQ143" i="4" a="1"/>
  <c r="FC81" i="2" a="1"/>
  <c r="FB142" i="2" a="1"/>
  <c r="FA16" i="2" a="1"/>
  <c r="IU43" i="4" a="1"/>
  <c r="IS119" i="4" a="1"/>
  <c r="IW7" i="4" a="1"/>
  <c r="FE140" i="2" a="1"/>
  <c r="IR10" i="4" a="1"/>
  <c r="IV116" i="4" a="1"/>
  <c r="IR7" i="4" a="1"/>
  <c r="IT123" i="4" a="1"/>
  <c r="IW167" i="4" a="1"/>
  <c r="IS133" i="4" a="1"/>
  <c r="IQ65" i="4" a="1"/>
  <c r="FE203" i="2" a="1"/>
  <c r="FC133" i="2" a="1"/>
  <c r="IS100" i="4" a="1"/>
  <c r="IP145" i="4" a="1"/>
  <c r="FB16" i="2" a="1"/>
  <c r="FC177" i="2" a="1"/>
  <c r="AA208" i="4" a="1"/>
  <c r="IS91" i="4" a="1"/>
  <c r="FC38" i="2" a="1"/>
  <c r="AK208" i="2" a="1"/>
  <c r="IW14" i="4" a="1"/>
  <c r="FD156" i="2" a="1"/>
  <c r="FD51" i="2" a="1"/>
  <c r="FE142" i="2" a="1"/>
  <c r="EJ208" i="4" a="1"/>
  <c r="IQ20" i="4" a="1"/>
  <c r="IV159" i="4" a="1"/>
  <c r="IT121" i="4" a="1"/>
  <c r="BM208" i="2" a="1"/>
  <c r="IW111" i="4" a="1"/>
  <c r="FA156" i="2" a="1"/>
  <c r="EU208" i="4" a="1"/>
  <c r="IU194" i="4" a="1"/>
  <c r="IV67" i="4" a="1"/>
  <c r="FB177" i="2" a="1"/>
  <c r="IW90" i="4" a="1"/>
  <c r="IQ73" i="4" a="1"/>
  <c r="IS108" i="4" a="1"/>
  <c r="FA43" i="2" a="1"/>
  <c r="IU36" i="4" a="1"/>
  <c r="FE112" i="2" a="1"/>
  <c r="IQ116" i="4" a="1"/>
  <c r="IS69" i="4" a="1"/>
  <c r="IW102" i="4" a="1"/>
  <c r="IV51" i="4" a="1"/>
  <c r="FC101" i="2" a="1"/>
  <c r="IU56" i="4" a="1"/>
  <c r="IR30" i="4" a="1"/>
  <c r="IT73" i="4" a="1"/>
  <c r="IP169" i="4" a="1"/>
  <c r="FC139" i="2" a="1"/>
  <c r="IP43" i="4" a="1"/>
  <c r="FE174" i="2" a="1"/>
  <c r="IS59" i="4" a="1"/>
  <c r="IQ66" i="4" a="1"/>
  <c r="IR193" i="4" a="1"/>
  <c r="FB98" i="2" a="1"/>
  <c r="IW77" i="4" a="1"/>
  <c r="CX208" i="2" a="1"/>
  <c r="FE137" i="2" a="1"/>
  <c r="FC31" i="2" a="1"/>
  <c r="FC128" i="2" a="1"/>
  <c r="IQ35" i="4" a="1"/>
  <c r="AE208" i="2" a="1"/>
  <c r="FD68" i="2" a="1"/>
  <c r="CT208" i="2" a="1"/>
  <c r="IU199" i="4" a="1"/>
  <c r="FE157" i="2" a="1"/>
  <c r="FD122" i="2" a="1"/>
  <c r="IT74" i="4" a="1"/>
  <c r="AV208" i="2" a="1"/>
  <c r="FD13" i="2" a="1"/>
  <c r="IP159" i="4" a="1"/>
  <c r="IV160" i="4" a="1"/>
  <c r="IS85" i="4" a="1"/>
  <c r="AC208" i="2" a="1"/>
  <c r="IV129" i="4" a="1"/>
  <c r="FB151" i="2" a="1"/>
  <c r="BD208" i="2" a="1"/>
  <c r="IU160" i="4" a="1"/>
  <c r="FE181" i="2" a="1"/>
  <c r="FB89" i="2" a="1"/>
  <c r="IQ164" i="4" a="1"/>
  <c r="DY208" i="4" a="1"/>
  <c r="IU179" i="4" a="1"/>
  <c r="IU131" i="4" a="1"/>
  <c r="FA25" i="2" a="1"/>
  <c r="IW34" i="4" a="1"/>
  <c r="IW13" i="4" a="1"/>
  <c r="IU132" i="4" a="1"/>
  <c r="IV118" i="4" a="1"/>
  <c r="IR104" i="4" a="1"/>
  <c r="IP78" i="4" a="1"/>
  <c r="IU193" i="4" a="1"/>
  <c r="IS148" i="4" a="1"/>
  <c r="HN208" i="4" a="1"/>
  <c r="IT202" i="4" a="1"/>
  <c r="IW136" i="4" a="1"/>
  <c r="DV208" i="4" a="1"/>
  <c r="IQ95" i="4" a="1"/>
  <c r="FE104" i="2" a="1"/>
  <c r="IR181" i="4" a="1"/>
  <c r="FB82" i="2" a="1"/>
  <c r="FC63" i="2" a="1"/>
  <c r="IP139" i="4" a="1"/>
  <c r="FB115" i="2" a="1"/>
  <c r="IR22" i="4" a="1"/>
  <c r="IT128" i="4" a="1"/>
  <c r="IS82" i="4" a="1"/>
  <c r="IQ195" i="4" a="1"/>
  <c r="IR84" i="4" a="1"/>
  <c r="IU192" i="4" a="1"/>
  <c r="IQ89" i="4" a="1"/>
  <c r="FA179" i="2" a="1"/>
  <c r="FC32" i="2" a="1"/>
  <c r="M208" i="4" a="1"/>
  <c r="IR101" i="4" a="1"/>
  <c r="IQ76" i="4" a="1"/>
  <c r="IV194" i="4" a="1"/>
  <c r="FC150" i="2" a="1"/>
  <c r="IQ23" i="4" a="1"/>
  <c r="IW159" i="4" a="1"/>
  <c r="IT120" i="4" a="1"/>
  <c r="IW146" i="4" a="1"/>
  <c r="IV54" i="4" a="1"/>
  <c r="IV65" i="4" a="1"/>
  <c r="IT58" i="4" a="1"/>
  <c r="IT90" i="4" a="1"/>
  <c r="IW189" i="4" a="1"/>
  <c r="FE122" i="2" a="1"/>
  <c r="IP47" i="4" a="1"/>
  <c r="IR186" i="4" a="1"/>
  <c r="FD7" i="2" a="1"/>
  <c r="IR123" i="4" a="1"/>
  <c r="IW120" i="4" a="1"/>
  <c r="FE182" i="2" a="1"/>
  <c r="FC56" i="2" a="1"/>
  <c r="IW198" i="4" a="1"/>
  <c r="IR153" i="4" a="1"/>
  <c r="IU28" i="4" a="1"/>
  <c r="IS178" i="4" a="1"/>
  <c r="IR125" i="4" a="1"/>
  <c r="EE208" i="4" a="1"/>
  <c r="FB198" i="2" a="1"/>
  <c r="IP14" i="4" a="1"/>
  <c r="IW22" i="4" a="1"/>
  <c r="FA96" i="2" a="1"/>
  <c r="IQ190" i="4" a="1"/>
  <c r="IT155" i="4" a="1"/>
  <c r="FB78" i="2" a="1"/>
  <c r="IQ126" i="4" a="1"/>
  <c r="IR94" i="4" a="1"/>
  <c r="IR136" i="4" a="1"/>
  <c r="IU196" i="4" a="1"/>
  <c r="CR208" i="2" a="1"/>
  <c r="FA42" i="2" a="1"/>
  <c r="IT158" i="4" a="1"/>
  <c r="IQ184" i="4" a="1"/>
  <c r="FE172" i="2" a="1"/>
  <c r="IT188" i="4" a="1"/>
  <c r="IS112" i="4" a="1"/>
  <c r="IU27" i="4" a="1"/>
  <c r="FD43" i="2" a="1"/>
  <c r="IQ130" i="4" a="1"/>
  <c r="FA173" i="2" a="1"/>
  <c r="IW165" i="4" a="1"/>
  <c r="FD26" i="2" a="1"/>
  <c r="IU136" i="4" a="1"/>
  <c r="IW56" i="4" a="1"/>
  <c r="IR61" i="4" a="1"/>
  <c r="IR203" i="4" a="1"/>
  <c r="FA17" i="2" a="1"/>
  <c r="IQ193" i="4" a="1"/>
  <c r="IU50" i="4" a="1"/>
  <c r="IU171" i="4" a="1"/>
  <c r="IR200" i="4" a="1"/>
  <c r="FA106" i="2" a="1"/>
  <c r="IW74" i="4" a="1"/>
  <c r="IW71" i="4" a="1"/>
  <c r="IW24" i="4" a="1"/>
  <c r="FC110" i="2" a="1"/>
  <c r="IQ156" i="4" a="1"/>
  <c r="FB75" i="2" a="1"/>
  <c r="IS47" i="4" a="1"/>
  <c r="IQ84" i="4" a="1"/>
  <c r="IT124" i="4" a="1"/>
  <c r="IU90" i="4" a="1"/>
  <c r="IP29" i="4" a="1"/>
  <c r="IV21" i="4" a="1"/>
  <c r="FC41" i="2" a="1"/>
  <c r="IS16" i="4" a="1"/>
  <c r="FE50" i="2" a="1"/>
  <c r="IU198" i="4" a="1"/>
  <c r="IQ9" i="4" a="1"/>
  <c r="FE121" i="2" a="1"/>
  <c r="IS101" i="4" a="1"/>
  <c r="AW208" i="2" a="1"/>
  <c r="FE165" i="2" a="1"/>
  <c r="IT184" i="4" a="1"/>
  <c r="IV114" i="4" a="1"/>
  <c r="IT134" i="4" a="1"/>
  <c r="AI208" i="2" a="1"/>
  <c r="FC124" i="2" a="1"/>
  <c r="FA101" i="2" a="1"/>
  <c r="AM208" i="2" a="1"/>
  <c r="FE62" i="2" a="1"/>
  <c r="FD180" i="2" a="1"/>
  <c r="IV93" i="4" a="1"/>
  <c r="IU98" i="4" a="1"/>
  <c r="FB12" i="2" a="1"/>
  <c r="FC39" i="2" a="1"/>
  <c r="IV113" i="4" a="1"/>
  <c r="IV156" i="4" a="1"/>
  <c r="FC72" i="2" a="1"/>
  <c r="IQ22" i="4" a="1"/>
  <c r="IR98" i="4" a="1"/>
  <c r="FA13" i="2" a="1"/>
  <c r="FD80" i="2" a="1"/>
  <c r="IU146" i="4" a="1"/>
  <c r="IP191" i="4" a="1"/>
  <c r="CJ208" i="2" a="1"/>
  <c r="FA136" i="2" a="1"/>
  <c r="IS182" i="4" a="1"/>
  <c r="IV15" i="4" a="1"/>
  <c r="FC154" i="2" a="1"/>
  <c r="IV203" i="4" a="1"/>
  <c r="FA69" i="2" a="1"/>
  <c r="GK208" i="4" a="1"/>
  <c r="IS45" i="4" a="1"/>
  <c r="IQ59" i="4" a="1"/>
  <c r="IV17" i="4" a="1"/>
  <c r="IQ64" i="4" a="1"/>
  <c r="FA23" i="2" a="1"/>
  <c r="IT27" i="4" a="1"/>
  <c r="FC192" i="2" a="1"/>
  <c r="IW43" i="4" a="1"/>
  <c r="IV7" i="4" a="1"/>
  <c r="FE173" i="2" a="1"/>
  <c r="IP26" i="4" a="1"/>
  <c r="IP10" i="4" a="1"/>
  <c r="FC125" i="2" a="1"/>
  <c r="FE97" i="2" a="1"/>
  <c r="IV179" i="4" a="1"/>
  <c r="IV131" i="4" a="1"/>
  <c r="FC42" i="2" a="1"/>
  <c r="FE117" i="2" a="1"/>
  <c r="FA127" i="2" a="1"/>
  <c r="IS168" i="4" a="1"/>
  <c r="FB31" i="2" a="1"/>
  <c r="IW83" i="4" a="1"/>
  <c r="IP39" i="4" a="1"/>
  <c r="IR199" i="4" a="1"/>
  <c r="HX208" i="4" a="1"/>
  <c r="IV170" i="4" a="1"/>
  <c r="FA135" i="2" a="1"/>
  <c r="EV208" i="4" a="1"/>
  <c r="IV62" i="4" a="1"/>
  <c r="FD20" i="2" a="1"/>
  <c r="IW99" i="4" a="1"/>
  <c r="FE107" i="2" a="1"/>
  <c r="IQ147" i="4" a="1"/>
  <c r="IR190" i="4" a="1"/>
  <c r="FC7" i="2" a="1"/>
  <c r="IV204" i="4" a="1"/>
  <c r="FC155" i="2" a="1"/>
  <c r="IQ85" i="4" a="1"/>
  <c r="IU71" i="4" a="1"/>
  <c r="FB128" i="2" a="1"/>
  <c r="FD204" i="2" a="1"/>
  <c r="IS173" i="4" a="1"/>
  <c r="IT82" i="4" a="1"/>
  <c r="HA208" i="4" a="1"/>
  <c r="FD155" i="2" a="1"/>
  <c r="IS188" i="4" a="1"/>
  <c r="IS7" i="4" a="1"/>
  <c r="FB120" i="2" a="1"/>
  <c r="FB21" i="2" a="1"/>
  <c r="FA129" i="2" a="1"/>
  <c r="FB124" i="2" a="1"/>
  <c r="FA95" i="2" a="1"/>
  <c r="FD57" i="2" a="1"/>
  <c r="FB172" i="2" a="1"/>
  <c r="IW128" i="4" a="1"/>
  <c r="BF208" i="2" a="1"/>
  <c r="IQ140" i="4" a="1"/>
  <c r="C208" i="2" a="1"/>
  <c r="FC146" i="2" a="1"/>
  <c r="IV185" i="4" a="1"/>
  <c r="FC12" i="2" a="1"/>
  <c r="FC53" i="2" a="1"/>
  <c r="B208" i="4" a="1"/>
  <c r="FD136" i="2" a="1"/>
  <c r="FE151" i="2" a="1"/>
  <c r="BT208" i="2" a="1"/>
  <c r="IV133" i="4" a="1"/>
  <c r="FC114" i="2" a="1"/>
  <c r="IR120" i="4" a="1"/>
  <c r="IV140" i="4" a="1"/>
  <c r="FD182" i="2" a="1"/>
  <c r="IU191" i="4" a="1"/>
  <c r="IV200" i="4" a="1"/>
  <c r="IW32" i="4" a="1"/>
  <c r="FB25" i="2" a="1"/>
  <c r="FS208" i="4" a="1"/>
  <c r="DG208" i="2" a="1"/>
  <c r="IS121" i="4" a="1"/>
  <c r="FD12" i="2" a="1"/>
  <c r="IQ60" i="4" a="1"/>
  <c r="FA186" i="2" a="1"/>
  <c r="FB23" i="2" a="1"/>
  <c r="IS184" i="4" a="1"/>
  <c r="IW27" i="4" a="1"/>
  <c r="IR151" i="4" a="1"/>
  <c r="IT12" i="4" a="1"/>
  <c r="IV148" i="4" a="1"/>
  <c r="IW145" i="4" a="1"/>
  <c r="BI208" i="2" a="1"/>
  <c r="AB208" i="2" a="1"/>
  <c r="IT25" i="4" a="1"/>
  <c r="IV32" i="4" a="1"/>
  <c r="FA208" i="4" a="1"/>
  <c r="IP142" i="4" a="1"/>
  <c r="FD90" i="2" a="1"/>
  <c r="IS27" i="4" a="1"/>
  <c r="FC166" i="2" a="1"/>
  <c r="FE55" i="2" a="1"/>
  <c r="EA208" i="2" a="1"/>
  <c r="FD14" i="2" a="1"/>
  <c r="IT178" i="4" a="1"/>
  <c r="FD107" i="2" a="1"/>
  <c r="FA63" i="2" a="1"/>
  <c r="IS167" i="4" a="1"/>
  <c r="IV106" i="4" a="1"/>
  <c r="IV92" i="4" a="1"/>
  <c r="FB42" i="2" a="1"/>
  <c r="FC207" i="2" a="1"/>
  <c r="EP208" i="4" a="1"/>
  <c r="P208" i="4" a="1"/>
  <c r="IQ202" i="4" a="1"/>
  <c r="FA18" i="2" a="1"/>
  <c r="IV163" i="4" a="1"/>
  <c r="IS92" i="4" a="1"/>
  <c r="IR146" i="4" a="1"/>
  <c r="FO208" i="4" a="1"/>
  <c r="FE88" i="2" a="1"/>
  <c r="IW44" i="4" a="1"/>
  <c r="IU120" i="4" a="1"/>
  <c r="AQ208" i="2" a="1"/>
  <c r="FD10" i="2" a="1"/>
  <c r="IU115" i="4" a="1"/>
  <c r="FE98" i="2" a="1"/>
  <c r="IS137" i="4" a="1"/>
  <c r="IT99" i="4" a="1"/>
  <c r="IQ36" i="4" a="1"/>
  <c r="FD192" i="2" a="1"/>
  <c r="FD30" i="2" a="1"/>
  <c r="IW62" i="4" a="1"/>
  <c r="FE73" i="2" a="1"/>
  <c r="IQ87" i="4" a="1"/>
  <c r="FA60" i="2" a="1"/>
  <c r="IR204" i="4" a="1"/>
  <c r="IW97" i="4" a="1"/>
  <c r="FB109" i="2" a="1"/>
  <c r="FB27" i="2" a="1"/>
  <c r="IW201" i="4" a="1"/>
  <c r="IR112" i="4" a="1"/>
  <c r="IR23" i="4" a="1"/>
  <c r="FE48" i="2" a="1"/>
  <c r="IW37" i="4" a="1"/>
  <c r="IT206" i="4" a="1"/>
  <c r="FE146" i="2" a="1"/>
  <c r="IP204" i="4" a="1"/>
  <c r="FB7" i="2" a="1"/>
  <c r="FE22" i="2" a="1"/>
  <c r="IU111" i="4" a="1"/>
  <c r="IV206" i="4" a="1"/>
  <c r="FD143" i="2" a="1"/>
  <c r="IW40" i="4" a="1"/>
  <c r="FA170" i="2" a="1"/>
  <c r="FA175" i="2" a="1"/>
  <c r="FC198" i="2" a="1"/>
  <c r="IW65" i="4" a="1"/>
  <c r="IT198" i="4" a="1"/>
  <c r="IQ165" i="4" a="1"/>
  <c r="IR71" i="4" a="1"/>
  <c r="IT108" i="4" a="1"/>
  <c r="IT54" i="4" a="1"/>
  <c r="FB114" i="2" a="1"/>
  <c r="IT98" i="4" a="1"/>
  <c r="IT92" i="4" a="1"/>
  <c r="IV127" i="4" a="1"/>
  <c r="FA50" i="2" a="1"/>
  <c r="IW70" i="4" a="1"/>
  <c r="FB121" i="2" a="1"/>
  <c r="FD116" i="2" a="1"/>
  <c r="FA33" i="2" a="1"/>
  <c r="IW15" i="4" a="1"/>
  <c r="AT208" i="2" a="1"/>
  <c r="FE14" i="2" a="1"/>
  <c r="IP44" i="4" a="1"/>
  <c r="IR97" i="4" a="1"/>
  <c r="FC132" i="2" a="1"/>
  <c r="IR82" i="4" a="1"/>
  <c r="IW114" i="4" a="1"/>
  <c r="IU93" i="4" a="1"/>
  <c r="FA97" i="2" a="1"/>
  <c r="FD60" i="2" a="1"/>
  <c r="IQ134" i="4" a="1"/>
  <c r="IQ141" i="4" a="1"/>
  <c r="EH208" i="2" a="1"/>
  <c r="IV9" i="4" a="1"/>
  <c r="IT101" i="4" a="1"/>
  <c r="IW158" i="4" a="1"/>
  <c r="IS151" i="4" a="1"/>
  <c r="FC189" i="2" a="1"/>
  <c r="CA208" i="2" a="1"/>
  <c r="BR208" i="2" a="1"/>
  <c r="IV188" i="4" a="1"/>
  <c r="IT29" i="4" a="1"/>
  <c r="IV136" i="4" a="1"/>
  <c r="IU187" i="4" a="1"/>
  <c r="IR26" i="4" a="1"/>
  <c r="IP8" i="4" a="1"/>
  <c r="FC18" i="2" a="1"/>
  <c r="IV207" i="4" a="1"/>
  <c r="IV74" i="4" a="1"/>
  <c r="IV176" i="4" a="1"/>
  <c r="E208" i="4" a="1"/>
  <c r="FD142" i="2" a="1"/>
  <c r="IU87" i="4" a="1"/>
  <c r="IQ24" i="4" a="1"/>
  <c r="CM208" i="2" a="1"/>
  <c r="IT135" i="4" a="1"/>
  <c r="CU208" i="2" a="1"/>
  <c r="IW49" i="4" a="1"/>
  <c r="IR121" i="4" a="1"/>
  <c r="FA150" i="2" a="1"/>
  <c r="IU205" i="4" a="1"/>
  <c r="IS80" i="4" a="1"/>
  <c r="HM208" i="4" a="1"/>
  <c r="FE200" i="2" a="1"/>
  <c r="FA111" i="2" a="1"/>
  <c r="IP74" i="4" a="1"/>
  <c r="FA27" i="2" a="1"/>
  <c r="IS50" i="4" a="1"/>
  <c r="FB113" i="2" a="1"/>
  <c r="FE31" i="2" a="1"/>
  <c r="FD70" i="2" a="1"/>
  <c r="IR67" i="4" a="1"/>
  <c r="FD50" i="2" a="1"/>
  <c r="IS138" i="4" a="1"/>
  <c r="FD81" i="2" a="1"/>
  <c r="IQ207" i="4" a="1"/>
  <c r="FD33" i="2" a="1"/>
  <c r="FC164" i="2" a="1"/>
  <c r="FD166" i="2" a="1"/>
  <c r="IU70" i="4" a="1"/>
  <c r="IQ101" i="4" a="1"/>
  <c r="FC34" i="2" a="1"/>
  <c r="F208" i="2" a="1"/>
  <c r="IV86" i="4" a="1"/>
  <c r="IR66" i="4" a="1"/>
  <c r="IR72" i="4" a="1"/>
  <c r="FB182" i="2" a="1"/>
  <c r="IU97" i="4" a="1"/>
  <c r="IS126" i="4" a="1"/>
  <c r="IS141" i="4" a="1"/>
  <c r="IW186" i="4" a="1"/>
  <c r="FB44" i="2" a="1"/>
  <c r="IU148" i="4" a="1"/>
  <c r="IQ132" i="4" a="1"/>
  <c r="IS130" i="4" a="1"/>
  <c r="IQ196" i="4" a="1"/>
  <c r="IT172" i="4" a="1"/>
  <c r="IU40" i="4" a="1"/>
  <c r="FD23" i="2" a="1"/>
  <c r="IW12" i="4" a="1"/>
  <c r="IR205" i="4" a="1"/>
  <c r="IW171" i="4" a="1"/>
  <c r="IT97" i="4" a="1"/>
  <c r="IU73" i="4" a="1"/>
  <c r="IS86" i="4" a="1"/>
  <c r="FC145" i="2" a="1"/>
  <c r="IV58" i="4" a="1"/>
  <c r="IQ8" i="4" a="1"/>
  <c r="IP206" i="4" a="1"/>
  <c r="IU204" i="4" a="1"/>
  <c r="IP119" i="4" a="1"/>
  <c r="EW208" i="2" a="1"/>
  <c r="IV33" i="4" a="1"/>
  <c r="IS35" i="4" a="1"/>
  <c r="FC131" i="2" a="1"/>
  <c r="IT56" i="4" a="1"/>
  <c r="FB9" i="2" a="1"/>
  <c r="FC123" i="2" a="1"/>
  <c r="IR39" i="4" a="1"/>
  <c r="IU140" i="4" a="1"/>
  <c r="IU154" i="4" a="1"/>
  <c r="FB206" i="2" a="1"/>
  <c r="GO208" i="4" a="1"/>
  <c r="IS201" i="4" a="1"/>
  <c r="IU175" i="4" a="1"/>
  <c r="FC30" i="2" a="1"/>
  <c r="IT43" i="4" a="1"/>
  <c r="IW10" i="4" a="1"/>
  <c r="IS102" i="4" a="1"/>
  <c r="FE130" i="2" a="1"/>
  <c r="IP70" i="4" a="1"/>
  <c r="IP174" i="4" a="1"/>
  <c r="IW185" i="4" a="1"/>
  <c r="FB146" i="2" a="1"/>
  <c r="IP177" i="4" a="1"/>
  <c r="IS41" i="4" a="1"/>
  <c r="IN208" i="4" a="1"/>
  <c r="IP13" i="4" a="1"/>
  <c r="FE178" i="2" a="1"/>
  <c r="IS191" i="4" a="1"/>
  <c r="IV44" i="4" a="1"/>
  <c r="IQ56" i="4" a="1"/>
  <c r="IT22" i="4" a="1"/>
  <c r="IW119" i="4" a="1"/>
  <c r="IW79" i="4" a="1"/>
  <c r="FC59" i="2" a="1"/>
  <c r="IU137" i="4" a="1"/>
  <c r="IS29" i="4" a="1"/>
  <c r="IS189" i="4" a="1"/>
  <c r="IW82" i="4" a="1"/>
  <c r="FB157" i="2" a="1"/>
  <c r="FA166" i="2" a="1"/>
  <c r="FA70" i="2" a="1"/>
  <c r="FC36" i="2" a="1"/>
  <c r="IP146" i="4" a="1"/>
  <c r="IP117" i="4" a="1"/>
  <c r="IW155" i="4" a="1"/>
  <c r="FE37" i="2" a="1"/>
  <c r="FD170" i="2" a="1"/>
  <c r="IT156" i="4" a="1"/>
  <c r="IP152" i="4" a="1"/>
  <c r="IW16" i="4" a="1"/>
  <c r="IV192" i="4" a="1"/>
  <c r="IV151" i="4" a="1"/>
  <c r="IR143" i="4" a="1"/>
  <c r="FD113" i="2" a="1"/>
  <c r="FB104" i="2" a="1"/>
  <c r="IP58" i="4" a="1"/>
  <c r="IP38" i="4" a="1"/>
  <c r="IS67" i="4" a="1"/>
  <c r="IQ90" i="4" a="1"/>
  <c r="FE193" i="2" a="1"/>
  <c r="IW9" i="4" a="1"/>
  <c r="IR103" i="4" a="1"/>
  <c r="IT194" i="4" a="1"/>
  <c r="X208" i="4" a="1"/>
  <c r="FE100" i="2" a="1"/>
  <c r="FC90" i="2" a="1"/>
  <c r="IV125" i="4" a="1"/>
  <c r="FA153" i="2" a="1"/>
  <c r="IU112" i="4" a="1"/>
  <c r="IV177" i="4" a="1"/>
  <c r="IW169" i="4" a="1"/>
  <c r="FB32" i="2" a="1"/>
  <c r="FE23" i="2" a="1"/>
  <c r="IP11" i="4" a="1"/>
  <c r="AG208" i="4" a="1"/>
  <c r="IV71" i="4" a="1"/>
  <c r="IV40" i="4" a="1"/>
  <c r="IU203" i="4" a="1"/>
  <c r="IW72" i="4" a="1"/>
  <c r="N208" i="2" a="1"/>
  <c r="IU66" i="4" a="1"/>
  <c r="DS208" i="2" a="1"/>
  <c r="IW88" i="4" a="1"/>
  <c r="IQ83" i="4" a="1"/>
  <c r="FB147" i="2" a="1"/>
  <c r="FD179" i="2" a="1"/>
  <c r="FD196" i="2" a="1"/>
  <c r="FB56" i="2" a="1"/>
  <c r="IP148" i="4" a="1"/>
  <c r="IS163" i="4" a="1"/>
  <c r="IR36" i="4" a="1"/>
  <c r="FB41" i="2" a="1"/>
  <c r="IR202" i="4" a="1"/>
  <c r="IP42" i="4" a="1"/>
  <c r="FJ208" i="4" a="1"/>
  <c r="FD45" i="2" a="1"/>
  <c r="IV31" i="4" a="1"/>
  <c r="FD88" i="2" a="1"/>
  <c r="FB30" i="2" a="1"/>
  <c r="O208" i="2" a="1"/>
  <c r="IP197" i="4" a="1"/>
  <c r="IS205" i="4" a="1"/>
  <c r="BY208" i="2" a="1"/>
  <c r="FC196" i="2" a="1"/>
  <c r="IU141" i="4" a="1"/>
  <c r="GV208" i="4" a="1"/>
  <c r="Z208" i="4" a="1"/>
  <c r="GP208" i="4" a="1"/>
  <c r="FA45" i="2" a="1"/>
  <c r="IQ82" i="4" a="1"/>
  <c r="IV161" i="4" a="1"/>
  <c r="EH208" i="4" a="1"/>
  <c r="FD206" i="2" a="1"/>
  <c r="IQ175" i="4" a="1"/>
  <c r="IT14" i="4" a="1"/>
  <c r="FA202" i="2" a="1"/>
  <c r="FC8" i="2" a="1"/>
  <c r="X208" i="2" a="1"/>
  <c r="IQ188" i="4" a="1"/>
  <c r="DZ208" i="4" a="1"/>
  <c r="IQ17" i="4" a="1"/>
  <c r="IU116" i="4" a="1"/>
  <c r="FA11" i="2" a="1"/>
  <c r="FA138" i="2" a="1"/>
  <c r="IV46" i="4" a="1"/>
  <c r="FB39" i="2" a="1"/>
  <c r="IU63" i="4" a="1"/>
  <c r="IR95" i="4" a="1"/>
  <c r="IT94" i="4" a="1"/>
  <c r="FD36" i="2" a="1"/>
  <c r="IW205" i="4" a="1"/>
  <c r="FE194" i="2" a="1"/>
  <c r="FA47" i="2" a="1"/>
  <c r="IR33" i="4" a="1"/>
  <c r="IP69" i="4" a="1"/>
  <c r="IS64" i="4" a="1"/>
  <c r="FE11" i="2" a="1"/>
  <c r="IP160" i="4" a="1"/>
  <c r="IT162" i="4" a="1"/>
  <c r="FD157" i="2" a="1"/>
  <c r="IV182" i="4" a="1"/>
  <c r="IQ45" i="4" a="1"/>
  <c r="FY208" i="4" a="1"/>
  <c r="FA88" i="2" a="1"/>
  <c r="IT153" i="4" a="1"/>
  <c r="IV47" i="4" a="1"/>
  <c r="IW92" i="4" a="1"/>
  <c r="IS149" i="4" a="1"/>
  <c r="IS74" i="4" a="1"/>
  <c r="IQ106" i="4" a="1"/>
  <c r="IR167" i="4" a="1"/>
  <c r="IP97" i="4" a="1"/>
  <c r="IU151" i="4" a="1"/>
  <c r="IV121" i="4" a="1"/>
  <c r="IR142" i="4" a="1"/>
  <c r="FC69" i="2" a="1"/>
  <c r="DU208" i="2" a="1"/>
  <c r="IR21" i="4" a="1"/>
  <c r="FB10" i="2" a="1"/>
  <c r="FB22" i="2" a="1"/>
  <c r="IP164" i="4" a="1"/>
  <c r="IP155" i="4" a="1"/>
  <c r="FE60" i="2" a="1"/>
  <c r="AR208" i="2" a="1"/>
  <c r="B208" i="2" a="1"/>
  <c r="FB149" i="2" a="1"/>
  <c r="IR31" i="4" a="1"/>
  <c r="IP129" i="4" a="1"/>
  <c r="IP125" i="4" a="1"/>
  <c r="IU206" i="4" a="1"/>
  <c r="FA52" i="2" a="1"/>
  <c r="BL208" i="2" a="1"/>
  <c r="IW69" i="4" a="1"/>
  <c r="IT46" i="4" a="1"/>
  <c r="R208" i="4" a="1"/>
  <c r="FA140" i="2" a="1"/>
  <c r="IT39" i="4" a="1"/>
  <c r="IT185" i="4" a="1"/>
  <c r="IW36" i="4" a="1"/>
  <c r="IT143" i="4" a="1"/>
  <c r="IS39" i="4" a="1"/>
  <c r="FA72" i="2" a="1"/>
  <c r="IP189" i="4" a="1"/>
  <c r="IP116" i="4" a="1"/>
  <c r="FB166" i="2" a="1"/>
  <c r="IV142" i="4" a="1"/>
  <c r="GM208" i="4" a="1"/>
  <c r="FE46" i="2" a="1"/>
  <c r="FC176" i="2" a="1"/>
  <c r="IS200" i="4" a="1"/>
  <c r="FD49" i="2" a="1"/>
  <c r="CW208" i="2" a="1"/>
  <c r="IU135" i="4" a="1"/>
  <c r="IU177" i="4" a="1"/>
  <c r="IV154" i="4" a="1"/>
  <c r="DH208" i="2" a="1"/>
  <c r="DU208" i="4" a="1"/>
  <c r="FD34" i="2" a="1"/>
  <c r="IS197" i="4" a="1"/>
  <c r="IS180" i="4" a="1"/>
  <c r="FE148" i="2" a="1"/>
  <c r="EO208" i="4" a="1"/>
  <c r="M208" i="2" a="1"/>
  <c r="IT68" i="4" a="1"/>
  <c r="IV102" i="4" a="1"/>
  <c r="FE96" i="2" a="1"/>
  <c r="IV120" i="4" a="1"/>
  <c r="IU51" i="4" a="1"/>
  <c r="IR53" i="4" a="1"/>
  <c r="EK208" i="2" a="1"/>
  <c r="FB130" i="2" a="1"/>
  <c r="IQ173" i="4" a="1"/>
  <c r="C208" i="4" a="1"/>
  <c r="IP30" i="4" a="1"/>
  <c r="IS36" i="4" a="1"/>
  <c r="FC92" i="2" a="1"/>
  <c r="IS93" i="4" a="1"/>
  <c r="IT32" i="4" a="1"/>
  <c r="IP22" i="4" a="1"/>
  <c r="FA15" i="2" a="1"/>
  <c r="IR187" i="4" a="1"/>
  <c r="FA55" i="2" a="1"/>
  <c r="IQ123" i="4" a="1"/>
  <c r="IP203" i="4" a="1"/>
  <c r="IW46" i="4" a="1"/>
  <c r="IQ153" i="4" a="1"/>
  <c r="FE41" i="2" a="1"/>
  <c r="FC159" i="2" a="1"/>
  <c r="IT93" i="4" a="1"/>
  <c r="FC142" i="2" a="1"/>
  <c r="FE103" i="2" a="1"/>
  <c r="IU11" i="4" a="1"/>
  <c r="FD145" i="2" a="1"/>
  <c r="FD119" i="2" a="1"/>
  <c r="IV149" i="4" a="1"/>
  <c r="IS111" i="4" a="1"/>
  <c r="IU130" i="4" a="1"/>
  <c r="IR192" i="4" a="1"/>
  <c r="IU144" i="4" a="1"/>
  <c r="IU138" i="4" a="1"/>
  <c r="FB86" i="2" a="1"/>
  <c r="IT35" i="4" a="1"/>
  <c r="AS208" i="2" a="1"/>
  <c r="IW55" i="4" a="1"/>
  <c r="IV167" i="4" a="1"/>
  <c r="FD73" i="2" a="1"/>
  <c r="FC87" i="2" a="1"/>
  <c r="IW203" i="4" a="1"/>
  <c r="IP199" i="4" a="1"/>
  <c r="IQ61" i="4" a="1"/>
  <c r="FA108" i="2" a="1"/>
  <c r="FC100" i="2" a="1"/>
  <c r="FB81" i="2" a="1"/>
  <c r="FD203" i="2" a="1"/>
  <c r="FH208" i="4" a="1"/>
  <c r="IT75" i="4" a="1"/>
  <c r="FC175" i="2" a="1"/>
  <c r="IR92" i="4" a="1"/>
  <c r="FE106" i="2" a="1"/>
  <c r="IP54" i="4" a="1"/>
  <c r="FW208" i="4" a="1"/>
  <c r="FB137" i="2" a="1"/>
  <c r="IT11" i="4" a="1"/>
  <c r="IV12" i="4" a="1"/>
  <c r="IQ128" i="4" a="1"/>
  <c r="IR154" i="4" a="1"/>
  <c r="IV123" i="4" a="1"/>
  <c r="IU72" i="4" a="1"/>
  <c r="IW148" i="4" a="1"/>
  <c r="FA90" i="2" a="1"/>
  <c r="FE77" i="2" a="1"/>
  <c r="IV11" i="4" a="1"/>
  <c r="FA93" i="2" a="1"/>
  <c r="IS20" i="4" a="1"/>
  <c r="IS73" i="4" a="1"/>
  <c r="IR141" i="4" a="1"/>
  <c r="FB208" i="4" a="1"/>
  <c r="IT177" i="4" a="1"/>
  <c r="IV158" i="4" a="1"/>
  <c r="IT147" i="4" a="1"/>
  <c r="FD8" i="2" a="1"/>
  <c r="IR106" i="4" a="1"/>
  <c r="FA155" i="2" a="1"/>
  <c r="Y208" i="4" a="1"/>
  <c r="EF208" i="4" a="1"/>
  <c r="IT18" i="4" a="1"/>
  <c r="GH208" i="4" a="1"/>
  <c r="GJ208" i="4" a="1"/>
  <c r="IU30" i="4" a="1"/>
  <c r="FB190" i="2" a="1"/>
  <c r="FA24" i="2" a="1"/>
  <c r="FA75" i="2" a="1"/>
  <c r="FB33" i="2" a="1"/>
  <c r="IQ125" i="4" a="1"/>
  <c r="IR50" i="4" a="1"/>
  <c r="IP91" i="4" a="1"/>
  <c r="IQ118" i="4" a="1"/>
  <c r="FC29" i="2" a="1"/>
  <c r="IQ154" i="4" a="1"/>
  <c r="IR14" i="4" a="1"/>
  <c r="FE87" i="2" a="1"/>
  <c r="IV169" i="4" a="1"/>
  <c r="EX208" i="2" a="1"/>
  <c r="FB58" i="2" a="1"/>
  <c r="DJ208" i="2" a="1"/>
  <c r="IW59" i="4" a="1"/>
  <c r="FE128" i="2" a="1"/>
  <c r="IS60" i="4" a="1"/>
  <c r="IS32" i="4" a="1"/>
  <c r="FA142" i="2" a="1"/>
  <c r="FC13" i="2" a="1"/>
  <c r="IW182" i="4" a="1"/>
  <c r="IV18" i="4" a="1"/>
  <c r="FB52" i="2" a="1"/>
  <c r="IQ115" i="4" a="1"/>
  <c r="FE196" i="2" a="1"/>
  <c r="FC156" i="2" a="1"/>
  <c r="DQ208" i="2" a="1"/>
  <c r="IV135" i="4" a="1"/>
  <c r="IW123" i="4" a="1"/>
  <c r="FB55" i="2" a="1"/>
  <c r="FA7" i="2" a="1"/>
  <c r="IP55" i="4" a="1"/>
  <c r="FA84" i="2" a="1"/>
  <c r="IW107" i="4" a="1"/>
  <c r="DT208" i="4" a="1"/>
  <c r="FC86" i="2" a="1"/>
  <c r="AY208" i="2" a="1"/>
  <c r="FB61" i="2" a="1"/>
  <c r="FA73" i="2" a="1"/>
  <c r="IT141" i="4" a="1"/>
  <c r="IS181" i="4" a="1"/>
  <c r="FD132" i="2" a="1"/>
  <c r="IQ88" i="4" a="1"/>
  <c r="IW129" i="4" a="1"/>
  <c r="FD103" i="2" a="1"/>
  <c r="FD87" i="2" a="1"/>
  <c r="IW115" i="4" a="1"/>
  <c r="FE76" i="2" a="1"/>
  <c r="FE35" i="2" a="1"/>
  <c r="IT69" i="4" a="1"/>
  <c r="IP48" i="4" a="1"/>
  <c r="IQ104" i="4" a="1"/>
  <c r="FA159" i="2" a="1"/>
  <c r="FD104" i="2" a="1"/>
  <c r="IV101" i="4" a="1"/>
  <c r="IW42" i="4" a="1"/>
  <c r="IR118" i="4" a="1"/>
  <c r="IR60" i="4" a="1"/>
  <c r="Z208" i="2" a="1"/>
  <c r="FD112" i="2" a="1"/>
  <c r="FD138" i="2" a="1"/>
  <c r="FD27" i="2" a="1"/>
  <c r="IS186" i="4" a="1"/>
  <c r="J208" i="2" a="1"/>
  <c r="HW208" i="4" a="1"/>
  <c r="IW86" i="4" a="1"/>
  <c r="IV8" i="4" a="1"/>
  <c r="IS183" i="4" a="1"/>
  <c r="IP15" i="4" a="1"/>
  <c r="FB168" i="2" a="1"/>
  <c r="IR8" i="4" a="1"/>
  <c r="FD47" i="2" a="1"/>
  <c r="IS123" i="4" a="1"/>
  <c r="IU188" i="4" a="1"/>
  <c r="IR80" i="4" a="1"/>
  <c r="EC208" i="2" a="1"/>
  <c r="IQ198" i="4" a="1"/>
  <c r="IS127" i="4" a="1"/>
  <c r="IP205" i="4" a="1"/>
  <c r="IQ192" i="4" a="1"/>
  <c r="IS203" i="4" a="1"/>
  <c r="IU49" i="4" a="1"/>
  <c r="IP121" i="4" a="1"/>
  <c r="FA54" i="2" a="1"/>
  <c r="FB178" i="2" a="1"/>
  <c r="GE208" i="4" a="1"/>
  <c r="IS147" i="4" a="1"/>
  <c r="IR12" i="4" a="1"/>
  <c r="IV45" i="4" a="1"/>
  <c r="IT200" i="4" a="1"/>
  <c r="IT127" i="4" a="1"/>
  <c r="HF208" i="4" a="1"/>
  <c r="IW54" i="4" a="1"/>
  <c r="IT171" i="4" a="1"/>
  <c r="IL208" i="4" a="1"/>
  <c r="IV25" i="4" a="1"/>
  <c r="IV128" i="4" a="1"/>
  <c r="FA193" i="2" a="1"/>
  <c r="FA28" i="2" a="1"/>
  <c r="FC152" i="2" a="1"/>
  <c r="FB11" i="2" a="1"/>
  <c r="FC205" i="2" a="1"/>
  <c r="FB158" i="2" a="1"/>
  <c r="FE99" i="2" a="1"/>
  <c r="IR127" i="4" a="1"/>
  <c r="IU165" i="4" a="1"/>
  <c r="IQ138" i="4" a="1"/>
  <c r="IQ124" i="4" a="1"/>
  <c r="FC119" i="2" a="1"/>
  <c r="FB51" i="2" a="1"/>
  <c r="IR16" i="4" a="1"/>
  <c r="IP157" i="4" a="1"/>
  <c r="IT23" i="4" a="1"/>
  <c r="IV157" i="4" a="1"/>
  <c r="IQ135" i="4" a="1"/>
  <c r="IU102" i="4" a="1"/>
  <c r="IQ136" i="4" a="1"/>
  <c r="IT106" i="4" a="1"/>
  <c r="IQ10" i="4" a="1"/>
  <c r="CY208" i="2" a="1"/>
  <c r="FB20" i="2" a="1"/>
  <c r="IT31" i="4" a="1"/>
  <c r="IW53" i="4" a="1"/>
  <c r="IQ72" i="4" a="1"/>
  <c r="FA185" i="2" a="1"/>
  <c r="IS11" i="4" a="1"/>
  <c r="IQ206" i="4" a="1"/>
  <c r="FC165" i="2" a="1"/>
  <c r="FD67" i="2" a="1"/>
  <c r="CQ208" i="2" a="1"/>
  <c r="FC76" i="2" a="1"/>
  <c r="IT100" i="4" a="1"/>
  <c r="CV208" i="2" a="1"/>
  <c r="FE79" i="2" a="1"/>
  <c r="FE183" i="2" a="1"/>
  <c r="IS195" i="4" a="1"/>
  <c r="FC89" i="2" a="1"/>
  <c r="IS185" i="4" a="1"/>
  <c r="FE139" i="2" a="1"/>
  <c r="IT190" i="4" a="1"/>
  <c r="IP137" i="4" a="1"/>
  <c r="IU46" i="4" a="1"/>
  <c r="FD114" i="2" a="1"/>
  <c r="IR25" i="4" a="1"/>
  <c r="IU18" i="4" a="1"/>
  <c r="FA196" i="2" a="1"/>
  <c r="IQ40" i="4" a="1"/>
  <c r="ID208" i="4" a="1"/>
  <c r="IP21" i="4" a="1"/>
  <c r="FE201" i="2" a="1"/>
  <c r="IP181" i="4" a="1"/>
  <c r="IP104" i="4" a="1"/>
  <c r="FD135" i="2" a="1"/>
  <c r="EC208" i="4" a="1"/>
  <c r="IU10" i="4" a="1"/>
  <c r="IQ103" i="4" a="1"/>
  <c r="IS10" i="4" a="1"/>
  <c r="FV208" i="4" a="1"/>
  <c r="BJ208" i="2" a="1"/>
  <c r="EU208" i="2" a="1"/>
  <c r="IQ26" i="4" a="1"/>
  <c r="FC202" i="2" a="1"/>
  <c r="FD53" i="2" a="1"/>
  <c r="FA79" i="2" a="1"/>
  <c r="FB117" i="2" a="1"/>
  <c r="IU172" i="4" a="1"/>
  <c r="IQ39" i="4" a="1"/>
  <c r="IR107" i="4" a="1"/>
  <c r="FC25" i="2" a="1"/>
  <c r="FB14" i="2" a="1"/>
  <c r="FC122" i="2" a="1"/>
  <c r="FC22" i="2" a="1"/>
  <c r="IR160" i="4" a="1"/>
  <c r="IU8" i="4" a="1"/>
  <c r="FB105" i="2" a="1"/>
  <c r="IS128" i="4" a="1"/>
  <c r="FB106" i="2" a="1"/>
  <c r="IB208" i="4" a="1"/>
  <c r="IP88" i="4" a="1"/>
  <c r="FC194" i="2" a="1"/>
  <c r="IW126" i="4" a="1"/>
  <c r="FD174" i="2" a="1"/>
  <c r="FX208" i="4" a="1"/>
  <c r="IW87" i="4" a="1"/>
  <c r="FC61" i="2" a="1"/>
  <c r="FC10" i="2" a="1"/>
  <c r="FC130" i="2" a="1"/>
  <c r="IS192" i="4" a="1"/>
  <c r="IR110" i="4" a="1"/>
  <c r="IW39" i="4" a="1"/>
  <c r="IW139" i="4" a="1"/>
  <c r="FD41" i="2" a="1"/>
  <c r="HY208" i="4" a="1"/>
  <c r="DD208" i="2" a="1"/>
  <c r="IP18" i="4" a="1"/>
  <c r="IR29" i="4" a="1"/>
  <c r="FA134" i="2" a="1"/>
  <c r="IS70" i="4" a="1"/>
  <c r="FB102" i="2" a="1"/>
  <c r="FD66" i="2" a="1"/>
  <c r="AM208" i="4" a="1"/>
  <c r="IW61" i="4" a="1"/>
  <c r="IV150" i="4" a="1"/>
  <c r="IS144" i="4" a="1"/>
  <c r="IT7" i="4" a="1"/>
  <c r="IS65" i="4" a="1"/>
  <c r="IP56" i="4" a="1"/>
  <c r="FA152" i="2" a="1"/>
  <c r="IS90" i="4" a="1"/>
  <c r="IP52" i="4" a="1"/>
  <c r="IP41" i="4" a="1"/>
  <c r="IR206" i="4" a="1"/>
  <c r="IS187" i="4" a="1"/>
  <c r="IQ204" i="4" a="1"/>
  <c r="FC129" i="2" a="1"/>
  <c r="IV98" i="4" a="1"/>
  <c r="FE120" i="2" a="1"/>
  <c r="DC208" i="2" a="1"/>
  <c r="HR208" i="4" a="1"/>
  <c r="FB24" i="2" a="1"/>
  <c r="IS158" i="4" a="1"/>
  <c r="IU29" i="4" a="1"/>
  <c r="FD173" i="2" a="1"/>
  <c r="IW118" i="4" a="1"/>
  <c r="FC182" i="2" a="1"/>
  <c r="FE40" i="2" a="1"/>
  <c r="IV95" i="4" a="1"/>
  <c r="FD29" i="2" a="1"/>
  <c r="IW78" i="4" a="1"/>
  <c r="IP36" i="4" a="1"/>
  <c r="IU108" i="4" a="1"/>
  <c r="IU67" i="4" a="1"/>
  <c r="EB208" i="4" a="1"/>
  <c r="IQ50" i="4" a="1"/>
  <c r="IP122" i="4" a="1"/>
  <c r="IV175" i="4" a="1"/>
  <c r="FD162" i="2" a="1"/>
  <c r="FD74" i="2" a="1"/>
  <c r="GW208" i="4" a="1"/>
  <c r="IV189" i="4" a="1"/>
  <c r="ET208" i="2" a="1"/>
  <c r="IU62" i="4" a="1"/>
  <c r="IR15" i="4" a="1"/>
  <c r="IW30" i="4" a="1"/>
  <c r="IW19" i="4" a="1"/>
  <c r="FB29" i="2" a="1"/>
  <c r="IU104" i="4" a="1"/>
  <c r="IQ182" i="4" a="1"/>
  <c r="IW117" i="4" a="1"/>
  <c r="IT33" i="4" a="1"/>
  <c r="FD56" i="2" a="1"/>
  <c r="FE68" i="2" a="1"/>
  <c r="FA207" i="2" a="1"/>
  <c r="IW109" i="4" a="1"/>
  <c r="FD11" i="2" a="1"/>
  <c r="FC203" i="2" a="1"/>
  <c r="IQ180" i="4" a="1"/>
  <c r="IQ78" i="4" a="1"/>
  <c r="IQ149" i="4" a="1"/>
  <c r="IP156" i="4" a="1"/>
  <c r="IV202" i="4" a="1"/>
  <c r="IW17" i="4" a="1"/>
  <c r="IP12" i="4" a="1"/>
  <c r="IT142" i="4" a="1"/>
  <c r="IQ18" i="4" a="1"/>
  <c r="FC115" i="2" a="1"/>
  <c r="IR43" i="4" a="1"/>
  <c r="IV165" i="4" a="1"/>
  <c r="G208" i="4" a="1"/>
  <c r="FE132" i="2" a="1"/>
  <c r="IR114" i="4" a="1"/>
  <c r="FC48" i="2" a="1"/>
  <c r="FC197" i="2" a="1"/>
  <c r="AJ208" i="4" a="1"/>
  <c r="FD71" i="2" a="1"/>
  <c r="FA94" i="2" a="1"/>
  <c r="IR83" i="4" a="1"/>
  <c r="IU129" i="4" a="1"/>
  <c r="IW124" i="4" a="1"/>
  <c r="IP24" i="4" a="1"/>
  <c r="IW134" i="4" a="1"/>
  <c r="FE25" i="2" a="1"/>
  <c r="IW105" i="4" a="1"/>
  <c r="FD101" i="2" a="1"/>
  <c r="IU69" i="4" a="1"/>
  <c r="IS152" i="4" a="1"/>
  <c r="IU125" i="4" a="1"/>
  <c r="IR44" i="4" a="1"/>
  <c r="FB173" i="2" a="1"/>
  <c r="IQ33" i="4" a="1"/>
  <c r="IQ96" i="4" a="1"/>
  <c r="IR46" i="4" a="1"/>
  <c r="IQ48" i="4" a="1"/>
  <c r="FE108" i="2" a="1"/>
  <c r="IS202" i="4" a="1"/>
  <c r="IQ142" i="4" a="1"/>
  <c r="IR99" i="4" a="1"/>
  <c r="FE45" i="2" a="1"/>
  <c r="IU185" i="4" a="1"/>
  <c r="IR183" i="4" a="1"/>
  <c r="FD128" i="2" a="1"/>
  <c r="IR76" i="4" a="1"/>
  <c r="IQ52" i="4" a="1"/>
  <c r="EQ208" i="4" a="1"/>
  <c r="FT208" i="4" a="1"/>
  <c r="IQ191" i="4" a="1"/>
  <c r="AF208" i="4" a="1"/>
  <c r="IW143" i="4" a="1"/>
  <c r="FC60" i="2" a="1"/>
  <c r="IR122" i="4" a="1"/>
  <c r="IP100" i="4" a="1"/>
  <c r="IS21" i="4" a="1"/>
  <c r="CI208" i="2" a="1"/>
  <c r="GY208" i="4" a="1"/>
  <c r="FD99" i="2" a="1"/>
  <c r="FC126" i="2" a="1"/>
  <c r="IT205" i="4" a="1"/>
  <c r="IT169" i="4" a="1"/>
  <c r="CK208" i="2" a="1"/>
  <c r="IP166" i="4" a="1"/>
  <c r="FB18" i="2" a="1"/>
  <c r="IV145" i="4" a="1"/>
  <c r="IQ91" i="4" a="1"/>
  <c r="FA35" i="2" a="1"/>
  <c r="IV59" i="4" a="1"/>
  <c r="IU145" i="4" a="1"/>
  <c r="FE33" i="2" a="1"/>
  <c r="IP170" i="4" a="1"/>
  <c r="IW98" i="4" a="1"/>
  <c r="IP188" i="4" a="1"/>
  <c r="IU86" i="4" a="1"/>
  <c r="FD193" i="2" a="1"/>
  <c r="GS208" i="4" a="1"/>
  <c r="FE205" i="2" a="1"/>
  <c r="IW91" i="4" a="1"/>
  <c r="IU31" i="4" a="1"/>
  <c r="FA14" i="2" a="1"/>
  <c r="IP165" i="4" a="1"/>
  <c r="IQ160" i="4" a="1"/>
  <c r="IS26" i="4" a="1"/>
  <c r="IR171" i="4" a="1"/>
  <c r="FA100" i="2" a="1"/>
  <c r="FA8" i="2" a="1"/>
  <c r="IR147" i="4" a="1"/>
  <c r="FA89" i="2" a="1"/>
  <c r="IV37" i="4" a="1"/>
  <c r="IT199" i="4" a="1"/>
  <c r="FB87" i="2" a="1"/>
  <c r="FD40" i="2" a="1"/>
  <c r="FA110" i="2" a="1"/>
  <c r="IS194" i="4" a="1"/>
  <c r="IU19" i="4" a="1"/>
  <c r="IP144" i="4" a="1"/>
  <c r="FB110" i="2" a="1"/>
  <c r="GQ208" i="4" a="1"/>
  <c r="IP185" i="4" a="1"/>
  <c r="IT150" i="4" a="1"/>
  <c r="IW173" i="4" a="1"/>
  <c r="IW181" i="4" a="1"/>
  <c r="IW41" i="4" a="1"/>
  <c r="IT59" i="4" a="1"/>
  <c r="FE163" i="2" a="1"/>
  <c r="IR42" i="4" a="1"/>
  <c r="FE52" i="2" a="1"/>
  <c r="IP200" i="4" a="1"/>
  <c r="IS37" i="4" a="1"/>
  <c r="IP62" i="4" a="1"/>
  <c r="IP153" i="4" a="1"/>
  <c r="IS176" i="4" a="1"/>
  <c r="FE105" i="2" a="1"/>
  <c r="ES208" i="4" a="1"/>
  <c r="IP73" i="4" a="1"/>
  <c r="IP28" i="4" a="1"/>
  <c r="FE167" i="2" a="1"/>
  <c r="FE184" i="2" a="1"/>
  <c r="IU55" i="4" a="1"/>
  <c r="FD16" i="2" a="1"/>
  <c r="IU143" i="4" a="1"/>
  <c r="IS198" i="4" a="1"/>
  <c r="IS106" i="4" a="1"/>
  <c r="IV27" i="4" a="1"/>
  <c r="FD21" i="2" a="1"/>
  <c r="FC162" i="2" a="1"/>
  <c r="IV39" i="4" a="1"/>
  <c r="IQ121" i="4" a="1"/>
  <c r="IP136" i="4" a="1"/>
  <c r="IT72" i="4" a="1"/>
  <c r="FD117" i="2" a="1"/>
  <c r="IS206" i="4" a="1"/>
  <c r="FE29" i="2" a="1"/>
  <c r="IT152" i="4" a="1"/>
  <c r="IS18" i="4" a="1"/>
  <c r="DP208" i="2" a="1"/>
  <c r="FD76" i="2" a="1"/>
  <c r="FC208" i="4" a="1"/>
  <c r="IT60" i="4" a="1"/>
  <c r="BE208" i="2" a="1"/>
  <c r="FE110" i="2" a="1"/>
  <c r="IW8" i="4" a="1"/>
  <c r="FA62" i="2" a="1"/>
  <c r="IU113" i="4" a="1"/>
  <c r="L208" i="2" a="1"/>
  <c r="IR102" i="4" a="1"/>
  <c r="IV108" i="4" a="1"/>
  <c r="IT105" i="4" a="1"/>
  <c r="FD108" i="2" a="1"/>
  <c r="IQ168" i="4" a="1"/>
  <c r="IQ55" i="4" a="1"/>
  <c r="FE56" i="2" a="1"/>
  <c r="EM208" i="2" a="1"/>
  <c r="FA118" i="2" a="1"/>
  <c r="FD72" i="2" a="1"/>
  <c r="IU150" i="4" a="1"/>
  <c r="FB161" i="2" a="1"/>
  <c r="FB57" i="2" a="1"/>
  <c r="IT103" i="4" a="1"/>
  <c r="FB13" i="2" a="1"/>
  <c r="IU181" i="4" a="1"/>
  <c r="IR87" i="4" a="1"/>
  <c r="IR174" i="4" a="1"/>
  <c r="FD64" i="2" a="1"/>
  <c r="FB125" i="2" a="1"/>
  <c r="IP150" i="4" a="1"/>
  <c r="EO208" i="2" a="1"/>
  <c r="FD54" i="2" a="1"/>
  <c r="FD131" i="2" a="1"/>
  <c r="IC208" i="4" a="1"/>
  <c r="IU159" i="4" a="1"/>
  <c r="IU176" i="4" a="1"/>
  <c r="FC109" i="2" a="1"/>
  <c r="IS81" i="4" a="1"/>
  <c r="FB68" i="2" a="1"/>
  <c r="IP9" i="4" a="1"/>
  <c r="IR148" i="4" a="1"/>
  <c r="IV55" i="4" a="1"/>
  <c r="FD79" i="2" a="1"/>
  <c r="FB65" i="2" a="1"/>
  <c r="FD176" i="2" a="1"/>
  <c r="IR116" i="4" a="1"/>
  <c r="IT183" i="4" a="1"/>
  <c r="IP163" i="4" a="1"/>
  <c r="IT125" i="4" a="1"/>
  <c r="IS207" i="4" a="1"/>
  <c r="FC141" i="2" a="1"/>
  <c r="FE15" i="2" a="1"/>
  <c r="FC136" i="2" a="1"/>
  <c r="FC35" i="2" a="1"/>
  <c r="IR124" i="4" a="1"/>
  <c r="EW208" i="4" a="1"/>
  <c r="IP37" i="4" a="1"/>
  <c r="FD187" i="2" a="1"/>
  <c r="IS103" i="4" a="1"/>
  <c r="IP105" i="4" a="1"/>
  <c r="IR13" i="4" a="1"/>
  <c r="IS22" i="4" a="1"/>
  <c r="V208" i="2" a="1"/>
  <c r="FD146" i="2" a="1"/>
  <c r="IQ129" i="4" a="1"/>
  <c r="W208" i="4" a="1"/>
  <c r="IU20" i="4" a="1"/>
  <c r="IW150" i="4" a="1"/>
  <c r="IW80" i="4" a="1"/>
  <c r="IT196" i="4" a="1"/>
  <c r="H208" i="2" a="1"/>
  <c r="FB153" i="2" a="1"/>
  <c r="FA81" i="2" a="1"/>
  <c r="EK208" i="4" a="1"/>
  <c r="IQ159" i="4" a="1"/>
  <c r="FE82" i="2" a="1"/>
  <c r="IQ205" i="4" a="1"/>
  <c r="IQ131" i="4" a="1"/>
  <c r="IP128" i="4" a="1"/>
  <c r="FA71" i="2" a="1"/>
  <c r="FC68" i="2" a="1"/>
  <c r="IV14" i="4" a="1"/>
  <c r="FB26" i="2" a="1"/>
  <c r="FD120" i="2" a="1"/>
  <c r="FB64" i="2" a="1"/>
  <c r="IW149" i="4" a="1"/>
  <c r="IV201" i="4" a="1"/>
  <c r="IT20" i="4" a="1"/>
  <c r="FD98" i="2" a="1"/>
  <c r="IT191" i="4" a="1"/>
  <c r="IQ100" i="4" a="1"/>
  <c r="IR91" i="4" a="1"/>
  <c r="FB67" i="2" a="1"/>
  <c r="FC88" i="2" a="1"/>
  <c r="IS153" i="4" a="1"/>
  <c r="IU52" i="4" a="1"/>
  <c r="IT119" i="4" a="1"/>
  <c r="IQ47" i="4" a="1"/>
  <c r="IT62" i="4" a="1"/>
  <c r="IR89" i="4" a="1"/>
  <c r="IW21" i="4" a="1"/>
  <c r="FD121" i="2" a="1"/>
  <c r="IW84" i="4" a="1"/>
  <c r="FC96" i="2" a="1"/>
  <c r="IR155" i="4" a="1"/>
  <c r="FE54" i="2" a="1"/>
  <c r="FE36" i="2" a="1"/>
  <c r="DL208" i="2" a="1"/>
  <c r="IQ70" i="4" a="1"/>
  <c r="FA76" i="2" a="1"/>
  <c r="IT21" i="4" a="1"/>
  <c r="IR196" i="4" a="1"/>
  <c r="FB164" i="2" a="1"/>
  <c r="FE123" i="2" a="1"/>
  <c r="IT107" i="4" a="1"/>
  <c r="IT131" i="4" a="1"/>
  <c r="EV208" i="2" a="1"/>
  <c r="FB175" i="2" a="1"/>
  <c r="FA139" i="2" a="1"/>
  <c r="FE111" i="2" a="1"/>
  <c r="IT138" i="4" a="1"/>
  <c r="IT104" i="4" a="1"/>
  <c r="IV49" i="4" a="1"/>
  <c r="IU147" i="4" a="1"/>
  <c r="IS155" i="4" a="1"/>
  <c r="FA181" i="2" a="1"/>
  <c r="FD184" i="2" a="1"/>
  <c r="FC46" i="2" a="1"/>
  <c r="IT160" i="4" a="1"/>
  <c r="IS99" i="4" a="1"/>
  <c r="IQ150" i="4" a="1"/>
  <c r="FA51" i="2" a="1"/>
  <c r="IW73" i="4" a="1"/>
  <c r="FC16" i="2" a="1"/>
  <c r="FA125" i="2" a="1"/>
  <c r="IP90" i="4" a="1"/>
  <c r="IQ92" i="4" a="1"/>
  <c r="IR207" i="4" a="1"/>
  <c r="IR144" i="4" a="1"/>
  <c r="IT86" i="4" a="1"/>
  <c r="IP162" i="4" a="1"/>
  <c r="IR41" i="4" a="1"/>
  <c r="FE113" i="2" a="1"/>
  <c r="FD86" i="2" a="1"/>
  <c r="IS165" i="4" a="1"/>
  <c r="IV104" i="4" a="1"/>
  <c r="FB38" i="2" a="1"/>
  <c r="FZ208" i="4" a="1"/>
  <c r="IU124" i="4" a="1"/>
  <c r="FE61" i="2" a="1"/>
  <c r="FD148" i="2" a="1"/>
  <c r="IV111" i="4" a="1"/>
  <c r="IU189" i="4" a="1"/>
  <c r="DW208" i="4" a="1"/>
  <c r="FC135" i="2" a="1"/>
  <c r="IP101" i="4" a="1"/>
  <c r="FA126" i="2" a="1"/>
  <c r="IP31" i="4" a="1"/>
  <c r="IU41" i="4" a="1"/>
  <c r="FA22" i="2" a="1"/>
  <c r="IR175" i="4" a="1"/>
  <c r="IU78" i="4" a="1"/>
  <c r="IU202" i="4" a="1"/>
  <c r="IT95" i="4" a="1"/>
  <c r="IU123" i="4" a="1"/>
  <c r="IP198" i="4" a="1"/>
  <c r="FB201" i="2" a="1"/>
  <c r="IR69" i="4" a="1"/>
  <c r="FD123" i="2" a="1"/>
  <c r="AO208" i="2" a="1"/>
  <c r="GT208" i="4" a="1"/>
  <c r="FE32" i="2" a="1"/>
  <c r="FA146" i="2" a="1"/>
  <c r="FE152" i="2" a="1"/>
  <c r="IV196" i="4" a="1"/>
  <c r="IT137" i="4" a="1"/>
  <c r="IS34" i="4" a="1"/>
  <c r="IV119" i="4" a="1"/>
  <c r="IU81" i="4" a="1"/>
  <c r="FD109" i="2" a="1"/>
  <c r="IP133" i="4" a="1"/>
  <c r="G208" i="2" a="1"/>
  <c r="FB138" i="2" a="1"/>
  <c r="FC184" i="2" a="1"/>
  <c r="FQ208" i="4" a="1"/>
  <c r="FE133" i="2" a="1"/>
  <c r="IV190" i="4" a="1"/>
  <c r="FE158" i="2" a="1"/>
  <c r="IS76" i="4" a="1"/>
  <c r="IW68" i="4" a="1"/>
  <c r="FC186" i="2" a="1"/>
  <c r="FA86" i="2" a="1"/>
  <c r="IR48" i="4" a="1"/>
  <c r="IQ34" i="4" a="1"/>
  <c r="IV181" i="4" a="1"/>
  <c r="FE187" i="2" a="1"/>
  <c r="FC140" i="2" a="1"/>
  <c r="FB188" i="2" a="1"/>
  <c r="IQ111" i="4" a="1"/>
  <c r="IW33" i="4" a="1"/>
  <c r="FA44" i="2" a="1"/>
  <c r="FE109" i="2" a="1"/>
  <c r="FC108" i="2" a="1"/>
  <c r="FA107" i="2" a="1"/>
  <c r="IS110" i="4" a="1"/>
  <c r="IW204" i="4" a="1"/>
  <c r="AN208" i="4" a="1"/>
  <c r="IT145" i="4" a="1"/>
  <c r="IV41" i="4" a="1"/>
  <c r="IQ113" i="4" a="1"/>
  <c r="IQ120" i="4" a="1"/>
  <c r="CZ208" i="2" a="1"/>
  <c r="IU158" i="4" a="1"/>
  <c r="HL208" i="4" a="1"/>
  <c r="IQ42" i="4" a="1"/>
  <c r="IT63" i="4" a="1"/>
  <c r="S208" i="2" a="1"/>
  <c r="IV152" i="4" a="1"/>
  <c r="IT132" i="4" a="1"/>
  <c r="IT40" i="4" a="1"/>
  <c r="FC153" i="2" a="1"/>
  <c r="IR37" i="4" a="1"/>
  <c r="IR47" i="4" a="1"/>
  <c r="IW175" i="4" a="1"/>
  <c r="IW144" i="4" a="1"/>
  <c r="IT201" i="4" a="1"/>
  <c r="FA46" i="2" a="1"/>
  <c r="EI208" i="2" a="1"/>
  <c r="IP143" i="4" a="1"/>
  <c r="FC181" i="2" a="1"/>
  <c r="FE58" i="2" a="1"/>
  <c r="IP57" i="4" a="1"/>
  <c r="IV199" i="4" a="1"/>
  <c r="IW161" i="4" a="1"/>
  <c r="FA91" i="2" a="1"/>
  <c r="IP141" i="4" a="1"/>
  <c r="IU61" i="4" a="1"/>
  <c r="FD130" i="2" a="1"/>
  <c r="IP61" i="4" a="1"/>
  <c r="IR65" i="4" a="1"/>
  <c r="IQ181" i="4" a="1"/>
  <c r="FD190" i="2" a="1"/>
  <c r="IQ144" i="4" a="1"/>
  <c r="IV85" i="4" a="1"/>
  <c r="FB143" i="2" a="1"/>
  <c r="IP45" i="4" a="1"/>
  <c r="IP123" i="4" a="1"/>
  <c r="FC79" i="2" a="1"/>
  <c r="FB54" i="2" a="1"/>
  <c r="IW52" i="4" a="1"/>
  <c r="FB123" i="2" a="1"/>
  <c r="IP111" i="4" a="1"/>
  <c r="IS57" i="4" a="1"/>
  <c r="P208" i="2" a="1"/>
  <c r="IW188" i="4" a="1"/>
  <c r="T208" i="2" a="1"/>
  <c r="IW142" i="4" a="1"/>
  <c r="IP102" i="4" a="1"/>
  <c r="FC15" i="2" a="1"/>
  <c r="FC43" i="2" a="1"/>
  <c r="IP154" i="4" a="1"/>
  <c r="FC168" i="2" a="1"/>
  <c r="IW199" i="4" a="1"/>
  <c r="IV87" i="4" a="1"/>
  <c r="IU65" i="4" a="1"/>
  <c r="IQ187" i="4" a="1"/>
  <c r="IV191" i="4" a="1"/>
  <c r="IU85" i="4" a="1"/>
  <c r="FD78" i="2" a="1"/>
  <c r="IS19" i="4" a="1"/>
  <c r="IW47" i="4" a="1"/>
  <c r="FB62" i="2" a="1"/>
  <c r="IV60" i="4" a="1"/>
  <c r="FB176" i="2" a="1"/>
  <c r="IR88" i="4" a="1"/>
  <c r="FB100" i="2" a="1"/>
  <c r="IT186" i="4" a="1"/>
  <c r="IP84" i="4" a="1"/>
  <c r="FA197" i="2" a="1"/>
  <c r="IR20" i="4" a="1"/>
  <c r="IV155" i="4" a="1"/>
  <c r="FB74" i="2" a="1"/>
  <c r="FD133" i="2" a="1"/>
  <c r="IU96" i="4" a="1"/>
  <c r="FA30" i="2" a="1"/>
  <c r="K208" i="4" a="1"/>
  <c r="IS179" i="4" a="1"/>
  <c r="EZ208" i="4" a="1"/>
  <c r="IU186" i="4" a="1"/>
  <c r="FC84" i="2" a="1"/>
  <c r="IP183" i="4" a="1"/>
  <c r="EP208" i="2" a="1"/>
  <c r="FB80" i="2" a="1"/>
  <c r="IW176" i="4" a="1"/>
  <c r="IS113" i="4" a="1"/>
  <c r="IQ179" i="4" a="1"/>
  <c r="FE136" i="2" a="1"/>
  <c r="IW156" i="4" a="1"/>
  <c r="IP63" i="4" a="1"/>
  <c r="IW121" i="4" a="1"/>
  <c r="IU184" i="4" a="1"/>
  <c r="IP130" i="4" a="1"/>
  <c r="EL208" i="4" a="1"/>
  <c r="FE204" i="2" a="1"/>
  <c r="FD169" i="2" a="1"/>
  <c r="ET208" i="4" a="1"/>
  <c r="FE186" i="2" a="1"/>
  <c r="IV97" i="4" a="1"/>
  <c r="FB77" i="2" a="1"/>
  <c r="FC118" i="2" a="1"/>
  <c r="IW152" i="4" a="1"/>
  <c r="FB200" i="2" a="1"/>
  <c r="FA105" i="2" a="1"/>
  <c r="FD95" i="2" a="1"/>
  <c r="IT166" i="4" a="1"/>
  <c r="HD208" i="4" a="1"/>
  <c r="FE127" i="2" a="1"/>
  <c r="AO208" i="4" a="1"/>
  <c r="IQ169" i="4" a="1"/>
  <c r="IQ146" i="4" a="1"/>
  <c r="IQ75" i="4" a="1"/>
  <c r="FD161" i="2" a="1"/>
  <c r="IR81" i="4" a="1"/>
  <c r="IQ31" i="4" a="1"/>
  <c r="FE78" i="2" a="1"/>
  <c r="FB88" i="2" a="1"/>
  <c r="FC104" i="2" a="1"/>
  <c r="FC71" i="2" a="1"/>
  <c r="FD42" i="2" a="1"/>
  <c r="FA149" i="2" a="1"/>
  <c r="FA161" i="2" a="1"/>
  <c r="IT76" i="4" a="1"/>
  <c r="FD82" i="2" a="1"/>
  <c r="FB152" i="2" a="1"/>
  <c r="FB107" i="2" a="1"/>
  <c r="IV134" i="4" a="1"/>
  <c r="FC138" i="2" a="1"/>
  <c r="IW197" i="4" a="1"/>
  <c r="IT193" i="4" a="1"/>
  <c r="IP194" i="4" a="1"/>
  <c r="IP49" i="4" a="1"/>
  <c r="IT78" i="4" a="1"/>
  <c r="IT181" i="4" a="1"/>
  <c r="FA102" i="2" a="1"/>
  <c r="IU169" i="4" a="1"/>
  <c r="IU122" i="4" a="1"/>
  <c r="IP93" i="4" a="1"/>
  <c r="FE74" i="2" a="1"/>
  <c r="IP108" i="4" a="1"/>
  <c r="FB140" i="2" a="1"/>
  <c r="FB171" i="2" a="1"/>
  <c r="IQ77" i="4" a="1"/>
  <c r="FD25" i="2" a="1"/>
  <c r="FD89" i="2" a="1"/>
  <c r="IQ43" i="4" a="1"/>
  <c r="FA162" i="2" a="1"/>
  <c r="IV61" i="4" a="1"/>
  <c r="IT173" i="4" a="1"/>
  <c r="IS46" i="4" a="1"/>
  <c r="IP76" i="4" a="1"/>
  <c r="FD152" i="2" a="1"/>
  <c r="IS196" i="4" a="1"/>
  <c r="IS109" i="4" a="1"/>
  <c r="IS116" i="4" a="1"/>
  <c r="GG208" i="4" a="1"/>
  <c r="FM208" i="4" a="1"/>
  <c r="IU201" i="4" a="1"/>
  <c r="FD200" i="2" a="1"/>
  <c r="FA112" i="2" a="1"/>
  <c r="IW29" i="4" a="1"/>
  <c r="FE129" i="2" a="1"/>
  <c r="IW157" i="4" a="1"/>
  <c r="FC151" i="2" a="1"/>
  <c r="FB159" i="2" a="1"/>
  <c r="GC208" i="4" a="1"/>
  <c r="IW147" i="4" a="1"/>
  <c r="IP190" i="4" a="1"/>
  <c r="FC9" i="2" a="1"/>
  <c r="FA200" i="2" a="1"/>
  <c r="IW130" i="4" a="1"/>
  <c r="DW208" i="2" a="1"/>
  <c r="DF208" i="2" a="1"/>
  <c r="FE143" i="2" a="1"/>
  <c r="FA164" i="2" a="1"/>
  <c r="DS208" i="4" a="1"/>
  <c r="FA53" i="2" a="1"/>
  <c r="IV16" i="4" a="1"/>
  <c r="IU89" i="4" a="1"/>
  <c r="FE90" i="2" a="1"/>
  <c r="FC91" i="2" a="1"/>
  <c r="FD164" i="2" a="1"/>
  <c r="IP35" i="4" a="1"/>
  <c r="IQ14" i="4" a="1"/>
  <c r="FE17" i="2" a="1"/>
  <c r="IR184" i="4" a="1"/>
  <c r="IT129" i="4" a="1"/>
  <c r="DA208" i="2" a="1"/>
  <c r="FA148" i="2" a="1"/>
  <c r="IW187" i="4" a="1"/>
  <c r="IV117" i="4" a="1"/>
  <c r="IR130" i="4" a="1"/>
  <c r="N208" i="4" a="1"/>
  <c r="IP82" i="4" a="1"/>
  <c r="IW206" i="4" a="1"/>
  <c r="IO208" i="4" a="1"/>
  <c r="FE93" i="2" a="1"/>
  <c r="IQ157" i="4" a="1"/>
  <c r="FE150" i="2" a="1"/>
  <c r="FE171" i="2" a="1"/>
  <c r="FB118" i="2" a="1"/>
  <c r="FC74" i="2" a="1"/>
  <c r="IQ203" i="4" a="1"/>
  <c r="FA120" i="2" a="1"/>
  <c r="IS171" i="4" a="1"/>
  <c r="IS8" i="4" a="1"/>
  <c r="J208" i="4" a="1"/>
  <c r="FE206" i="2" a="1"/>
  <c r="FC206" i="2" a="1"/>
  <c r="IS136" i="4" a="1"/>
  <c r="FB203" i="2" a="1"/>
  <c r="IV180" i="4" a="1"/>
  <c r="FE49" i="2" a="1"/>
  <c r="IW170" i="4" a="1"/>
  <c r="FB40" i="2" a="1"/>
  <c r="IU166" i="4" a="1"/>
  <c r="FB60" i="2" a="1"/>
  <c r="IS42" i="4" a="1"/>
  <c r="IP186" i="4" a="1"/>
  <c r="IU12" i="4" a="1"/>
  <c r="FD46" i="2" a="1"/>
  <c r="IF208" i="4" a="1"/>
  <c r="IP140" i="4" a="1"/>
  <c r="IT71" i="4" a="1"/>
  <c r="FB19" i="2" a="1"/>
  <c r="IW60" i="4" a="1"/>
  <c r="IQ98" i="4" a="1"/>
  <c r="IU207" i="4" a="1"/>
  <c r="FD19" i="2" a="1"/>
  <c r="IU17" i="4" a="1"/>
  <c r="FD61" i="2" a="1"/>
  <c r="IU32" i="4" a="1"/>
  <c r="FC187" i="2" a="1"/>
  <c r="IT51" i="4" a="1"/>
  <c r="IR49" i="4" a="1"/>
  <c r="IV76" i="4" a="1"/>
  <c r="IW35" i="4" a="1"/>
  <c r="IV48" i="4" a="1"/>
  <c r="IV52" i="4" a="1"/>
  <c r="IP192" i="4" a="1"/>
  <c r="IW110" i="4" a="1"/>
  <c r="IW63" i="4" a="1"/>
  <c r="FB17" i="2" a="1"/>
  <c r="IP89" i="4" a="1"/>
  <c r="FB141" i="2" a="1"/>
  <c r="IW193" i="4" a="1"/>
  <c r="IS9" i="4" a="1"/>
  <c r="IQ201" i="4" a="1"/>
  <c r="FD175" i="2" a="1"/>
  <c r="FA77" i="2" a="1"/>
  <c r="IP81" i="4" a="1"/>
  <c r="IW122" i="4" a="1"/>
  <c r="IR68" i="4" a="1"/>
  <c r="ED208" i="4" a="1"/>
  <c r="IT34" i="4" a="1"/>
  <c r="HI208" i="4" a="1"/>
  <c r="IW45" i="4" a="1"/>
  <c r="FE75" i="2" a="1"/>
  <c r="DM208" i="2" a="1"/>
  <c r="H208" i="4" a="1"/>
  <c r="FE44" i="2" a="1"/>
  <c r="FB36" i="2" a="1"/>
  <c r="IP124" i="4" a="1"/>
  <c r="FB83" i="2" a="1"/>
  <c r="IW179" i="4" a="1"/>
  <c r="CB208" i="2" a="1"/>
  <c r="IP184" i="4" a="1"/>
  <c r="IU110" i="4" a="1"/>
  <c r="FE30" i="2" a="1"/>
  <c r="IV144" i="4" a="1"/>
  <c r="IV122" i="4" a="1"/>
  <c r="IQ122" i="4" a="1"/>
  <c r="IR74" i="4" a="1"/>
  <c r="IT140" i="4" a="1"/>
  <c r="EN208" i="2" a="1"/>
  <c r="FC157" i="2" a="1"/>
  <c r="IU16" i="4" a="1"/>
  <c r="IS193" i="4" a="1"/>
  <c r="DO208" i="2" a="1"/>
  <c r="IV197" i="4" a="1"/>
  <c r="IS79" i="4" a="1"/>
  <c r="IR78" i="4" a="1"/>
  <c r="FD125" i="2" a="1"/>
  <c r="FD185" i="2" a="1"/>
  <c r="IV57" i="4" a="1"/>
  <c r="IT9" i="4" a="1"/>
  <c r="FD172" i="2" a="1"/>
  <c r="FE169" i="2" a="1"/>
  <c r="IU149" i="4" a="1"/>
  <c r="FC37" i="2" a="1"/>
  <c r="FD65" i="2" a="1"/>
  <c r="FD141" i="2" a="1"/>
  <c r="IQ58" i="4" a="1"/>
  <c r="IQ51" i="4" a="1"/>
  <c r="FB148" i="2" a="1"/>
  <c r="FD118" i="2" a="1"/>
  <c r="IR166" i="4" a="1"/>
  <c r="IU106" i="4" a="1"/>
  <c r="IS204" i="4" a="1"/>
  <c r="IR195" i="4" a="1"/>
  <c r="FC112" i="2" a="1"/>
  <c r="IW51" i="4" a="1"/>
  <c r="IW135" i="4" a="1"/>
  <c r="FA165" i="2" a="1"/>
  <c r="FA12" i="2" a="1"/>
  <c r="FE53" i="2" a="1"/>
  <c r="IU44" i="4" a="1"/>
  <c r="IW164" i="4" a="1"/>
  <c r="IR85" i="4" a="1"/>
  <c r="DT208" i="2" a="1"/>
  <c r="IV126" i="4" a="1"/>
  <c r="FD126" i="2" a="1"/>
  <c r="FE7" i="2" a="1"/>
  <c r="IU42" i="4" a="1"/>
  <c r="FB116" i="2" a="1"/>
  <c r="FD62" i="2" a="1"/>
  <c r="IT207" i="4" a="1"/>
  <c r="IU153" i="4" a="1"/>
  <c r="IS146" i="4" a="1"/>
  <c r="FB73" i="2" a="1"/>
  <c r="FD77" i="2" a="1"/>
  <c r="FA115" i="2" a="1"/>
  <c r="IS61" i="4" a="1"/>
  <c r="IV79" i="4" a="1"/>
  <c r="FB50" i="2" a="1"/>
  <c r="IV96" i="4" a="1"/>
  <c r="FD15" i="2" a="1"/>
  <c r="IP127" i="4" a="1"/>
  <c r="EQ208" i="2" a="1"/>
  <c r="FC19" i="2" a="1"/>
  <c r="FB187" i="2" a="1"/>
  <c r="IT165" i="4" a="1"/>
  <c r="IP175" i="4" a="1"/>
  <c r="IU183" i="4" a="1"/>
  <c r="IT126" i="4" a="1"/>
  <c r="DN208" i="2" a="1"/>
  <c r="IV81" i="4" a="1"/>
  <c r="FC85" i="2" a="1"/>
  <c r="IR96" i="4" a="1"/>
  <c r="IR126" i="4" a="1"/>
  <c r="FA68" i="2" a="1"/>
  <c r="FB49" i="2" a="1"/>
  <c r="IQ119" i="4" a="1"/>
  <c r="FE160" i="2" a="1"/>
  <c r="IV193" i="4" a="1"/>
  <c r="FA49" i="2" a="1"/>
  <c r="FD44" i="2" a="1"/>
  <c r="FE202" i="2" a="1"/>
  <c r="IR172" i="4" a="1"/>
  <c r="FD151" i="2" a="1"/>
  <c r="IT111" i="4" a="1"/>
  <c r="IU173" i="4" a="1"/>
  <c r="IQ112" i="4" a="1"/>
  <c r="IP149" i="4" a="1"/>
  <c r="IU84" i="4" a="1"/>
  <c r="FD106" i="2" a="1"/>
  <c r="IS52" i="4" a="1"/>
  <c r="IQ148" i="4" a="1"/>
  <c r="IS72" i="4" a="1"/>
  <c r="FE18" i="2" a="1"/>
  <c r="FD63" i="2" a="1"/>
  <c r="IU59" i="4" a="1"/>
  <c r="IW140" i="4" a="1"/>
  <c r="IW23" i="4" a="1"/>
  <c r="FB101" i="2" a="1"/>
  <c r="FB144" i="2" a="1"/>
  <c r="FA172" i="2" a="1"/>
  <c r="IS17" i="4" a="1"/>
  <c r="FE188" i="2" a="1"/>
  <c r="FE131" i="2" a="1"/>
  <c r="IS24" i="4" a="1"/>
  <c r="IP19" i="4" a="1"/>
  <c r="FB48" i="2" a="1"/>
  <c r="FA143" i="2" a="1"/>
  <c r="FA61" i="2" a="1"/>
  <c r="IW85" i="4" a="1"/>
  <c r="FA104" i="2" a="1"/>
  <c r="IR40" i="4" a="1"/>
  <c r="L208" i="4" a="1"/>
  <c r="FC75" i="2" a="1"/>
  <c r="FE144" i="2" a="1"/>
  <c r="IW66" i="4" a="1"/>
  <c r="IU142" i="4" a="1"/>
  <c r="IS172" i="4" a="1"/>
  <c r="FE89" i="2" a="1"/>
  <c r="IT66" i="4" a="1"/>
  <c r="IQ200" i="4" a="1"/>
  <c r="IS33" i="4" a="1"/>
  <c r="IP75" i="4" a="1"/>
  <c r="IQ110" i="4" a="1"/>
  <c r="FC178" i="2" a="1"/>
  <c r="IT122" i="4" a="1"/>
  <c r="IU9" i="4" a="1"/>
  <c r="DI208" i="2" a="1"/>
  <c r="IT38" i="4" a="1"/>
  <c r="FE118" i="2" a="1"/>
  <c r="FA59" i="2" a="1"/>
  <c r="FC67" i="2" a="1"/>
  <c r="FB150" i="2" a="1"/>
  <c r="IQ155" i="4" a="1"/>
  <c r="FD183" i="2" a="1"/>
  <c r="IQ93" i="4" a="1"/>
  <c r="FB169" i="2" a="1"/>
  <c r="IS166" i="4" a="1"/>
  <c r="IU76" i="4" a="1"/>
  <c r="DK208" i="2" a="1"/>
  <c r="FA9" i="2" a="1"/>
  <c r="FE51" i="2" a="1"/>
  <c r="W208" i="2" a="1"/>
  <c r="IU128" i="4" a="1"/>
  <c r="IW178" i="4" a="1"/>
  <c r="FE43" i="2" a="1"/>
  <c r="FA183" i="2" a="1"/>
  <c r="IV168" i="4" a="1"/>
  <c r="IS107" i="4" a="1"/>
  <c r="FE86" i="2" a="1"/>
  <c r="IR34" i="4" a="1"/>
  <c r="FU208" i="4" a="1"/>
  <c r="FC116" i="2" a="1"/>
  <c r="IQ105" i="4" a="1"/>
  <c r="IW28" i="4" a="1"/>
  <c r="FB79" i="2" a="1"/>
  <c r="FA130" i="2" a="1"/>
  <c r="FE115" i="2" a="1"/>
  <c r="IQ194" i="4" a="1"/>
  <c r="IP96" i="4" a="1"/>
  <c r="FB192" i="2" a="1"/>
  <c r="FE16" i="2" a="1"/>
  <c r="CP208" i="2" a="1"/>
  <c r="IV130" i="4" a="1"/>
  <c r="IU58" i="4" a="1"/>
  <c r="FC17" i="2" a="1"/>
  <c r="CS208" i="2" a="1"/>
  <c r="IU100" i="4" a="1"/>
  <c r="AC208" i="4" a="1"/>
  <c r="IU182" i="4" a="1"/>
  <c r="FD188" i="2" a="1"/>
  <c r="FB127" i="2" a="1"/>
  <c r="FB189" i="2" a="1"/>
  <c r="IP94" i="4" a="1"/>
  <c r="CH208" i="2" a="1"/>
  <c r="IQ80" i="4" a="1"/>
  <c r="CE208" i="2" a="1"/>
  <c r="FC70" i="2" a="1"/>
  <c r="FA151" i="2" a="1"/>
  <c r="IQ79" i="4" a="1"/>
  <c r="FD94" i="2" a="1"/>
  <c r="FB131" i="2" a="1"/>
  <c r="IR197" i="4" a="1"/>
  <c r="FD134" i="2" a="1"/>
  <c r="IS199" i="4" a="1"/>
  <c r="FA169" i="2" a="1"/>
  <c r="FE39" i="2" a="1"/>
  <c r="II208" i="4" a="1"/>
  <c r="IQ38" i="4" a="1"/>
  <c r="IS177" i="4" a="1"/>
  <c r="IT30" i="4" a="1"/>
  <c r="IR113" i="4" a="1"/>
  <c r="IS87" i="4" a="1"/>
  <c r="IR57" i="4" a="1"/>
  <c r="IU105" i="4" a="1"/>
  <c r="IW137" i="4" a="1"/>
  <c r="HK208" i="4" a="1"/>
  <c r="FB174" i="2" a="1"/>
  <c r="IR198" i="4" a="1"/>
  <c r="FD9" i="2" a="1"/>
  <c r="IQ57" i="4" a="1"/>
  <c r="IT116" i="4" a="1"/>
  <c r="IV82" i="4" a="1"/>
  <c r="IR152" i="4" a="1"/>
  <c r="FD84" i="2" a="1"/>
  <c r="K208" i="2" a="1"/>
  <c r="IU117" i="4" a="1"/>
  <c r="FA167" i="2" a="1"/>
  <c r="AD208" i="4" a="1"/>
  <c r="FB163" i="2" a="1"/>
  <c r="EM208" i="4" a="1"/>
  <c r="IT109" i="4" a="1"/>
  <c r="IV88" i="4" a="1"/>
  <c r="IU15" i="4" a="1"/>
  <c r="IP132" i="4" a="1"/>
  <c r="IU109" i="4" a="1"/>
  <c r="FA34" i="2" a="1"/>
  <c r="IT110" i="4" a="1"/>
  <c r="IP60" i="4" a="1"/>
  <c r="FF208" i="4" a="1"/>
  <c r="FA204" i="2" a="1"/>
  <c r="FA188" i="2" a="1"/>
  <c r="IG208" i="4" a="1"/>
  <c r="IQ172" i="4" a="1"/>
  <c r="FD199" i="2" a="1"/>
  <c r="FB69" i="2" a="1"/>
  <c r="IU101" i="4" a="1"/>
  <c r="IV53" i="4" a="1"/>
  <c r="FB53" i="2" a="1"/>
  <c r="IQ145" i="4" a="1"/>
  <c r="FD17" i="2" a="1"/>
  <c r="IR156" i="4" a="1"/>
  <c r="IR170" i="4" a="1"/>
  <c r="FC117" i="2" a="1"/>
  <c r="FC167" i="2" a="1"/>
  <c r="IU37" i="4" a="1"/>
  <c r="IR111" i="4" a="1"/>
  <c r="S208" i="4" a="1"/>
  <c r="FE195" i="2" a="1"/>
  <c r="FA199" i="2" a="1"/>
  <c r="FB45" i="2" a="1"/>
  <c r="IQ174" i="4" a="1"/>
  <c r="IU107" i="4" a="1"/>
  <c r="HT208" i="4" a="1"/>
  <c r="FE180" i="2" a="1"/>
  <c r="FD83" i="2" a="1"/>
  <c r="FD28" i="2" a="1"/>
  <c r="IU190" i="4" a="1"/>
  <c r="CN208" i="2" a="1"/>
  <c r="HU208" i="4" a="1"/>
  <c r="IP113" i="4" a="1"/>
  <c r="FE66" i="2" a="1"/>
  <c r="FB135" i="2" a="1"/>
  <c r="IW168" i="4" a="1"/>
  <c r="FB99" i="2" a="1"/>
  <c r="IW153" i="4" a="1"/>
  <c r="IV13" i="4" a="1"/>
  <c r="Q208" i="2" a="1"/>
  <c r="FA205" i="2" a="1"/>
  <c r="IU121" i="4" a="1"/>
  <c r="IW50" i="4" a="1"/>
  <c r="FA19" i="2" a="1"/>
  <c r="IV112" i="4" a="1"/>
  <c r="DY208" i="2" a="1"/>
  <c r="IR62" i="4" a="1"/>
  <c r="FA65" i="2" a="1"/>
  <c r="FC11" i="2" a="1"/>
  <c r="IW141" i="4" a="1"/>
  <c r="EN208" i="4" a="1"/>
  <c r="IU95" i="4" a="1"/>
  <c r="IU133" i="4" a="1"/>
  <c r="IW191" i="4" a="1"/>
  <c r="IP17" i="4" a="1"/>
  <c r="IQ69" i="4" a="1"/>
  <c r="FD153" i="2" a="1"/>
  <c r="IQ102" i="4" a="1"/>
  <c r="FC171" i="2" a="1"/>
  <c r="IW108" i="4" a="1"/>
  <c r="FA160" i="2" a="1"/>
  <c r="FE134" i="2" a="1"/>
  <c r="IR161" i="4" a="1"/>
  <c r="IV172" i="4" a="1"/>
  <c r="IT61" i="4" a="1"/>
  <c r="IP207" i="4" a="1"/>
  <c r="IS131" i="4" a="1"/>
  <c r="FC169" i="2" a="1"/>
  <c r="AH208" i="4" a="1"/>
  <c r="IT44" i="4" a="1"/>
  <c r="FC27" i="2" a="1"/>
  <c r="IU60" i="4" a="1"/>
  <c r="IT89" i="4" a="1"/>
  <c r="FD140" i="2" a="1"/>
  <c r="IQ28" i="4" a="1"/>
  <c r="IU25" i="4" a="1"/>
  <c r="F208" i="4" a="1"/>
  <c r="FD198" i="2" a="1"/>
  <c r="FB71" i="2" a="1"/>
  <c r="FC143" i="2" a="1"/>
  <c r="IT24" i="4" a="1"/>
  <c r="IT96" i="4" a="1"/>
  <c r="IR54" i="4" a="1"/>
  <c r="IV132" i="4" a="1"/>
  <c r="IU126" i="4" a="1"/>
  <c r="IP79" i="4" a="1"/>
  <c r="IS43" i="4" a="1"/>
  <c r="FC20" i="2" a="1"/>
  <c r="FB193" i="2" a="1"/>
  <c r="IS83" i="4" a="1"/>
  <c r="FB195" i="2" a="1"/>
  <c r="FA163" i="2" a="1"/>
  <c r="IT170" i="4" a="1"/>
  <c r="FE28" i="2" a="1"/>
  <c r="IW154" i="4" a="1"/>
  <c r="IQ67" i="4" a="1"/>
  <c r="IT151" i="4" a="1"/>
  <c r="FC77" i="2" a="1"/>
  <c r="IS114" i="4" a="1"/>
  <c r="IV184" i="4" a="1"/>
  <c r="FE198" i="2" a="1"/>
  <c r="FA168" i="2" a="1"/>
  <c r="IV10" i="4" a="1"/>
  <c r="IR129" i="4" a="1"/>
  <c r="IR59" i="4" a="1"/>
  <c r="IV110" i="4" a="1"/>
  <c r="IW57" i="4" a="1"/>
  <c r="IS30" i="4" a="1"/>
  <c r="FE9" i="2" a="1"/>
  <c r="IR28" i="4" a="1"/>
  <c r="IP176" i="4" a="1"/>
  <c r="IP86" i="4" a="1"/>
  <c r="FC52" i="2" a="1"/>
  <c r="Q208" i="4" a="1"/>
  <c r="FA117" i="2" a="1"/>
  <c r="FB28" i="2" a="1"/>
  <c r="IP161" i="4" a="1"/>
  <c r="GF208" i="4" a="1"/>
  <c r="IQ117" i="4" a="1"/>
  <c r="IU197" i="4" a="1"/>
  <c r="IS78" i="4" a="1"/>
  <c r="FD150" i="2" a="1"/>
  <c r="FB167" i="2" a="1"/>
  <c r="IR132" i="4" a="1"/>
  <c r="IT84" i="4" a="1"/>
  <c r="FA82" i="2" a="1"/>
  <c r="IU47" i="4" a="1"/>
  <c r="FE185" i="2" a="1"/>
  <c r="FA187" i="2" a="1"/>
  <c r="FB179" i="2" a="1"/>
  <c r="IR70" i="4" a="1"/>
  <c r="IR162" i="4" a="1"/>
  <c r="FD189" i="2" a="1"/>
  <c r="FD38" i="2" a="1"/>
  <c r="IT79" i="4" a="1"/>
  <c r="FC93" i="2" a="1"/>
  <c r="IW112" i="4" a="1"/>
  <c r="IS129" i="4" a="1"/>
  <c r="IR180" i="4" a="1"/>
  <c r="FC21" i="2" a="1"/>
  <c r="FE27" i="2" a="1"/>
  <c r="FB207" i="2" a="1"/>
  <c r="FE156" i="2" a="1"/>
  <c r="FB34" i="2" a="1"/>
  <c r="FA41" i="2" a="1"/>
  <c r="FD31" i="2" a="1"/>
  <c r="FA147" i="2" a="1"/>
  <c r="FA206" i="2" a="1"/>
  <c r="FD105" i="2" a="1"/>
  <c r="FD163" i="2" a="1"/>
  <c r="FD37" i="2" a="1"/>
  <c r="IR58" i="4" a="1"/>
  <c r="IU82" i="4" a="1"/>
  <c r="FA114" i="2" a="1"/>
  <c r="AI208" i="4" a="1"/>
  <c r="FA57" i="2" a="1"/>
  <c r="FE42" i="2" a="1"/>
  <c r="HE208" i="4" a="1"/>
  <c r="CD208" i="2" a="1"/>
  <c r="FE141" i="2" a="1"/>
  <c r="IT197" i="4" a="1"/>
  <c r="IW48" i="4" a="1"/>
  <c r="IW180" i="4" a="1"/>
  <c r="FB108" i="2" a="1"/>
  <c r="IT149" i="4" a="1"/>
  <c r="FA133" i="2" a="1"/>
  <c r="IV28" i="4" a="1"/>
  <c r="IU94" i="4" a="1"/>
  <c r="IU83" i="4" a="1"/>
  <c r="IP95" i="4" a="1"/>
  <c r="IT83" i="4" a="1"/>
  <c r="FA189" i="2" a="1"/>
  <c r="FD58" i="2" a="1"/>
  <c r="FD124" i="2" a="1"/>
  <c r="IQ97" i="4" a="1"/>
  <c r="IT26" i="4" a="1"/>
  <c r="IR133" i="4" a="1"/>
  <c r="IQ107" i="4" a="1"/>
  <c r="IV30" i="4" a="1"/>
  <c r="IQ27" i="4" a="1"/>
  <c r="IS154" i="4" a="1"/>
  <c r="IS15" i="4" a="1"/>
  <c r="FE63" i="2" a="1"/>
  <c r="EZ208" i="2" a="1"/>
  <c r="FD147" i="2" a="1"/>
  <c r="IU134" i="4" a="1"/>
  <c r="IT130" i="4" a="1"/>
  <c r="IW202" i="4" a="1"/>
  <c r="FE20" i="2" a="1"/>
  <c r="IP182" i="4" a="1"/>
  <c r="IR179" i="4" a="1"/>
  <c r="FD92" i="2" a="1"/>
  <c r="IV187" i="4" a="1"/>
  <c r="FA137" i="2" a="1"/>
  <c r="IS94" i="4" a="1"/>
  <c r="FE197" i="2" a="1"/>
  <c r="IQ25" i="4" a="1"/>
  <c r="IT15" i="4" a="1"/>
  <c r="FE190" i="2" a="1"/>
  <c r="IR24" i="4" a="1"/>
  <c r="IT52" i="4" a="1"/>
  <c r="FE13" i="2" a="1"/>
  <c r="IP201" i="4" a="1"/>
  <c r="FA103" i="2" a="1"/>
  <c r="IP193" i="4" a="1"/>
  <c r="IR35" i="4" a="1"/>
  <c r="FA182" i="2" a="1"/>
  <c r="IQ11" i="4" a="1"/>
  <c r="IW125" i="4" a="1"/>
  <c r="FA66" i="2" a="1"/>
  <c r="EB208" i="2" a="1"/>
  <c r="FC172" i="2" a="1"/>
  <c r="AP208" i="2" a="1"/>
  <c r="FK208" i="4" a="1"/>
  <c r="FD159" i="2" a="1"/>
  <c r="FC179" i="2" a="1"/>
  <c r="FC190" i="2" a="1"/>
  <c r="FE161" i="2" a="1"/>
  <c r="FA174" i="2" a="1"/>
  <c r="IP178" i="4" a="1"/>
  <c r="IQ177" i="4" a="1"/>
  <c r="IQ32" i="4" a="1"/>
  <c r="FA184" i="2" a="1"/>
  <c r="FC173" i="2" a="1"/>
  <c r="IQ170" i="4" a="1"/>
  <c r="FB103" i="2" a="1"/>
  <c r="DR208" i="4" a="1"/>
  <c r="IV19" i="4" a="1"/>
  <c r="FB196" i="2" a="1"/>
  <c r="IS118" i="4" a="1"/>
  <c r="IU127" i="4" a="1"/>
  <c r="IR56" i="4" a="1"/>
  <c r="IS56" i="4" a="1"/>
  <c r="IW95" i="4" a="1"/>
  <c r="IV35" i="4" a="1"/>
  <c r="IU170" i="4" a="1"/>
  <c r="FD110" i="2" a="1"/>
  <c r="IV50" i="4" a="1"/>
  <c r="FB66" i="2" a="1"/>
  <c r="IP158" i="4" a="1"/>
  <c r="ED208" i="2" a="1"/>
  <c r="IR109" i="4" a="1"/>
  <c r="IP147" i="4" a="1"/>
  <c r="IR158" i="4" a="1"/>
  <c r="IW94" i="4" a="1"/>
  <c r="IR63" i="4" a="1"/>
  <c r="IV29" i="4" a="1"/>
  <c r="HV208" i="4" a="1"/>
  <c r="FA67" i="2" a="1"/>
  <c r="IS140" i="4" a="1"/>
  <c r="IP53" i="4" a="1"/>
  <c r="IT53" i="4" a="1"/>
  <c r="IP72" i="4" a="1"/>
  <c r="FE70" i="2" a="1"/>
  <c r="IR128" i="4" a="1"/>
  <c r="FB184" i="2" a="1"/>
  <c r="IP83" i="4" a="1"/>
  <c r="IW101" i="4" a="1"/>
  <c r="IT136" i="4" a="1"/>
  <c r="FA190" i="2" a="1"/>
  <c r="HZ208" i="4" a="1"/>
  <c r="Y208" i="2" a="1"/>
  <c r="FA99" i="2" a="1"/>
  <c r="IP126" i="4" a="1"/>
  <c r="FC195" i="2" a="1"/>
  <c r="FB46" i="2" a="1"/>
  <c r="FB162" i="2" a="1"/>
  <c r="FC120" i="2" a="1"/>
  <c r="IT161" i="4" a="1"/>
  <c r="FC64" i="2" a="1"/>
  <c r="IH208" i="4" a="1"/>
  <c r="IP27" i="4" a="1"/>
  <c r="FB154" i="2" a="1"/>
  <c r="IU77" i="4" a="1"/>
  <c r="IV141" i="4" a="1"/>
  <c r="FA194" i="2" a="1"/>
  <c r="IQ30" i="4" a="1"/>
  <c r="IT133" i="4" a="1"/>
  <c r="FC183" i="2" a="1"/>
  <c r="IR157" i="4" a="1"/>
  <c r="IP180" i="4" a="1"/>
  <c r="FD24" i="2" a="1"/>
  <c r="FA85" i="2" a="1"/>
  <c r="IV20" i="4" a="1"/>
  <c r="IW131" i="4" a="1"/>
  <c r="IS62" i="4" a="1"/>
  <c r="IU157" i="4" a="1"/>
  <c r="FC40" i="2" a="1"/>
  <c r="IT45" i="4" a="1"/>
  <c r="IR77" i="4" a="1"/>
  <c r="EA208" i="4" a="1"/>
  <c r="IS95" i="4" a="1"/>
  <c r="IE208" i="4" a="1"/>
  <c r="FB15" i="2" a="1"/>
  <c r="I208" i="2" a="1"/>
  <c r="FA128" i="2" a="1"/>
  <c r="FA176" i="2" a="1"/>
  <c r="FE116" i="2" a="1"/>
  <c r="IV80" i="4" a="1"/>
  <c r="IT179" i="4" a="1"/>
  <c r="IW174" i="4" a="1"/>
  <c r="FE95" i="2" a="1"/>
  <c r="EY208" i="2" a="1"/>
  <c r="FB134" i="2" a="1"/>
  <c r="IU24" i="4" a="1"/>
  <c r="FB156" i="2" a="1"/>
  <c r="FD149" i="2" a="1"/>
  <c r="FD93" i="2" a="1"/>
  <c r="IR182" i="4" a="1"/>
  <c r="FE19" i="2" a="1"/>
  <c r="IU26" i="4" a="1"/>
  <c r="FE208" i="4" a="1"/>
  <c r="FB95" i="2" a="1"/>
  <c r="IQ12" i="4" a="1"/>
  <c r="FC105" i="2" a="1"/>
  <c r="IR117" i="4" a="1"/>
  <c r="FD207" i="2" a="1"/>
  <c r="FC50" i="2" a="1"/>
  <c r="FD35" i="2" a="1"/>
  <c r="IR189" i="4" a="1"/>
  <c r="IP59" i="4" a="1"/>
  <c r="FD178" i="2" a="1"/>
  <c r="FB90" i="2" a="1"/>
  <c r="FA141" i="2" a="1"/>
  <c r="DX208" i="2" a="1"/>
  <c r="IP7" i="4" a="1"/>
  <c r="FD32" i="2" a="1"/>
  <c r="IR188" i="4" a="1"/>
  <c r="IV171" i="4" a="1"/>
  <c r="FC55" i="2" a="1"/>
  <c r="IQ167" i="4" a="1"/>
  <c r="FB165" i="2" a="1"/>
  <c r="IV90" i="4" a="1"/>
  <c r="IV36" i="4" a="1"/>
  <c r="FA119" i="2" a="1"/>
  <c r="IV162" i="4" a="1"/>
  <c r="DB208" i="2" a="1"/>
  <c r="FE26" i="2" a="1"/>
  <c r="IS13" i="4" a="1"/>
  <c r="IQ29" i="4" a="1"/>
  <c r="FA116" i="2" a="1"/>
  <c r="IU164" i="4" a="1"/>
  <c r="IR100" i="4" a="1"/>
  <c r="U208" i="4" a="1"/>
  <c r="IT10" i="4" a="1"/>
  <c r="IV77" i="4" a="1"/>
  <c r="FC49" i="2" a="1"/>
  <c r="IU13" i="4" a="1"/>
  <c r="IQ19" i="4" a="1"/>
  <c r="IP115" i="4" a="1"/>
  <c r="FB170" i="2" a="1"/>
  <c r="IQ152" i="4" a="1"/>
  <c r="IT49" i="4" a="1"/>
  <c r="FE153" i="2" a="1"/>
  <c r="FE192" i="2" a="1"/>
  <c r="IP98" i="4" a="1"/>
  <c r="IT117" i="4" a="1"/>
  <c r="IW195" i="4" a="1"/>
  <c r="IS68" i="4" a="1"/>
  <c r="IT87" i="4" a="1"/>
  <c r="IS77" i="4" a="1"/>
  <c r="IP112" i="4" a="1"/>
  <c r="IW81" i="4" a="1"/>
  <c r="IS89" i="4" a="1"/>
  <c r="IS53" i="4" a="1"/>
  <c r="FB35" i="2" a="1"/>
  <c r="FA124" i="2" a="1"/>
  <c r="IT19" i="4" a="1"/>
  <c r="IT80" i="4" a="1"/>
  <c r="IR105" i="4" a="1"/>
  <c r="FC163" i="2" a="1"/>
  <c r="IV69" i="4" a="1"/>
  <c r="IU45" i="4" a="1"/>
  <c r="FB37" i="2" a="1"/>
  <c r="FE147" i="2" a="1"/>
  <c r="FE162" i="2" a="1"/>
  <c r="IW200" i="4" a="1"/>
  <c r="FC185" i="2" a="1"/>
  <c r="FB59" i="2" a="1"/>
  <c r="IQ151" i="4" a="1"/>
  <c r="IV63" i="4" a="1"/>
  <c r="FE85" i="2" a="1"/>
  <c r="FE207" i="2" a="1"/>
  <c r="IW89" i="4" a="1"/>
  <c r="FC191" i="2" a="1"/>
  <c r="FC193" i="2" a="1"/>
  <c r="R208" i="2" a="1"/>
  <c r="FB122" i="2" a="1"/>
  <c r="IS71" i="4" a="1"/>
  <c r="FD167" i="2" a="1"/>
  <c r="FC147" i="2" a="1"/>
  <c r="IV138" i="4" a="1"/>
  <c r="FA180" i="2" a="1"/>
  <c r="IP71" i="4" a="1"/>
  <c r="IS84" i="4" a="1"/>
  <c r="GR208" i="4" a="1"/>
  <c r="IV78" i="4" a="1"/>
  <c r="FB185" i="2" a="1"/>
  <c r="FD100" i="2" a="1"/>
  <c r="ES208" i="2" a="1"/>
  <c r="DZ208" i="2" a="1"/>
  <c r="IV75" i="4" a="1"/>
  <c r="FR208" i="4" a="1"/>
  <c r="IS117" i="4" a="1"/>
  <c r="IS105" i="4" a="1"/>
  <c r="IV89" i="4" a="1"/>
  <c r="IQ114" i="4" a="1"/>
  <c r="FE135" i="2" a="1"/>
  <c r="IR173" i="4" a="1"/>
  <c r="FC97" i="2" a="1"/>
  <c r="IU68" i="4" a="1"/>
  <c r="IQ49" i="4" a="1"/>
  <c r="IQ63" i="4" a="1"/>
  <c r="FC66" i="2" a="1"/>
  <c r="FC107" i="2" a="1"/>
  <c r="IT204" i="4" a="1"/>
  <c r="FD181" i="2" a="1"/>
  <c r="IS143" i="4" a="1"/>
  <c r="IQ46" i="4" a="1"/>
  <c r="IP66" i="4" a="1"/>
  <c r="FD154" i="2" a="1"/>
  <c r="IV164" i="4" a="1"/>
  <c r="FB63" i="2" a="1"/>
  <c r="IW133" i="4" a="1"/>
  <c r="IV64" i="4" a="1"/>
  <c r="IQ13" i="4" a="1"/>
  <c r="FE179" i="2" a="1"/>
  <c r="FD139" i="2" a="1"/>
  <c r="FL208" i="4" a="1"/>
  <c r="FD201" i="2" a="1"/>
  <c r="IP87" i="4" a="1"/>
  <c r="FE155" i="2" a="1"/>
  <c r="IW190" i="4" a="1"/>
  <c r="IW183" i="4" a="1"/>
  <c r="IW25" i="4" a="1"/>
  <c r="IT195" i="4" a="1"/>
  <c r="IP32" i="4" a="1"/>
  <c r="FC134" i="2" a="1"/>
  <c r="IW93" i="4" a="1"/>
  <c r="IP202" i="4" a="1"/>
  <c r="IT148" i="4" a="1"/>
  <c r="FA48" i="2" a="1"/>
  <c r="FB126" i="2" a="1"/>
  <c r="FB76" i="2" a="1"/>
  <c r="HQ208" i="4" a="1"/>
  <c r="IS104" i="4" a="1"/>
  <c r="IP172" i="4" a="1"/>
  <c r="FD160" i="2" a="1"/>
  <c r="FE71" i="2" a="1"/>
  <c r="FE191" i="2" a="1"/>
  <c r="IT168" i="4" a="1"/>
  <c r="IQ7" i="4" a="1"/>
  <c r="IW162" i="4" a="1"/>
  <c r="FC199" i="2" a="1"/>
  <c r="FE125" i="2" a="1"/>
  <c r="AB208" i="4" a="1"/>
  <c r="FC51" i="2" a="1"/>
  <c r="IP195" i="4" a="1"/>
  <c r="IS169" i="4" a="1"/>
  <c r="IR32" i="4" a="1"/>
  <c r="IW151" i="4" a="1"/>
  <c r="IP107" i="4" a="1"/>
  <c r="IQ94" i="4" a="1"/>
  <c r="IQ74" i="4" a="1"/>
  <c r="FA83" i="2" a="1"/>
  <c r="CL208" i="2" a="1"/>
  <c r="O208" i="4" a="1"/>
  <c r="FC54" i="2" a="1"/>
  <c r="FB191" i="2" a="1"/>
  <c r="BZ208" i="2" a="1"/>
  <c r="IP167" i="4" a="1"/>
  <c r="FA145" i="2" a="1"/>
  <c r="IP120" i="4" a="1"/>
  <c r="IP135" i="4" a="1"/>
  <c r="IS23" i="4" a="1"/>
  <c r="IR11" i="4" a="1"/>
  <c r="IT203" i="4" a="1"/>
  <c r="FC94" i="2" a="1"/>
  <c r="FN208" i="4" a="1"/>
  <c r="FE59" i="2" a="1"/>
  <c r="AN208" i="2" a="1"/>
  <c r="IV205" i="4" a="1"/>
  <c r="IU174" i="4" a="1"/>
  <c r="IP196" i="4" a="1"/>
  <c r="FB119" i="2" a="1"/>
  <c r="IS170" i="4" a="1"/>
  <c r="I208" i="4" a="1"/>
  <c r="FD177" i="2" a="1"/>
  <c r="FB155" i="2" a="1"/>
  <c r="IR139" i="4" a="1"/>
  <c r="IU33" i="4" a="1"/>
  <c r="T208" i="4" a="1"/>
  <c r="IW38" i="4" a="1"/>
  <c r="FB194" i="2" a="1"/>
  <c r="IR79" i="4" a="1"/>
  <c r="IW64" i="4" a="1"/>
  <c r="IV83" i="4" a="1"/>
  <c r="FE149" i="2" a="1"/>
  <c r="FB199" i="2" a="1"/>
  <c r="IS161" i="4" a="1"/>
  <c r="IS134" i="4" a="1"/>
  <c r="IQ171" i="4" a="1"/>
  <c r="IP34" i="4" a="1"/>
  <c r="FC158" i="2" a="1"/>
  <c r="IP40" i="4" a="1"/>
  <c r="FC188" i="2" a="1"/>
  <c r="IT175" i="4" a="1"/>
  <c r="FD129" i="2" a="1"/>
  <c r="FD208" i="4" a="1"/>
  <c r="IS135" i="4" a="1"/>
  <c r="GN208" i="4" a="1"/>
  <c r="FC180" i="2" a="1"/>
  <c r="IQ41" i="4" a="1"/>
  <c r="FC24" i="2" a="1"/>
  <c r="IT102" i="4" a="1"/>
  <c r="IV105" i="4" a="1"/>
  <c r="IP50" i="4" a="1"/>
  <c r="IP20" i="4" a="1"/>
  <c r="FC174" i="2" a="1"/>
  <c r="IP171" i="4" a="1"/>
  <c r="FD59" i="2" a="1"/>
  <c r="IR17" i="4" a="1"/>
  <c r="IW116" i="4" a="1"/>
  <c r="FD197" i="2" a="1"/>
  <c r="IU161" i="4" a="1"/>
  <c r="IU103" i="4" a="1"/>
  <c r="FE67" i="2" a="1"/>
  <c r="HH208" i="4" a="1"/>
  <c r="FD194" i="2" a="1"/>
  <c r="IQ71" i="4" a="1"/>
  <c r="FE84" i="2" a="1"/>
  <c r="IU92" i="4" a="1"/>
  <c r="FB92" i="2" a="1"/>
  <c r="IR131" i="4" a="1"/>
  <c r="IR27" i="4" a="1"/>
  <c r="IR93" i="4" a="1"/>
  <c r="FE10" i="2" a="1"/>
  <c r="IV107" i="4" a="1"/>
  <c r="IP92" i="4" a="1"/>
  <c r="IT17" i="4" a="1"/>
  <c r="IT112" i="4" a="1"/>
  <c r="IR140" i="4" a="1"/>
  <c r="HP208" i="4" a="1"/>
  <c r="IS150" i="4" a="1"/>
  <c r="IS51" i="4" a="1"/>
  <c r="IR150" i="4" a="1"/>
  <c r="FC103" i="2" a="1"/>
  <c r="ER208" i="2" a="1"/>
  <c r="FA40" i="2" a="1"/>
  <c r="FD102" i="2" a="1"/>
  <c r="FE199" i="2" a="1"/>
  <c r="FC161" i="2" a="1"/>
  <c r="IW20" i="4" a="1"/>
  <c r="IT189" i="4" a="1"/>
  <c r="IV23" i="4" a="1"/>
  <c r="IS160" i="4" a="1"/>
  <c r="FA32" i="2" a="1"/>
  <c r="IS55" i="4" a="1"/>
  <c r="FC26" i="2" a="1"/>
  <c r="FC99" i="2" a="1"/>
  <c r="FA121" i="2" a="1"/>
  <c r="IU21" i="4" a="1"/>
  <c r="FB136" i="2" a="1"/>
  <c r="FC62" i="2" a="1"/>
  <c r="IS88" i="4" a="1"/>
  <c r="IR138" i="4" a="1"/>
  <c r="FC23" i="2" a="1"/>
  <c r="IT65" i="4" a="1"/>
  <c r="HJ208" i="4" a="1"/>
  <c r="IV174" i="4" a="1"/>
  <c r="IU74" i="4" a="1"/>
  <c r="IU200" i="4" a="1"/>
  <c r="IV68" i="4" a="1"/>
  <c r="IT85" i="4" a="1"/>
  <c r="FB183" i="2" a="1"/>
  <c r="FE126" i="2" a="1"/>
  <c r="IU114" i="4" a="1"/>
  <c r="HO208" i="4" a="1"/>
  <c r="FD144" i="2" a="1"/>
  <c r="FE102" i="2" a="1"/>
  <c r="IT57" i="4" a="1"/>
  <c r="FC14" i="2" a="1"/>
  <c r="FC144" i="2" a="1"/>
  <c r="IP33" i="4" a="1"/>
  <c r="EI208" i="4" a="1"/>
  <c r="FC28" i="2" a="1"/>
  <c r="IR19" i="4" a="1"/>
  <c r="FD202" i="2" a="1"/>
  <c r="FE81" i="2" a="1"/>
  <c r="IU119" i="4" a="1"/>
  <c r="FC204" i="2" a="1"/>
  <c r="FB85" i="2" a="1"/>
  <c r="FC121" i="2" a="1"/>
  <c r="FD168" i="2" a="1"/>
  <c r="FA29" i="2" a="1"/>
  <c r="IT13" i="4" a="1"/>
  <c r="IS125" i="4" a="1"/>
  <c r="EF208" i="2" a="1"/>
  <c r="IU155" i="4" a="1"/>
  <c r="FB70" i="2" a="1"/>
  <c r="IS49" i="4" a="1"/>
  <c r="FC160" i="2" a="1"/>
  <c r="IU34" i="4" a="1"/>
  <c r="IP25" i="4" a="1"/>
  <c r="IT64" i="4" a="1"/>
  <c r="FB186" i="2" a="1"/>
  <c r="IP110" i="4" a="1"/>
  <c r="IR55" i="4" a="1"/>
  <c r="U208" i="2" a="1"/>
  <c r="IT157" i="4" a="1"/>
  <c r="IR135" i="4" a="1"/>
  <c r="IQ178" i="4" a="1"/>
  <c r="IW113" i="4" a="1"/>
  <c r="IS75" i="4" a="1"/>
  <c r="IW31" i="4" a="1"/>
  <c r="IQ189" i="4" a="1"/>
  <c r="AK208" i="4" a="1"/>
  <c r="IU91" i="4" a="1"/>
  <c r="IT47" i="4" a="1"/>
  <c r="FE177" i="2" a="1"/>
  <c r="FB43" i="2" a="1"/>
  <c r="IT115" i="4" a="1"/>
  <c r="FE176" i="2" a="1"/>
  <c r="IR52" i="4" a="1"/>
  <c r="FE119" i="2" a="1"/>
  <c r="FD115" i="2" a="1"/>
  <c r="FD39" i="2" a="1"/>
  <c r="FD186" i="2" a="1"/>
  <c r="FE138" i="2" a="1"/>
  <c r="FA192" i="2" a="1"/>
  <c r="FC44" i="2" a="1"/>
  <c r="FD85" i="2" a="1"/>
  <c r="FD55" i="2" a="1"/>
  <c r="IV84" i="4" a="1"/>
  <c r="IQ86" i="4" a="1"/>
  <c r="FA131" i="2" a="1"/>
  <c r="FA26" i="2" a="1"/>
  <c r="IV198" i="4" a="1"/>
  <c r="FA87" i="2" a="1"/>
  <c r="IU139" i="4" a="1"/>
  <c r="IV73" i="4" a="1"/>
  <c r="IS175" i="4" a="1"/>
  <c r="DV208" i="2" a="1"/>
  <c r="IR163" i="4" a="1"/>
  <c r="FA109" i="2" a="1"/>
  <c r="FB8" i="2" a="1"/>
  <c r="IR159" i="4" a="1"/>
  <c r="GL208" i="4" a="1"/>
  <c r="FB97" i="2" a="1"/>
  <c r="IU75" i="4" a="1"/>
  <c r="IW192" i="4" a="1"/>
  <c r="FE64" i="2" a="1"/>
  <c r="IR191" i="4" a="1"/>
  <c r="IR145" i="4" a="1"/>
  <c r="IU23" i="4" a="1"/>
  <c r="IW196" i="4" a="1"/>
  <c r="FA10" i="2" a="1"/>
  <c r="FC83" i="2" a="1"/>
  <c r="FA74" i="2" a="1"/>
  <c r="D208" i="2" a="1"/>
  <c r="FA56" i="2" a="1"/>
  <c r="IT48" i="4" a="1"/>
  <c r="FA113" i="2" a="1"/>
  <c r="IR64" i="4" a="1"/>
  <c r="IV137" i="4" a="1"/>
  <c r="FD205" i="2" a="1"/>
  <c r="IU35" i="4" a="1"/>
  <c r="FA38" i="2" a="1"/>
  <c r="IQ161" i="4" a="1"/>
  <c r="DX208" i="4" a="1"/>
  <c r="FA78" i="2" a="1"/>
  <c r="GX208" i="4" a="1"/>
  <c r="FD158" i="2" a="1"/>
  <c r="IT41" i="4" a="1"/>
  <c r="IP51" i="4" a="1"/>
  <c r="IW75" i="4" a="1"/>
  <c r="IS97" i="4" a="1"/>
  <c r="IW184" i="4" a="1"/>
  <c r="FB96" i="2" a="1"/>
  <c r="FA122" i="2" a="1"/>
  <c r="IQ16" i="4" a="1"/>
  <c r="IQ137" i="4" a="1"/>
  <c r="FB84" i="2" a="1"/>
  <c r="FA123" i="2" a="1"/>
  <c r="FE159" i="2" a="1"/>
  <c r="FA39" i="2" a="1"/>
  <c r="FA191" i="2" a="1"/>
  <c r="FE83" i="2" a="1"/>
  <c r="IP138" i="4" a="1"/>
  <c r="IP64" i="4" a="1"/>
  <c r="FA171" i="2" a="1"/>
  <c r="IU88" i="4" a="1"/>
  <c r="IV26" i="4" a="1"/>
  <c r="IU178" i="4" a="1"/>
  <c r="IV166" i="4" a="1"/>
  <c r="FE24" i="2" a="1"/>
  <c r="FA36" i="2" a="1"/>
  <c r="IV34" i="4" a="1"/>
  <c r="IV22" i="4" a="1"/>
  <c r="IQ53" i="4" a="1"/>
  <c r="IQ21" i="4" a="1"/>
  <c r="FB112" i="2" a="1"/>
  <c r="IR86" i="4" a="1"/>
  <c r="FB72" i="2" a="1"/>
  <c r="FB205" i="2" a="1"/>
  <c r="FC73" i="2" a="1"/>
  <c r="FA203" i="2" a="1"/>
  <c r="IP67" i="4" a="1"/>
  <c r="IW26" i="4" a="1"/>
  <c r="IS96" i="4" a="1"/>
  <c r="FD97" i="2" a="1"/>
  <c r="IW194" i="4" a="1"/>
  <c r="FE154" i="2" a="1"/>
  <c r="IV139" i="4" a="1"/>
  <c r="FB47" i="2" a="1"/>
  <c r="FA158" i="2" a="1"/>
  <c r="IS40" i="4" a="1"/>
  <c r="FA201" i="2" a="1"/>
  <c r="IK208" i="4" a="1"/>
  <c r="IS124" i="4" a="1"/>
  <c r="IS132" i="4" a="1"/>
  <c r="DE208" i="2" a="1"/>
  <c r="FE101" i="2" a="1"/>
  <c r="FC200" i="2" a="1"/>
  <c r="FA177" i="2" a="1"/>
  <c r="FA132" i="2" a="1"/>
  <c r="IU64" i="4" a="1"/>
  <c r="IQ199" i="4" a="1"/>
  <c r="IU7" i="4" a="1"/>
  <c r="IU156" i="4" a="1"/>
  <c r="FD52" i="2" a="1"/>
  <c r="IV99" i="4" a="1"/>
  <c r="DR208" i="2" a="1"/>
  <c r="IR73" i="4" a="1"/>
  <c r="GU208" i="4" a="1"/>
  <c r="IS31" i="4" a="1"/>
  <c r="IQ133" i="4" a="1"/>
  <c r="IR177" i="4" a="1"/>
  <c r="IT159" i="4" a="1"/>
  <c r="IQ139" i="4" a="1"/>
  <c r="FC137" i="2" a="1"/>
  <c r="FE92" i="2" a="1"/>
  <c r="IM208" i="4" a="1"/>
  <c r="IP134" i="4" a="1"/>
  <c r="IT77" i="4" a="1"/>
  <c r="IQ186" i="4" a="1"/>
  <c r="IT50" i="4" a="1"/>
  <c r="IR18" i="4" a="1"/>
  <c r="FA21" i="2" a="1"/>
  <c r="IW163" i="4" a="1"/>
  <c r="FD48" i="2" a="1"/>
  <c r="FC95" i="2" a="1"/>
  <c r="IP46" i="4" a="1"/>
  <c r="IR119" i="4" a="1"/>
  <c r="FB145" i="2" a="1"/>
  <c r="IV115" i="4" a="1"/>
  <c r="IW166" i="4" a="1"/>
  <c r="IP118" i="4" a="1"/>
  <c r="IP109" i="4" a="1"/>
  <c r="IQ163" i="4" a="1"/>
  <c r="CO208" i="2" a="1"/>
  <c r="IW127" i="4" a="1"/>
  <c r="IS58" i="4" a="1"/>
  <c r="IS44" i="4" a="1"/>
  <c r="E208" i="2" a="1"/>
  <c r="FE124" i="2" a="1"/>
  <c r="IU168" i="4" a="1"/>
  <c r="IS98" i="4" a="1"/>
  <c r="FE72" i="2" a="1"/>
  <c r="FB139" i="2" a="1"/>
  <c r="HB208" i="4" a="1"/>
  <c r="IV103" i="4" a="1"/>
  <c r="IQ127" i="4" a="1"/>
  <c r="FD18" i="2" a="1"/>
  <c r="FB91" i="2" a="1"/>
  <c r="IT118" i="4" a="1"/>
  <c r="IS145" i="4" a="1"/>
  <c r="FD171" i="2" a="1"/>
  <c r="IQ68" i="4" a="1"/>
  <c r="FA92" i="2" a="1"/>
  <c r="IU48" i="4" a="1"/>
  <c r="FC201" i="2" a="1"/>
  <c r="CG208" i="2" a="1"/>
  <c r="FE47" i="2" a="1"/>
  <c r="FD75" i="2" a="1"/>
  <c r="IU118" i="4" a="1"/>
  <c r="IQ158" i="4" a="1"/>
  <c r="FE91" i="2" a="1"/>
  <c r="EL208" i="2" a="1"/>
  <c r="FC45" i="2" a="1"/>
  <c r="IU162" i="4" a="1"/>
  <c r="FE145" i="2" a="1"/>
  <c r="IT187" i="4" a="1"/>
  <c r="IU53" i="4" a="1"/>
  <c r="IP106" i="4" a="1"/>
  <c r="FC57" i="2" a="1"/>
  <c r="FG208" i="4" a="1"/>
  <c r="IQ37" i="4" a="1"/>
  <c r="IQ183" i="4" a="1"/>
  <c r="IS54" i="4" a="1"/>
  <c r="IT42" i="4" a="1"/>
  <c r="IW103" i="4" a="1"/>
  <c r="IR45" i="4" a="1"/>
  <c r="FD91" i="2" a="1"/>
  <c r="IP85" i="4" a="1"/>
  <c r="IU39" i="4" a="1"/>
  <c r="IT154" i="4" a="1"/>
  <c r="IQ162" i="4" a="1"/>
  <c r="IQ108" i="4" a="1"/>
  <c r="EJ208" i="2" a="1"/>
  <c r="IV146" i="4" a="1"/>
  <c r="FC65" i="2" a="1"/>
  <c r="V208" i="4" a="1"/>
  <c r="IR168" i="4" a="1"/>
  <c r="FC98" i="2" a="1"/>
  <c r="IS142" i="4" a="1"/>
  <c r="FE38" i="2" a="1"/>
  <c r="HG208" i="4" a="1"/>
  <c r="FE94" i="2" a="1"/>
  <c r="FA31" i="2" a="1"/>
  <c r="IP168" i="4" a="1"/>
  <c r="IP99" i="4" a="1"/>
  <c r="AL208" i="4" a="1"/>
  <c r="IP16" i="4" a="1"/>
  <c r="FD195" i="2" a="1"/>
  <c r="FD195" i="2" l="1"/>
  <c r="IP16" i="4"/>
  <c r="AL208" i="4"/>
  <c r="IP99" i="4"/>
  <c r="IP168" i="4"/>
  <c r="FA31" i="2"/>
  <c r="FE94" i="2"/>
  <c r="HG208" i="4"/>
  <c r="FE38" i="2"/>
  <c r="IS142" i="4"/>
  <c r="FC98" i="2"/>
  <c r="IR168" i="4"/>
  <c r="V208" i="4"/>
  <c r="FC65" i="2"/>
  <c r="IV146" i="4"/>
  <c r="EJ208" i="2"/>
  <c r="IQ108" i="4"/>
  <c r="IQ162" i="4"/>
  <c r="IT154" i="4"/>
  <c r="IU39" i="4"/>
  <c r="IP85" i="4"/>
  <c r="FD91" i="2"/>
  <c r="IR45" i="4"/>
  <c r="IW103" i="4"/>
  <c r="IT42" i="4"/>
  <c r="IS54" i="4"/>
  <c r="IQ183" i="4"/>
  <c r="IQ37" i="4"/>
  <c r="FG208" i="4"/>
  <c r="FC57" i="2"/>
  <c r="IP106" i="4"/>
  <c r="IU53" i="4"/>
  <c r="IT187" i="4"/>
  <c r="FE145" i="2"/>
  <c r="IU162" i="4"/>
  <c r="FC45" i="2"/>
  <c r="EL208" i="2"/>
  <c r="FE91" i="2"/>
  <c r="IQ158" i="4"/>
  <c r="IU118" i="4"/>
  <c r="FD75" i="2"/>
  <c r="FE47" i="2"/>
  <c r="CG208" i="2"/>
  <c r="FC201" i="2"/>
  <c r="IU48" i="4"/>
  <c r="FA92" i="2"/>
  <c r="IQ68" i="4"/>
  <c r="FD171" i="2"/>
  <c r="IS145" i="4"/>
  <c r="IT118" i="4"/>
  <c r="FB91" i="2"/>
  <c r="FD18" i="2"/>
  <c r="IQ127" i="4"/>
  <c r="IV103" i="4"/>
  <c r="HB208" i="4"/>
  <c r="FB139" i="2"/>
  <c r="FE72" i="2"/>
  <c r="IS98" i="4"/>
  <c r="IU168" i="4"/>
  <c r="FE124" i="2"/>
  <c r="E208" i="2"/>
  <c r="IS44" i="4"/>
  <c r="IS58" i="4"/>
  <c r="IW127" i="4"/>
  <c r="CO208" i="2"/>
  <c r="IQ163" i="4"/>
  <c r="IP109" i="4"/>
  <c r="IP118" i="4"/>
  <c r="IW166" i="4"/>
  <c r="IV115" i="4"/>
  <c r="FB145" i="2"/>
  <c r="IR119" i="4"/>
  <c r="IP46" i="4"/>
  <c r="FC95" i="2"/>
  <c r="FD48" i="2"/>
  <c r="IW163" i="4"/>
  <c r="FA21" i="2"/>
  <c r="IR18" i="4"/>
  <c r="IT50" i="4"/>
  <c r="IQ186" i="4"/>
  <c r="IT77" i="4"/>
  <c r="IP134" i="4"/>
  <c r="IM208" i="4"/>
  <c r="FE92" i="2"/>
  <c r="FC137" i="2"/>
  <c r="IQ139" i="4"/>
  <c r="IT159" i="4"/>
  <c r="IR177" i="4"/>
  <c r="IQ133" i="4"/>
  <c r="IS31" i="4"/>
  <c r="GU208" i="4"/>
  <c r="IR73" i="4"/>
  <c r="DR208" i="2"/>
  <c r="IV99" i="4"/>
  <c r="FD52" i="2"/>
  <c r="IU156" i="4"/>
  <c r="IU7" i="4"/>
  <c r="IQ199" i="4"/>
  <c r="IU64" i="4"/>
  <c r="FA132" i="2"/>
  <c r="FA177" i="2"/>
  <c r="FC200" i="2"/>
  <c r="FE101" i="2"/>
  <c r="DE208" i="2"/>
  <c r="IS132" i="4"/>
  <c r="IS124" i="4"/>
  <c r="IK208" i="4"/>
  <c r="FA201" i="2"/>
  <c r="IS40" i="4"/>
  <c r="FA158" i="2"/>
  <c r="FB47" i="2"/>
  <c r="IV139" i="4"/>
  <c r="FE154" i="2"/>
  <c r="IW194" i="4"/>
  <c r="FD97" i="2"/>
  <c r="IS96" i="4"/>
  <c r="IW26" i="4"/>
  <c r="IP67" i="4"/>
  <c r="FA203" i="2"/>
  <c r="FC73" i="2"/>
  <c r="FB205" i="2"/>
  <c r="FB72" i="2"/>
  <c r="IR86" i="4"/>
  <c r="FB112" i="2"/>
  <c r="IQ21" i="4"/>
  <c r="IQ53" i="4"/>
  <c r="IV22" i="4"/>
  <c r="IV34" i="4"/>
  <c r="FA36" i="2"/>
  <c r="FE24" i="2"/>
  <c r="IV166" i="4"/>
  <c r="IU178" i="4"/>
  <c r="IV26" i="4"/>
  <c r="IU88" i="4"/>
  <c r="FA171" i="2"/>
  <c r="IP64" i="4"/>
  <c r="IP138" i="4"/>
  <c r="FE83" i="2"/>
  <c r="FA191" i="2"/>
  <c r="FA39" i="2"/>
  <c r="FE159" i="2"/>
  <c r="FA123" i="2"/>
  <c r="FB84" i="2"/>
  <c r="IQ137" i="4"/>
  <c r="IQ16" i="4"/>
  <c r="FA122" i="2"/>
  <c r="FB96" i="2"/>
  <c r="IW184" i="4"/>
  <c r="IS97" i="4"/>
  <c r="IW75" i="4"/>
  <c r="IP51" i="4"/>
  <c r="IT41" i="4"/>
  <c r="FD158" i="2"/>
  <c r="GX208" i="4"/>
  <c r="FA78" i="2"/>
  <c r="DX208" i="4"/>
  <c r="IQ161" i="4"/>
  <c r="FA38" i="2"/>
  <c r="IU35" i="4"/>
  <c r="FD205" i="2"/>
  <c r="IV137" i="4"/>
  <c r="IR64" i="4"/>
  <c r="FA113" i="2"/>
  <c r="IT48" i="4"/>
  <c r="FA56" i="2"/>
  <c r="D208" i="2"/>
  <c r="FA74" i="2"/>
  <c r="FC83" i="2"/>
  <c r="FA10" i="2"/>
  <c r="IW196" i="4"/>
  <c r="IU23" i="4"/>
  <c r="IR145" i="4"/>
  <c r="IR191" i="4"/>
  <c r="FE64" i="2"/>
  <c r="IW192" i="4"/>
  <c r="IU75" i="4"/>
  <c r="FB97" i="2"/>
  <c r="GL208" i="4"/>
  <c r="IR159" i="4"/>
  <c r="FB8" i="2"/>
  <c r="FA109" i="2"/>
  <c r="IR163" i="4"/>
  <c r="DV208" i="2"/>
  <c r="IS175" i="4"/>
  <c r="IV73" i="4"/>
  <c r="IU139" i="4"/>
  <c r="FA87" i="2"/>
  <c r="IV198" i="4"/>
  <c r="FA26" i="2"/>
  <c r="FA131" i="2"/>
  <c r="IQ86" i="4"/>
  <c r="IV84" i="4"/>
  <c r="FD55" i="2"/>
  <c r="FD85" i="2"/>
  <c r="FC44" i="2"/>
  <c r="FA192" i="2"/>
  <c r="FE138" i="2"/>
  <c r="FD186" i="2"/>
  <c r="FD39" i="2"/>
  <c r="FD115" i="2"/>
  <c r="FE119" i="2"/>
  <c r="IR52" i="4"/>
  <c r="FE176" i="2"/>
  <c r="IT115" i="4"/>
  <c r="FB43" i="2"/>
  <c r="FE177" i="2"/>
  <c r="IT47" i="4"/>
  <c r="IU91" i="4"/>
  <c r="AK208" i="4"/>
  <c r="IQ189" i="4"/>
  <c r="IW31" i="4"/>
  <c r="IS75" i="4"/>
  <c r="IW113" i="4"/>
  <c r="IQ178" i="4"/>
  <c r="IR135" i="4"/>
  <c r="IT157" i="4"/>
  <c r="U208" i="2"/>
  <c r="IR55" i="4"/>
  <c r="IP110" i="4"/>
  <c r="FB186" i="2"/>
  <c r="IT64" i="4"/>
  <c r="IP25" i="4"/>
  <c r="IU34" i="4"/>
  <c r="FC160" i="2"/>
  <c r="IS49" i="4"/>
  <c r="FB70" i="2"/>
  <c r="IU155" i="4"/>
  <c r="EF208" i="2"/>
  <c r="IS125" i="4"/>
  <c r="IT13" i="4"/>
  <c r="FA29" i="2"/>
  <c r="FD168" i="2"/>
  <c r="FC121" i="2"/>
  <c r="FB85" i="2"/>
  <c r="FC204" i="2"/>
  <c r="IU119" i="4"/>
  <c r="FE81" i="2"/>
  <c r="FD202" i="2"/>
  <c r="IR19" i="4"/>
  <c r="FC28" i="2"/>
  <c r="EI208" i="4"/>
  <c r="IP33" i="4"/>
  <c r="FC144" i="2"/>
  <c r="FC14" i="2"/>
  <c r="IT57" i="4"/>
  <c r="FE102" i="2"/>
  <c r="FD144" i="2"/>
  <c r="HO208" i="4"/>
  <c r="IU114" i="4"/>
  <c r="FE126" i="2"/>
  <c r="FB183" i="2"/>
  <c r="IT85" i="4"/>
  <c r="IV68" i="4"/>
  <c r="IU200" i="4"/>
  <c r="IU74" i="4"/>
  <c r="IV174" i="4"/>
  <c r="HJ208" i="4"/>
  <c r="IT65" i="4"/>
  <c r="FC23" i="2"/>
  <c r="IR138" i="4"/>
  <c r="IS88" i="4"/>
  <c r="FC62" i="2"/>
  <c r="FB136" i="2"/>
  <c r="IU21" i="4"/>
  <c r="FA121" i="2"/>
  <c r="FC99" i="2"/>
  <c r="FC26" i="2"/>
  <c r="IS55" i="4"/>
  <c r="FA32" i="2"/>
  <c r="IS160" i="4"/>
  <c r="IV23" i="4"/>
  <c r="IT189" i="4"/>
  <c r="IW20" i="4"/>
  <c r="FC161" i="2"/>
  <c r="FE199" i="2"/>
  <c r="FD102" i="2"/>
  <c r="FA40" i="2"/>
  <c r="ER208" i="2"/>
  <c r="FC103" i="2"/>
  <c r="IR150" i="4"/>
  <c r="IS51" i="4"/>
  <c r="IS150" i="4"/>
  <c r="HP208" i="4"/>
  <c r="IR140" i="4"/>
  <c r="IT112" i="4"/>
  <c r="IT17" i="4"/>
  <c r="IP92" i="4"/>
  <c r="IV107" i="4"/>
  <c r="FE10" i="2"/>
  <c r="IR93" i="4"/>
  <c r="IR27" i="4"/>
  <c r="IR131" i="4"/>
  <c r="FB92" i="2"/>
  <c r="IU92" i="4"/>
  <c r="FE84" i="2"/>
  <c r="IQ71" i="4"/>
  <c r="FD194" i="2"/>
  <c r="HH208" i="4"/>
  <c r="FE67" i="2"/>
  <c r="IU103" i="4"/>
  <c r="IU161" i="4"/>
  <c r="FD197" i="2"/>
  <c r="IW116" i="4"/>
  <c r="IR17" i="4"/>
  <c r="FD59" i="2"/>
  <c r="IP171" i="4"/>
  <c r="FC174" i="2"/>
  <c r="IP20" i="4"/>
  <c r="IP50" i="4"/>
  <c r="IV105" i="4"/>
  <c r="IT102" i="4"/>
  <c r="FC24" i="2"/>
  <c r="IQ41" i="4"/>
  <c r="FC180" i="2"/>
  <c r="GN208" i="4"/>
  <c r="IS135" i="4"/>
  <c r="FD208" i="4"/>
  <c r="FD129" i="2"/>
  <c r="IT175" i="4"/>
  <c r="FC188" i="2"/>
  <c r="IP40" i="4"/>
  <c r="FC158" i="2"/>
  <c r="IP34" i="4"/>
  <c r="IQ171" i="4"/>
  <c r="IS134" i="4"/>
  <c r="IS161" i="4"/>
  <c r="FB199" i="2"/>
  <c r="FE149" i="2"/>
  <c r="IV83" i="4"/>
  <c r="IW64" i="4"/>
  <c r="IR79" i="4"/>
  <c r="FB194" i="2"/>
  <c r="IW38" i="4"/>
  <c r="T208" i="4"/>
  <c r="IU33" i="4"/>
  <c r="IR139" i="4"/>
  <c r="FB155" i="2"/>
  <c r="FD177" i="2"/>
  <c r="I208" i="4"/>
  <c r="IS170" i="4"/>
  <c r="FB119" i="2"/>
  <c r="IP196" i="4"/>
  <c r="IU174" i="4"/>
  <c r="IV205" i="4"/>
  <c r="AN208" i="2"/>
  <c r="FE59" i="2"/>
  <c r="FN208" i="4"/>
  <c r="FC94" i="2"/>
  <c r="IT203" i="4"/>
  <c r="IR11" i="4"/>
  <c r="IS23" i="4"/>
  <c r="IP135" i="4"/>
  <c r="IP120" i="4"/>
  <c r="FA145" i="2"/>
  <c r="IP167" i="4"/>
  <c r="BZ208" i="2"/>
  <c r="FB191" i="2"/>
  <c r="FC54" i="2"/>
  <c r="O208" i="4"/>
  <c r="CL208" i="2"/>
  <c r="FA83" i="2"/>
  <c r="IQ74" i="4"/>
  <c r="IQ94" i="4"/>
  <c r="IP107" i="4"/>
  <c r="IW151" i="4"/>
  <c r="IR32" i="4"/>
  <c r="IS169" i="4"/>
  <c r="IP195" i="4"/>
  <c r="FC51" i="2"/>
  <c r="AB208" i="4"/>
  <c r="FE125" i="2"/>
  <c r="FC199" i="2"/>
  <c r="IW162" i="4"/>
  <c r="IQ7" i="4"/>
  <c r="IT168" i="4"/>
  <c r="FE191" i="2"/>
  <c r="FE71" i="2"/>
  <c r="FD160" i="2"/>
  <c r="IP172" i="4"/>
  <c r="IS104" i="4"/>
  <c r="HQ208" i="4"/>
  <c r="FB76" i="2"/>
  <c r="FB126" i="2"/>
  <c r="FA48" i="2"/>
  <c r="IT148" i="4"/>
  <c r="IP202" i="4"/>
  <c r="IW93" i="4"/>
  <c r="FC134" i="2"/>
  <c r="IP32" i="4"/>
  <c r="IT195" i="4"/>
  <c r="IW25" i="4"/>
  <c r="IW183" i="4"/>
  <c r="IW190" i="4"/>
  <c r="FE155" i="2"/>
  <c r="IP87" i="4"/>
  <c r="FD201" i="2"/>
  <c r="FL208" i="4"/>
  <c r="FD139" i="2"/>
  <c r="FE179" i="2"/>
  <c r="IQ13" i="4"/>
  <c r="IV64" i="4"/>
  <c r="IW133" i="4"/>
  <c r="FB63" i="2"/>
  <c r="IV164" i="4"/>
  <c r="FD154" i="2"/>
  <c r="IP66" i="4"/>
  <c r="IQ46" i="4"/>
  <c r="IS143" i="4"/>
  <c r="FD181" i="2"/>
  <c r="IT204" i="4"/>
  <c r="FC107" i="2"/>
  <c r="FC66" i="2"/>
  <c r="IQ63" i="4"/>
  <c r="IQ49" i="4"/>
  <c r="IU68" i="4"/>
  <c r="FC97" i="2"/>
  <c r="IR173" i="4"/>
  <c r="FE135" i="2"/>
  <c r="IQ114" i="4"/>
  <c r="IV89" i="4"/>
  <c r="IS105" i="4"/>
  <c r="IS117" i="4"/>
  <c r="FR208" i="4"/>
  <c r="IV75" i="4"/>
  <c r="DZ208" i="2"/>
  <c r="ES208" i="2"/>
  <c r="FD100" i="2"/>
  <c r="FB185" i="2"/>
  <c r="IV78" i="4"/>
  <c r="GR208" i="4"/>
  <c r="IS84" i="4"/>
  <c r="IP71" i="4"/>
  <c r="FA180" i="2"/>
  <c r="IV138" i="4"/>
  <c r="FC147" i="2"/>
  <c r="FD167" i="2"/>
  <c r="IS71" i="4"/>
  <c r="FB122" i="2"/>
  <c r="R208" i="2"/>
  <c r="FC193" i="2"/>
  <c r="FC191" i="2"/>
  <c r="IW89" i="4"/>
  <c r="FE207" i="2"/>
  <c r="FE85" i="2"/>
  <c r="IV63" i="4"/>
  <c r="IQ151" i="4"/>
  <c r="FB59" i="2"/>
  <c r="FC185" i="2"/>
  <c r="IW200" i="4"/>
  <c r="FE162" i="2"/>
  <c r="FE147" i="2"/>
  <c r="FB37" i="2"/>
  <c r="IU45" i="4"/>
  <c r="IV69" i="4"/>
  <c r="FC163" i="2"/>
  <c r="IR105" i="4"/>
  <c r="IT80" i="4"/>
  <c r="IT19" i="4"/>
  <c r="FA124" i="2"/>
  <c r="FB35" i="2"/>
  <c r="IS53" i="4"/>
  <c r="IS89" i="4"/>
  <c r="IW81" i="4"/>
  <c r="IP112" i="4"/>
  <c r="IS77" i="4"/>
  <c r="IT87" i="4"/>
  <c r="IS68" i="4"/>
  <c r="IW195" i="4"/>
  <c r="IT117" i="4"/>
  <c r="IP98" i="4"/>
  <c r="FE192" i="2"/>
  <c r="FE153" i="2"/>
  <c r="IT49" i="4"/>
  <c r="IQ152" i="4"/>
  <c r="FB170" i="2"/>
  <c r="IP115" i="4"/>
  <c r="IQ19" i="4"/>
  <c r="IU13" i="4"/>
  <c r="FC49" i="2"/>
  <c r="IV77" i="4"/>
  <c r="IT10" i="4"/>
  <c r="U208" i="4"/>
  <c r="IR100" i="4"/>
  <c r="IU164" i="4"/>
  <c r="FA116" i="2"/>
  <c r="IQ29" i="4"/>
  <c r="IS13" i="4"/>
  <c r="FE26" i="2"/>
  <c r="DB208" i="2"/>
  <c r="IV162" i="4"/>
  <c r="FA119" i="2"/>
  <c r="IV36" i="4"/>
  <c r="IV90" i="4"/>
  <c r="FB165" i="2"/>
  <c r="IQ167" i="4"/>
  <c r="FC55" i="2"/>
  <c r="IV171" i="4"/>
  <c r="IR188" i="4"/>
  <c r="FD32" i="2"/>
  <c r="IP7" i="4"/>
  <c r="DX208" i="2"/>
  <c r="FA141" i="2"/>
  <c r="FB90" i="2"/>
  <c r="FD178" i="2"/>
  <c r="IP59" i="4"/>
  <c r="IR189" i="4"/>
  <c r="FD35" i="2"/>
  <c r="FC50" i="2"/>
  <c r="FD207" i="2"/>
  <c r="IR117" i="4"/>
  <c r="FC105" i="2"/>
  <c r="IQ12" i="4"/>
  <c r="FB95" i="2"/>
  <c r="FE208" i="4"/>
  <c r="IU26" i="4"/>
  <c r="FE19" i="2"/>
  <c r="IR182" i="4"/>
  <c r="FD93" i="2"/>
  <c r="FD149" i="2"/>
  <c r="FB156" i="2"/>
  <c r="IU24" i="4"/>
  <c r="FB134" i="2"/>
  <c r="EY208" i="2"/>
  <c r="FE95" i="2"/>
  <c r="IW174" i="4"/>
  <c r="IT179" i="4"/>
  <c r="IV80" i="4"/>
  <c r="FE116" i="2"/>
  <c r="FA176" i="2"/>
  <c r="FA128" i="2"/>
  <c r="I208" i="2"/>
  <c r="FB15" i="2"/>
  <c r="IE208" i="4"/>
  <c r="IS95" i="4"/>
  <c r="EA208" i="4"/>
  <c r="IR77" i="4"/>
  <c r="IT45" i="4"/>
  <c r="FC40" i="2"/>
  <c r="IU157" i="4"/>
  <c r="IS62" i="4"/>
  <c r="IW131" i="4"/>
  <c r="IV20" i="4"/>
  <c r="FA85" i="2"/>
  <c r="FD24" i="2"/>
  <c r="IP180" i="4"/>
  <c r="IR157" i="4"/>
  <c r="FC183" i="2"/>
  <c r="IT133" i="4"/>
  <c r="IQ30" i="4"/>
  <c r="FA194" i="2"/>
  <c r="IV141" i="4"/>
  <c r="IU77" i="4"/>
  <c r="FB154" i="2"/>
  <c r="IP27" i="4"/>
  <c r="IH208" i="4"/>
  <c r="FC64" i="2"/>
  <c r="IT161" i="4"/>
  <c r="FC120" i="2"/>
  <c r="FB162" i="2"/>
  <c r="FB46" i="2"/>
  <c r="FC195" i="2"/>
  <c r="IP126" i="4"/>
  <c r="FA99" i="2"/>
  <c r="Y208" i="2"/>
  <c r="HZ208" i="4"/>
  <c r="FA190" i="2"/>
  <c r="IT136" i="4"/>
  <c r="IW101" i="4"/>
  <c r="IP83" i="4"/>
  <c r="FB184" i="2"/>
  <c r="IR128" i="4"/>
  <c r="FE70" i="2"/>
  <c r="IP72" i="4"/>
  <c r="IT53" i="4"/>
  <c r="IP53" i="4"/>
  <c r="IS140" i="4"/>
  <c r="FA67" i="2"/>
  <c r="HV208" i="4"/>
  <c r="IV29" i="4"/>
  <c r="IR63" i="4"/>
  <c r="IW94" i="4"/>
  <c r="IR158" i="4"/>
  <c r="IP147" i="4"/>
  <c r="IR109" i="4"/>
  <c r="ED208" i="2"/>
  <c r="IP158" i="4"/>
  <c r="FB66" i="2"/>
  <c r="IV50" i="4"/>
  <c r="FD110" i="2"/>
  <c r="IU170" i="4"/>
  <c r="IV35" i="4"/>
  <c r="IW95" i="4"/>
  <c r="IS56" i="4"/>
  <c r="IR56" i="4"/>
  <c r="IU127" i="4"/>
  <c r="IS118" i="4"/>
  <c r="FB196" i="2"/>
  <c r="IV19" i="4"/>
  <c r="DR208" i="4"/>
  <c r="FB103" i="2"/>
  <c r="IQ170" i="4"/>
  <c r="FC173" i="2"/>
  <c r="FA184" i="2"/>
  <c r="IQ32" i="4"/>
  <c r="IQ177" i="4"/>
  <c r="IP178" i="4"/>
  <c r="FA174" i="2"/>
  <c r="FE161" i="2"/>
  <c r="FC190" i="2"/>
  <c r="FC179" i="2"/>
  <c r="FD159" i="2"/>
  <c r="FK208" i="4"/>
  <c r="AP208" i="2"/>
  <c r="FC172" i="2"/>
  <c r="EB208" i="2"/>
  <c r="FA66" i="2"/>
  <c r="IW125" i="4"/>
  <c r="IQ11" i="4"/>
  <c r="FA182" i="2"/>
  <c r="IR35" i="4"/>
  <c r="IP193" i="4"/>
  <c r="FA103" i="2"/>
  <c r="IP201" i="4"/>
  <c r="FE13" i="2"/>
  <c r="IT52" i="4"/>
  <c r="IR24" i="4"/>
  <c r="FE190" i="2"/>
  <c r="IT15" i="4"/>
  <c r="IQ25" i="4"/>
  <c r="FE197" i="2"/>
  <c r="IS94" i="4"/>
  <c r="FA137" i="2"/>
  <c r="IV187" i="4"/>
  <c r="FD92" i="2"/>
  <c r="IR179" i="4"/>
  <c r="IP182" i="4"/>
  <c r="FE20" i="2"/>
  <c r="IW202" i="4"/>
  <c r="IT130" i="4"/>
  <c r="IU134" i="4"/>
  <c r="FD147" i="2"/>
  <c r="EZ208" i="2"/>
  <c r="FE63" i="2"/>
  <c r="IS15" i="4"/>
  <c r="IS154" i="4"/>
  <c r="IQ27" i="4"/>
  <c r="IV30" i="4"/>
  <c r="IQ107" i="4"/>
  <c r="IR133" i="4"/>
  <c r="IT26" i="4"/>
  <c r="IQ97" i="4"/>
  <c r="FD124" i="2"/>
  <c r="FD58" i="2"/>
  <c r="FA189" i="2"/>
  <c r="IT83" i="4"/>
  <c r="IP95" i="4"/>
  <c r="IU83" i="4"/>
  <c r="IU94" i="4"/>
  <c r="IV28" i="4"/>
  <c r="FA133" i="2"/>
  <c r="IT149" i="4"/>
  <c r="FB108" i="2"/>
  <c r="IW180" i="4"/>
  <c r="IW48" i="4"/>
  <c r="IT197" i="4"/>
  <c r="FE141" i="2"/>
  <c r="CD208" i="2"/>
  <c r="HE208" i="4"/>
  <c r="FE42" i="2"/>
  <c r="FA57" i="2"/>
  <c r="AI208" i="4"/>
  <c r="FA114" i="2"/>
  <c r="IU82" i="4"/>
  <c r="IR58" i="4"/>
  <c r="FD37" i="2"/>
  <c r="FD163" i="2"/>
  <c r="FD105" i="2"/>
  <c r="FA206" i="2"/>
  <c r="FA147" i="2"/>
  <c r="FD31" i="2"/>
  <c r="FA41" i="2"/>
  <c r="FB34" i="2"/>
  <c r="FE156" i="2"/>
  <c r="FB207" i="2"/>
  <c r="FE27" i="2"/>
  <c r="FC21" i="2"/>
  <c r="IR180" i="4"/>
  <c r="IS129" i="4"/>
  <c r="IW112" i="4"/>
  <c r="FC93" i="2"/>
  <c r="IT79" i="4"/>
  <c r="FD38" i="2"/>
  <c r="FD189" i="2"/>
  <c r="IR162" i="4"/>
  <c r="IR70" i="4"/>
  <c r="FB179" i="2"/>
  <c r="FA187" i="2"/>
  <c r="FE185" i="2"/>
  <c r="IU47" i="4"/>
  <c r="FA82" i="2"/>
  <c r="IT84" i="4"/>
  <c r="IR132" i="4"/>
  <c r="FB167" i="2"/>
  <c r="FD150" i="2"/>
  <c r="IS78" i="4"/>
  <c r="IU197" i="4"/>
  <c r="IQ117" i="4"/>
  <c r="GF208" i="4"/>
  <c r="IP161" i="4"/>
  <c r="FB28" i="2"/>
  <c r="FA117" i="2"/>
  <c r="Q208" i="4"/>
  <c r="FC52" i="2"/>
  <c r="IP86" i="4"/>
  <c r="IP176" i="4"/>
  <c r="IR28" i="4"/>
  <c r="FE9" i="2"/>
  <c r="IS30" i="4"/>
  <c r="IW57" i="4"/>
  <c r="IV110" i="4"/>
  <c r="IR59" i="4"/>
  <c r="IR129" i="4"/>
  <c r="IV10" i="4"/>
  <c r="FA168" i="2"/>
  <c r="FE198" i="2"/>
  <c r="IV184" i="4"/>
  <c r="IS114" i="4"/>
  <c r="FC77" i="2"/>
  <c r="IT151" i="4"/>
  <c r="IQ67" i="4"/>
  <c r="IW154" i="4"/>
  <c r="FE28" i="2"/>
  <c r="IT170" i="4"/>
  <c r="FA163" i="2"/>
  <c r="FB195" i="2"/>
  <c r="IS83" i="4"/>
  <c r="FB193" i="2"/>
  <c r="FC20" i="2"/>
  <c r="IS43" i="4"/>
  <c r="IP79" i="4"/>
  <c r="IU126" i="4"/>
  <c r="IV132" i="4"/>
  <c r="IR54" i="4"/>
  <c r="IT96" i="4"/>
  <c r="IT24" i="4"/>
  <c r="FC143" i="2"/>
  <c r="FB71" i="2"/>
  <c r="FD198" i="2"/>
  <c r="F208" i="4"/>
  <c r="IU25" i="4"/>
  <c r="IQ28" i="4"/>
  <c r="FD140" i="2"/>
  <c r="IT89" i="4"/>
  <c r="IU60" i="4"/>
  <c r="FC27" i="2"/>
  <c r="IT44" i="4"/>
  <c r="AH208" i="4"/>
  <c r="FC169" i="2"/>
  <c r="IS131" i="4"/>
  <c r="IP207" i="4"/>
  <c r="IT61" i="4"/>
  <c r="IV172" i="4"/>
  <c r="IR161" i="4"/>
  <c r="FE134" i="2"/>
  <c r="FA160" i="2"/>
  <c r="IW108" i="4"/>
  <c r="FC171" i="2"/>
  <c r="IQ102" i="4"/>
  <c r="FD153" i="2"/>
  <c r="IQ69" i="4"/>
  <c r="IP17" i="4"/>
  <c r="IW191" i="4"/>
  <c r="IU133" i="4"/>
  <c r="IU95" i="4"/>
  <c r="EN208" i="4"/>
  <c r="IW141" i="4"/>
  <c r="FC11" i="2"/>
  <c r="FA65" i="2"/>
  <c r="IR62" i="4"/>
  <c r="DY208" i="2"/>
  <c r="IV112" i="4"/>
  <c r="FA19" i="2"/>
  <c r="IW50" i="4"/>
  <c r="IU121" i="4"/>
  <c r="FA205" i="2"/>
  <c r="Q208" i="2"/>
  <c r="IV13" i="4"/>
  <c r="IW153" i="4"/>
  <c r="FB99" i="2"/>
  <c r="IW168" i="4"/>
  <c r="FB135" i="2"/>
  <c r="FE66" i="2"/>
  <c r="IP113" i="4"/>
  <c r="HU208" i="4"/>
  <c r="CN208" i="2"/>
  <c r="IU190" i="4"/>
  <c r="FD28" i="2"/>
  <c r="FD83" i="2"/>
  <c r="FE180" i="2"/>
  <c r="HT208" i="4"/>
  <c r="IU107" i="4"/>
  <c r="IQ174" i="4"/>
  <c r="FB45" i="2"/>
  <c r="FA199" i="2"/>
  <c r="FE195" i="2"/>
  <c r="S208" i="4"/>
  <c r="IR111" i="4"/>
  <c r="IU37" i="4"/>
  <c r="FC167" i="2"/>
  <c r="FC117" i="2"/>
  <c r="IR170" i="4"/>
  <c r="IR156" i="4"/>
  <c r="FD17" i="2"/>
  <c r="IQ145" i="4"/>
  <c r="FB53" i="2"/>
  <c r="IV53" i="4"/>
  <c r="IU101" i="4"/>
  <c r="FB69" i="2"/>
  <c r="FD199" i="2"/>
  <c r="IQ172" i="4"/>
  <c r="IG208" i="4"/>
  <c r="FA188" i="2"/>
  <c r="FA204" i="2"/>
  <c r="FF208" i="4"/>
  <c r="IP60" i="4"/>
  <c r="IT110" i="4"/>
  <c r="FA34" i="2"/>
  <c r="IU109" i="4"/>
  <c r="IP132" i="4"/>
  <c r="IU15" i="4"/>
  <c r="IV88" i="4"/>
  <c r="IT109" i="4"/>
  <c r="EM208" i="4"/>
  <c r="FB163" i="2"/>
  <c r="AD208" i="4"/>
  <c r="FA167" i="2"/>
  <c r="IU117" i="4"/>
  <c r="K208" i="2"/>
  <c r="FD84" i="2"/>
  <c r="IR152" i="4"/>
  <c r="IV82" i="4"/>
  <c r="IT116" i="4"/>
  <c r="IQ57" i="4"/>
  <c r="FD9" i="2"/>
  <c r="IR198" i="4"/>
  <c r="FB174" i="2"/>
  <c r="HK208" i="4"/>
  <c r="IW137" i="4"/>
  <c r="IU105" i="4"/>
  <c r="IR57" i="4"/>
  <c r="IS87" i="4"/>
  <c r="IR113" i="4"/>
  <c r="IT30" i="4"/>
  <c r="IS177" i="4"/>
  <c r="IQ38" i="4"/>
  <c r="II208" i="4"/>
  <c r="FE39" i="2"/>
  <c r="FA169" i="2"/>
  <c r="IS199" i="4"/>
  <c r="FD134" i="2"/>
  <c r="IR197" i="4"/>
  <c r="FB131" i="2"/>
  <c r="FD94" i="2"/>
  <c r="IQ79" i="4"/>
  <c r="FA151" i="2"/>
  <c r="FC70" i="2"/>
  <c r="CE208" i="2"/>
  <c r="IQ80" i="4"/>
  <c r="CH208" i="2"/>
  <c r="IP94" i="4"/>
  <c r="FB189" i="2"/>
  <c r="FB127" i="2"/>
  <c r="FD188" i="2"/>
  <c r="IU182" i="4"/>
  <c r="AC208" i="4"/>
  <c r="IU100" i="4"/>
  <c r="CS208" i="2"/>
  <c r="FC17" i="2"/>
  <c r="IU58" i="4"/>
  <c r="IV130" i="4"/>
  <c r="CP208" i="2"/>
  <c r="FE16" i="2"/>
  <c r="FB192" i="2"/>
  <c r="IP96" i="4"/>
  <c r="IQ194" i="4"/>
  <c r="FE115" i="2"/>
  <c r="FA130" i="2"/>
  <c r="FB79" i="2"/>
  <c r="IW28" i="4"/>
  <c r="IQ105" i="4"/>
  <c r="FC116" i="2"/>
  <c r="FU208" i="4"/>
  <c r="IR34" i="4"/>
  <c r="FE86" i="2"/>
  <c r="IS107" i="4"/>
  <c r="IV168" i="4"/>
  <c r="FA183" i="2"/>
  <c r="FE43" i="2"/>
  <c r="IW178" i="4"/>
  <c r="IU128" i="4"/>
  <c r="W208" i="2"/>
  <c r="FE51" i="2"/>
  <c r="FA9" i="2"/>
  <c r="DK208" i="2"/>
  <c r="IU76" i="4"/>
  <c r="IS166" i="4"/>
  <c r="FB169" i="2"/>
  <c r="IQ93" i="4"/>
  <c r="FD183" i="2"/>
  <c r="IQ155" i="4"/>
  <c r="FB150" i="2"/>
  <c r="FC67" i="2"/>
  <c r="FA59" i="2"/>
  <c r="FE118" i="2"/>
  <c r="IT38" i="4"/>
  <c r="DI208" i="2"/>
  <c r="IU9" i="4"/>
  <c r="IT122" i="4"/>
  <c r="FC178" i="2"/>
  <c r="IQ110" i="4"/>
  <c r="IP75" i="4"/>
  <c r="IS33" i="4"/>
  <c r="IQ200" i="4"/>
  <c r="IT66" i="4"/>
  <c r="FE89" i="2"/>
  <c r="IS172" i="4"/>
  <c r="IU142" i="4"/>
  <c r="IW66" i="4"/>
  <c r="FE144" i="2"/>
  <c r="FC75" i="2"/>
  <c r="L208" i="4"/>
  <c r="IR40" i="4"/>
  <c r="FA104" i="2"/>
  <c r="IW85" i="4"/>
  <c r="FA61" i="2"/>
  <c r="FA143" i="2"/>
  <c r="FB48" i="2"/>
  <c r="IP19" i="4"/>
  <c r="IS24" i="4"/>
  <c r="FE131" i="2"/>
  <c r="FE188" i="2"/>
  <c r="IS17" i="4"/>
  <c r="FA172" i="2"/>
  <c r="FB144" i="2"/>
  <c r="FB101" i="2"/>
  <c r="IW23" i="4"/>
  <c r="IW140" i="4"/>
  <c r="IU59" i="4"/>
  <c r="FD63" i="2"/>
  <c r="FE18" i="2"/>
  <c r="IS72" i="4"/>
  <c r="IQ148" i="4"/>
  <c r="IS52" i="4"/>
  <c r="FD106" i="2"/>
  <c r="IU84" i="4"/>
  <c r="IP149" i="4"/>
  <c r="IQ112" i="4"/>
  <c r="IU173" i="4"/>
  <c r="IT111" i="4"/>
  <c r="FD151" i="2"/>
  <c r="IR172" i="4"/>
  <c r="FE202" i="2"/>
  <c r="FD44" i="2"/>
  <c r="FA49" i="2"/>
  <c r="IV193" i="4"/>
  <c r="FE160" i="2"/>
  <c r="IQ119" i="4"/>
  <c r="FB49" i="2"/>
  <c r="FA68" i="2"/>
  <c r="IR126" i="4"/>
  <c r="IR96" i="4"/>
  <c r="FC85" i="2"/>
  <c r="IV81" i="4"/>
  <c r="DN208" i="2"/>
  <c r="IT126" i="4"/>
  <c r="IU183" i="4"/>
  <c r="IP175" i="4"/>
  <c r="IT165" i="4"/>
  <c r="FB187" i="2"/>
  <c r="FC19" i="2"/>
  <c r="EQ208" i="2"/>
  <c r="IP127" i="4"/>
  <c r="FD15" i="2"/>
  <c r="IV96" i="4"/>
  <c r="FB50" i="2"/>
  <c r="IV79" i="4"/>
  <c r="IS61" i="4"/>
  <c r="FA115" i="2"/>
  <c r="FD77" i="2"/>
  <c r="FB73" i="2"/>
  <c r="IS146" i="4"/>
  <c r="IU153" i="4"/>
  <c r="IT207" i="4"/>
  <c r="FD62" i="2"/>
  <c r="FB116" i="2"/>
  <c r="IU42" i="4"/>
  <c r="FE7" i="2"/>
  <c r="FD126" i="2"/>
  <c r="IV126" i="4"/>
  <c r="DT208" i="2"/>
  <c r="IR85" i="4"/>
  <c r="IW164" i="4"/>
  <c r="IU44" i="4"/>
  <c r="FE53" i="2"/>
  <c r="FA12" i="2"/>
  <c r="FA165" i="2"/>
  <c r="IW135" i="4"/>
  <c r="IW51" i="4"/>
  <c r="FC112" i="2"/>
  <c r="IR195" i="4"/>
  <c r="IS204" i="4"/>
  <c r="IU106" i="4"/>
  <c r="IR166" i="4"/>
  <c r="FD118" i="2"/>
  <c r="FB148" i="2"/>
  <c r="IQ51" i="4"/>
  <c r="IQ58" i="4"/>
  <c r="FD141" i="2"/>
  <c r="FD65" i="2"/>
  <c r="FC37" i="2"/>
  <c r="IU149" i="4"/>
  <c r="FE169" i="2"/>
  <c r="FD172" i="2"/>
  <c r="IT9" i="4"/>
  <c r="IV57" i="4"/>
  <c r="FD185" i="2"/>
  <c r="FD125" i="2"/>
  <c r="IR78" i="4"/>
  <c r="IS79" i="4"/>
  <c r="IV197" i="4"/>
  <c r="DO208" i="2"/>
  <c r="IS193" i="4"/>
  <c r="IU16" i="4"/>
  <c r="FC157" i="2"/>
  <c r="EN208" i="2"/>
  <c r="IT140" i="4"/>
  <c r="IR74" i="4"/>
  <c r="IQ122" i="4"/>
  <c r="IV122" i="4"/>
  <c r="IV144" i="4"/>
  <c r="FE30" i="2"/>
  <c r="IU110" i="4"/>
  <c r="IP184" i="4"/>
  <c r="CB208" i="2"/>
  <c r="IW179" i="4"/>
  <c r="FB83" i="2"/>
  <c r="IP124" i="4"/>
  <c r="FB36" i="2"/>
  <c r="FE44" i="2"/>
  <c r="H208" i="4"/>
  <c r="DM208" i="2"/>
  <c r="FE75" i="2"/>
  <c r="IW45" i="4"/>
  <c r="HI208" i="4"/>
  <c r="IT34" i="4"/>
  <c r="ED208" i="4"/>
  <c r="IR68" i="4"/>
  <c r="IW122" i="4"/>
  <c r="IP81" i="4"/>
  <c r="FA77" i="2"/>
  <c r="FD175" i="2"/>
  <c r="IQ201" i="4"/>
  <c r="IS9" i="4"/>
  <c r="IW193" i="4"/>
  <c r="FB141" i="2"/>
  <c r="IP89" i="4"/>
  <c r="FB17" i="2"/>
  <c r="IW63" i="4"/>
  <c r="IW110" i="4"/>
  <c r="IP192" i="4"/>
  <c r="IV52" i="4"/>
  <c r="IV48" i="4"/>
  <c r="IW35" i="4"/>
  <c r="IV76" i="4"/>
  <c r="IR49" i="4"/>
  <c r="IT51" i="4"/>
  <c r="FC187" i="2"/>
  <c r="IU32" i="4"/>
  <c r="FD61" i="2"/>
  <c r="IU17" i="4"/>
  <c r="FD19" i="2"/>
  <c r="IU207" i="4"/>
  <c r="IQ98" i="4"/>
  <c r="IW60" i="4"/>
  <c r="FB19" i="2"/>
  <c r="IT71" i="4"/>
  <c r="IP140" i="4"/>
  <c r="IF208" i="4"/>
  <c r="FD46" i="2"/>
  <c r="IU12" i="4"/>
  <c r="IP186" i="4"/>
  <c r="IS42" i="4"/>
  <c r="FB60" i="2"/>
  <c r="IU166" i="4"/>
  <c r="FB40" i="2"/>
  <c r="IW170" i="4"/>
  <c r="FE49" i="2"/>
  <c r="IV180" i="4"/>
  <c r="FB203" i="2"/>
  <c r="IS136" i="4"/>
  <c r="FC206" i="2"/>
  <c r="FE206" i="2"/>
  <c r="J208" i="4"/>
  <c r="IS8" i="4"/>
  <c r="IS171" i="4"/>
  <c r="FA120" i="2"/>
  <c r="IQ203" i="4"/>
  <c r="FC74" i="2"/>
  <c r="FB118" i="2"/>
  <c r="FE171" i="2"/>
  <c r="FE150" i="2"/>
  <c r="IQ157" i="4"/>
  <c r="FE93" i="2"/>
  <c r="IO208" i="4"/>
  <c r="IW206" i="4"/>
  <c r="IP82" i="4"/>
  <c r="N208" i="4"/>
  <c r="IR130" i="4"/>
  <c r="IV117" i="4"/>
  <c r="IW187" i="4"/>
  <c r="FA148" i="2"/>
  <c r="DA208" i="2"/>
  <c r="IT129" i="4"/>
  <c r="IR184" i="4"/>
  <c r="FE17" i="2"/>
  <c r="IQ14" i="4"/>
  <c r="IP35" i="4"/>
  <c r="FD164" i="2"/>
  <c r="FC91" i="2"/>
  <c r="FE90" i="2"/>
  <c r="IU89" i="4"/>
  <c r="IV16" i="4"/>
  <c r="FA53" i="2"/>
  <c r="DS208" i="4"/>
  <c r="FA164" i="2"/>
  <c r="FE143" i="2"/>
  <c r="DF208" i="2"/>
  <c r="DW208" i="2"/>
  <c r="IW130" i="4"/>
  <c r="FA200" i="2"/>
  <c r="FC9" i="2"/>
  <c r="IP190" i="4"/>
  <c r="IW147" i="4"/>
  <c r="GC208" i="4"/>
  <c r="FB159" i="2"/>
  <c r="FC151" i="2"/>
  <c r="IW157" i="4"/>
  <c r="FE129" i="2"/>
  <c r="IW29" i="4"/>
  <c r="FA112" i="2"/>
  <c r="FD200" i="2"/>
  <c r="IU201" i="4"/>
  <c r="FM208" i="4"/>
  <c r="GG208" i="4"/>
  <c r="IS116" i="4"/>
  <c r="IS109" i="4"/>
  <c r="IS196" i="4"/>
  <c r="FD152" i="2"/>
  <c r="IP76" i="4"/>
  <c r="IS46" i="4"/>
  <c r="IT173" i="4"/>
  <c r="IV61" i="4"/>
  <c r="FA162" i="2"/>
  <c r="IQ43" i="4"/>
  <c r="FD89" i="2"/>
  <c r="FD25" i="2"/>
  <c r="IQ77" i="4"/>
  <c r="FB171" i="2"/>
  <c r="FB140" i="2"/>
  <c r="IP108" i="4"/>
  <c r="FE74" i="2"/>
  <c r="IP93" i="4"/>
  <c r="IU122" i="4"/>
  <c r="IU169" i="4"/>
  <c r="FA102" i="2"/>
  <c r="IT181" i="4"/>
  <c r="IT78" i="4"/>
  <c r="IP49" i="4"/>
  <c r="IP194" i="4"/>
  <c r="IT193" i="4"/>
  <c r="IW197" i="4"/>
  <c r="FC138" i="2"/>
  <c r="IV134" i="4"/>
  <c r="FB107" i="2"/>
  <c r="FB152" i="2"/>
  <c r="FD82" i="2"/>
  <c r="IT76" i="4"/>
  <c r="FA161" i="2"/>
  <c r="FA149" i="2"/>
  <c r="FD42" i="2"/>
  <c r="FC71" i="2"/>
  <c r="FC104" i="2"/>
  <c r="FB88" i="2"/>
  <c r="FE78" i="2"/>
  <c r="IQ31" i="4"/>
  <c r="IR81" i="4"/>
  <c r="FD161" i="2"/>
  <c r="IQ75" i="4"/>
  <c r="IQ146" i="4"/>
  <c r="IQ169" i="4"/>
  <c r="AO208" i="4"/>
  <c r="FE127" i="2"/>
  <c r="HD208" i="4"/>
  <c r="IT166" i="4"/>
  <c r="FD95" i="2"/>
  <c r="FA105" i="2"/>
  <c r="FB200" i="2"/>
  <c r="IW152" i="4"/>
  <c r="FC118" i="2"/>
  <c r="FB77" i="2"/>
  <c r="IV97" i="4"/>
  <c r="FE186" i="2"/>
  <c r="ET208" i="4"/>
  <c r="FD169" i="2"/>
  <c r="FE204" i="2"/>
  <c r="EL208" i="4"/>
  <c r="IP130" i="4"/>
  <c r="IU184" i="4"/>
  <c r="IW121" i="4"/>
  <c r="IP63" i="4"/>
  <c r="IW156" i="4"/>
  <c r="FE136" i="2"/>
  <c r="IQ179" i="4"/>
  <c r="IS113" i="4"/>
  <c r="IW176" i="4"/>
  <c r="FB80" i="2"/>
  <c r="EP208" i="2"/>
  <c r="IP183" i="4"/>
  <c r="FC84" i="2"/>
  <c r="IU186" i="4"/>
  <c r="EZ208" i="4"/>
  <c r="IS179" i="4"/>
  <c r="K208" i="4"/>
  <c r="FA30" i="2"/>
  <c r="IU96" i="4"/>
  <c r="FD133" i="2"/>
  <c r="FB74" i="2"/>
  <c r="IV155" i="4"/>
  <c r="IR20" i="4"/>
  <c r="FA197" i="2"/>
  <c r="IP84" i="4"/>
  <c r="IT186" i="4"/>
  <c r="FB100" i="2"/>
  <c r="IR88" i="4"/>
  <c r="FB176" i="2"/>
  <c r="IV60" i="4"/>
  <c r="FB62" i="2"/>
  <c r="IW47" i="4"/>
  <c r="IS19" i="4"/>
  <c r="FD78" i="2"/>
  <c r="IU85" i="4"/>
  <c r="IV191" i="4"/>
  <c r="IQ187" i="4"/>
  <c r="IU65" i="4"/>
  <c r="IV87" i="4"/>
  <c r="IW199" i="4"/>
  <c r="FC168" i="2"/>
  <c r="IP154" i="4"/>
  <c r="FC43" i="2"/>
  <c r="FC15" i="2"/>
  <c r="IP102" i="4"/>
  <c r="IW142" i="4"/>
  <c r="T208" i="2"/>
  <c r="IW188" i="4"/>
  <c r="P208" i="2"/>
  <c r="IS57" i="4"/>
  <c r="IP111" i="4"/>
  <c r="FB123" i="2"/>
  <c r="IW52" i="4"/>
  <c r="FB54" i="2"/>
  <c r="FC79" i="2"/>
  <c r="IP123" i="4"/>
  <c r="IP45" i="4"/>
  <c r="FB143" i="2"/>
  <c r="IV85" i="4"/>
  <c r="IQ144" i="4"/>
  <c r="FD190" i="2"/>
  <c r="IQ181" i="4"/>
  <c r="IR65" i="4"/>
  <c r="IP61" i="4"/>
  <c r="FD130" i="2"/>
  <c r="IU61" i="4"/>
  <c r="IP141" i="4"/>
  <c r="FA91" i="2"/>
  <c r="IW161" i="4"/>
  <c r="IV199" i="4"/>
  <c r="IP57" i="4"/>
  <c r="FE58" i="2"/>
  <c r="FC181" i="2"/>
  <c r="IP143" i="4"/>
  <c r="EI208" i="2"/>
  <c r="FA46" i="2"/>
  <c r="IT201" i="4"/>
  <c r="IW144" i="4"/>
  <c r="IW175" i="4"/>
  <c r="IR47" i="4"/>
  <c r="IR37" i="4"/>
  <c r="FC153" i="2"/>
  <c r="IT40" i="4"/>
  <c r="IT132" i="4"/>
  <c r="IV152" i="4"/>
  <c r="S208" i="2"/>
  <c r="IT63" i="4"/>
  <c r="IQ42" i="4"/>
  <c r="HL208" i="4"/>
  <c r="IU158" i="4"/>
  <c r="CZ208" i="2"/>
  <c r="IQ120" i="4"/>
  <c r="IQ113" i="4"/>
  <c r="IV41" i="4"/>
  <c r="IT145" i="4"/>
  <c r="AN208" i="4"/>
  <c r="IW204" i="4"/>
  <c r="IS110" i="4"/>
  <c r="FA107" i="2"/>
  <c r="FC108" i="2"/>
  <c r="FE109" i="2"/>
  <c r="FA44" i="2"/>
  <c r="IW33" i="4"/>
  <c r="IQ111" i="4"/>
  <c r="FB188" i="2"/>
  <c r="FC140" i="2"/>
  <c r="FE187" i="2"/>
  <c r="IV181" i="4"/>
  <c r="IQ34" i="4"/>
  <c r="IR48" i="4"/>
  <c r="FA86" i="2"/>
  <c r="FC186" i="2"/>
  <c r="IW68" i="4"/>
  <c r="IS76" i="4"/>
  <c r="FE158" i="2"/>
  <c r="IV190" i="4"/>
  <c r="FE133" i="2"/>
  <c r="FQ208" i="4"/>
  <c r="FC184" i="2"/>
  <c r="FB138" i="2"/>
  <c r="G208" i="2"/>
  <c r="IP133" i="4"/>
  <c r="FD109" i="2"/>
  <c r="IU81" i="4"/>
  <c r="IV119" i="4"/>
  <c r="IS34" i="4"/>
  <c r="IT137" i="4"/>
  <c r="IV196" i="4"/>
  <c r="FE152" i="2"/>
  <c r="FA146" i="2"/>
  <c r="FE32" i="2"/>
  <c r="GT208" i="4"/>
  <c r="AO208" i="2"/>
  <c r="FD123" i="2"/>
  <c r="IR69" i="4"/>
  <c r="FB201" i="2"/>
  <c r="IP198" i="4"/>
  <c r="IU123" i="4"/>
  <c r="IT95" i="4"/>
  <c r="IU202" i="4"/>
  <c r="IU78" i="4"/>
  <c r="IR175" i="4"/>
  <c r="FA22" i="2"/>
  <c r="IU41" i="4"/>
  <c r="IP31" i="4"/>
  <c r="FA126" i="2"/>
  <c r="IP101" i="4"/>
  <c r="FC135" i="2"/>
  <c r="DW208" i="4"/>
  <c r="IU189" i="4"/>
  <c r="IV111" i="4"/>
  <c r="FD148" i="2"/>
  <c r="FE61" i="2"/>
  <c r="IU124" i="4"/>
  <c r="FZ208" i="4"/>
  <c r="FB38" i="2"/>
  <c r="IV104" i="4"/>
  <c r="IS165" i="4"/>
  <c r="FD86" i="2"/>
  <c r="FE113" i="2"/>
  <c r="IR41" i="4"/>
  <c r="IP162" i="4"/>
  <c r="IT86" i="4"/>
  <c r="IR144" i="4"/>
  <c r="IR207" i="4"/>
  <c r="IQ92" i="4"/>
  <c r="IP90" i="4"/>
  <c r="FA125" i="2"/>
  <c r="FC16" i="2"/>
  <c r="IW73" i="4"/>
  <c r="FA51" i="2"/>
  <c r="IQ150" i="4"/>
  <c r="IS99" i="4"/>
  <c r="IT160" i="4"/>
  <c r="FC46" i="2"/>
  <c r="FD184" i="2"/>
  <c r="FA181" i="2"/>
  <c r="IS155" i="4"/>
  <c r="IU147" i="4"/>
  <c r="IV49" i="4"/>
  <c r="IT104" i="4"/>
  <c r="IT138" i="4"/>
  <c r="FE111" i="2"/>
  <c r="FA139" i="2"/>
  <c r="FB175" i="2"/>
  <c r="EV208" i="2"/>
  <c r="IT131" i="4"/>
  <c r="IT107" i="4"/>
  <c r="FE123" i="2"/>
  <c r="FB164" i="2"/>
  <c r="IR196" i="4"/>
  <c r="IT21" i="4"/>
  <c r="FA76" i="2"/>
  <c r="IQ70" i="4"/>
  <c r="DL208" i="2"/>
  <c r="FE36" i="2"/>
  <c r="FE54" i="2"/>
  <c r="IR155" i="4"/>
  <c r="FC96" i="2"/>
  <c r="IW84" i="4"/>
  <c r="FD121" i="2"/>
  <c r="IW21" i="4"/>
  <c r="IR89" i="4"/>
  <c r="IT62" i="4"/>
  <c r="IQ47" i="4"/>
  <c r="IT119" i="4"/>
  <c r="IU52" i="4"/>
  <c r="IS153" i="4"/>
  <c r="FC88" i="2"/>
  <c r="FB67" i="2"/>
  <c r="IR91" i="4"/>
  <c r="IQ100" i="4"/>
  <c r="IT191" i="4"/>
  <c r="FD98" i="2"/>
  <c r="IT20" i="4"/>
  <c r="IV201" i="4"/>
  <c r="IW149" i="4"/>
  <c r="FB64" i="2"/>
  <c r="FD120" i="2"/>
  <c r="FB26" i="2"/>
  <c r="IV14" i="4"/>
  <c r="FC68" i="2"/>
  <c r="FA71" i="2"/>
  <c r="IP128" i="4"/>
  <c r="IQ131" i="4"/>
  <c r="IQ205" i="4"/>
  <c r="FE82" i="2"/>
  <c r="IQ159" i="4"/>
  <c r="EK208" i="4"/>
  <c r="FA81" i="2"/>
  <c r="FB153" i="2"/>
  <c r="H208" i="2"/>
  <c r="IT196" i="4"/>
  <c r="IW80" i="4"/>
  <c r="IW150" i="4"/>
  <c r="IU20" i="4"/>
  <c r="W208" i="4"/>
  <c r="IQ129" i="4"/>
  <c r="FD146" i="2"/>
  <c r="V208" i="2"/>
  <c r="IS22" i="4"/>
  <c r="IR13" i="4"/>
  <c r="IP105" i="4"/>
  <c r="IS103" i="4"/>
  <c r="FD187" i="2"/>
  <c r="IP37" i="4"/>
  <c r="EW208" i="4"/>
  <c r="IR124" i="4"/>
  <c r="FC35" i="2"/>
  <c r="FC136" i="2"/>
  <c r="FE15" i="2"/>
  <c r="FC141" i="2"/>
  <c r="IS207" i="4"/>
  <c r="IT125" i="4"/>
  <c r="IP163" i="4"/>
  <c r="IT183" i="4"/>
  <c r="IR116" i="4"/>
  <c r="FD176" i="2"/>
  <c r="FB65" i="2"/>
  <c r="FD79" i="2"/>
  <c r="IV55" i="4"/>
  <c r="IR148" i="4"/>
  <c r="IP9" i="4"/>
  <c r="FB68" i="2"/>
  <c r="IS81" i="4"/>
  <c r="FC109" i="2"/>
  <c r="IU176" i="4"/>
  <c r="IU159" i="4"/>
  <c r="IC208" i="4"/>
  <c r="FD131" i="2"/>
  <c r="FD54" i="2"/>
  <c r="EO208" i="2"/>
  <c r="IP150" i="4"/>
  <c r="FB125" i="2"/>
  <c r="FD64" i="2"/>
  <c r="IR174" i="4"/>
  <c r="IR87" i="4"/>
  <c r="IU181" i="4"/>
  <c r="FB13" i="2"/>
  <c r="IT103" i="4"/>
  <c r="FB57" i="2"/>
  <c r="FB161" i="2"/>
  <c r="IU150" i="4"/>
  <c r="FD72" i="2"/>
  <c r="FA118" i="2"/>
  <c r="EM208" i="2"/>
  <c r="FE56" i="2"/>
  <c r="IQ55" i="4"/>
  <c r="IQ168" i="4"/>
  <c r="FD108" i="2"/>
  <c r="IT105" i="4"/>
  <c r="IV108" i="4"/>
  <c r="IR102" i="4"/>
  <c r="L208" i="2"/>
  <c r="IU113" i="4"/>
  <c r="FA62" i="2"/>
  <c r="IW8" i="4"/>
  <c r="FE110" i="2"/>
  <c r="BE208" i="2"/>
  <c r="IT60" i="4"/>
  <c r="FC208" i="4"/>
  <c r="FD76" i="2"/>
  <c r="DP208" i="2"/>
  <c r="IS18" i="4"/>
  <c r="IT152" i="4"/>
  <c r="FE29" i="2"/>
  <c r="IS206" i="4"/>
  <c r="FD117" i="2"/>
  <c r="IT72" i="4"/>
  <c r="IP136" i="4"/>
  <c r="IQ121" i="4"/>
  <c r="IV39" i="4"/>
  <c r="FC162" i="2"/>
  <c r="FD21" i="2"/>
  <c r="IV27" i="4"/>
  <c r="IS106" i="4"/>
  <c r="IS198" i="4"/>
  <c r="IU143" i="4"/>
  <c r="FD16" i="2"/>
  <c r="IU55" i="4"/>
  <c r="FE184" i="2"/>
  <c r="FE167" i="2"/>
  <c r="IP28" i="4"/>
  <c r="IP73" i="4"/>
  <c r="ES208" i="4"/>
  <c r="FE105" i="2"/>
  <c r="IS176" i="4"/>
  <c r="IP153" i="4"/>
  <c r="IP62" i="4"/>
  <c r="IS37" i="4"/>
  <c r="IP200" i="4"/>
  <c r="FE52" i="2"/>
  <c r="IR42" i="4"/>
  <c r="FE163" i="2"/>
  <c r="IT59" i="4"/>
  <c r="IW41" i="4"/>
  <c r="IW181" i="4"/>
  <c r="IW173" i="4"/>
  <c r="IT150" i="4"/>
  <c r="IP185" i="4"/>
  <c r="GQ208" i="4"/>
  <c r="FB110" i="2"/>
  <c r="IP144" i="4"/>
  <c r="IU19" i="4"/>
  <c r="IS194" i="4"/>
  <c r="FA110" i="2"/>
  <c r="FD40" i="2"/>
  <c r="FB87" i="2"/>
  <c r="IT199" i="4"/>
  <c r="IV37" i="4"/>
  <c r="FA89" i="2"/>
  <c r="IR147" i="4"/>
  <c r="FA8" i="2"/>
  <c r="FA100" i="2"/>
  <c r="IR171" i="4"/>
  <c r="IS26" i="4"/>
  <c r="IQ160" i="4"/>
  <c r="IP165" i="4"/>
  <c r="FA14" i="2"/>
  <c r="IU31" i="4"/>
  <c r="IW91" i="4"/>
  <c r="FE205" i="2"/>
  <c r="GS208" i="4"/>
  <c r="FD193" i="2"/>
  <c r="IU86" i="4"/>
  <c r="IP188" i="4"/>
  <c r="IW98" i="4"/>
  <c r="IP170" i="4"/>
  <c r="FE33" i="2"/>
  <c r="IU145" i="4"/>
  <c r="IV59" i="4"/>
  <c r="FA35" i="2"/>
  <c r="IQ91" i="4"/>
  <c r="IV145" i="4"/>
  <c r="FB18" i="2"/>
  <c r="IP166" i="4"/>
  <c r="CK208" i="2"/>
  <c r="IT169" i="4"/>
  <c r="IT205" i="4"/>
  <c r="FC126" i="2"/>
  <c r="FD99" i="2"/>
  <c r="GY208" i="4"/>
  <c r="CI208" i="2"/>
  <c r="IS21" i="4"/>
  <c r="IP100" i="4"/>
  <c r="IR122" i="4"/>
  <c r="FC60" i="2"/>
  <c r="IW143" i="4"/>
  <c r="AF208" i="4"/>
  <c r="IQ191" i="4"/>
  <c r="FT208" i="4"/>
  <c r="EQ208" i="4"/>
  <c r="IQ52" i="4"/>
  <c r="IR76" i="4"/>
  <c r="FD128" i="2"/>
  <c r="IR183" i="4"/>
  <c r="IU185" i="4"/>
  <c r="FE45" i="2"/>
  <c r="IR99" i="4"/>
  <c r="IQ142" i="4"/>
  <c r="IS202" i="4"/>
  <c r="FE108" i="2"/>
  <c r="IQ48" i="4"/>
  <c r="IR46" i="4"/>
  <c r="IQ96" i="4"/>
  <c r="IQ33" i="4"/>
  <c r="FB173" i="2"/>
  <c r="IR44" i="4"/>
  <c r="IU125" i="4"/>
  <c r="IS152" i="4"/>
  <c r="IU69" i="4"/>
  <c r="FD101" i="2"/>
  <c r="IW105" i="4"/>
  <c r="FE25" i="2"/>
  <c r="IW134" i="4"/>
  <c r="IP24" i="4"/>
  <c r="IW124" i="4"/>
  <c r="IU129" i="4"/>
  <c r="IR83" i="4"/>
  <c r="FA94" i="2"/>
  <c r="FD71" i="2"/>
  <c r="AJ208" i="4"/>
  <c r="FC197" i="2"/>
  <c r="FC48" i="2"/>
  <c r="IR114" i="4"/>
  <c r="FE132" i="2"/>
  <c r="G208" i="4"/>
  <c r="IV165" i="4"/>
  <c r="IR43" i="4"/>
  <c r="FC115" i="2"/>
  <c r="IQ18" i="4"/>
  <c r="IT142" i="4"/>
  <c r="IP12" i="4"/>
  <c r="IW17" i="4"/>
  <c r="IV202" i="4"/>
  <c r="IP156" i="4"/>
  <c r="IQ149" i="4"/>
  <c r="IQ78" i="4"/>
  <c r="IQ180" i="4"/>
  <c r="FC203" i="2"/>
  <c r="FD11" i="2"/>
  <c r="IW109" i="4"/>
  <c r="FA207" i="2"/>
  <c r="FE68" i="2"/>
  <c r="FD56" i="2"/>
  <c r="IT33" i="4"/>
  <c r="IW117" i="4"/>
  <c r="IQ182" i="4"/>
  <c r="IU104" i="4"/>
  <c r="FB29" i="2"/>
  <c r="IW19" i="4"/>
  <c r="IW30" i="4"/>
  <c r="IR15" i="4"/>
  <c r="IU62" i="4"/>
  <c r="ET208" i="2"/>
  <c r="IV189" i="4"/>
  <c r="GW208" i="4"/>
  <c r="FD74" i="2"/>
  <c r="FD162" i="2"/>
  <c r="IV175" i="4"/>
  <c r="IP122" i="4"/>
  <c r="IQ50" i="4"/>
  <c r="EB208" i="4"/>
  <c r="IU67" i="4"/>
  <c r="IU108" i="4"/>
  <c r="IP36" i="4"/>
  <c r="IW78" i="4"/>
  <c r="FD29" i="2"/>
  <c r="IV95" i="4"/>
  <c r="FE40" i="2"/>
  <c r="FC182" i="2"/>
  <c r="IW118" i="4"/>
  <c r="FD173" i="2"/>
  <c r="IU29" i="4"/>
  <c r="IS158" i="4"/>
  <c r="FB24" i="2"/>
  <c r="HR208" i="4"/>
  <c r="DC208" i="2"/>
  <c r="FE120" i="2"/>
  <c r="IV98" i="4"/>
  <c r="FC129" i="2"/>
  <c r="IQ204" i="4"/>
  <c r="IS187" i="4"/>
  <c r="IR206" i="4"/>
  <c r="IP41" i="4"/>
  <c r="IP52" i="4"/>
  <c r="IS90" i="4"/>
  <c r="FA152" i="2"/>
  <c r="IP56" i="4"/>
  <c r="IS65" i="4"/>
  <c r="IT7" i="4"/>
  <c r="IS144" i="4"/>
  <c r="IV150" i="4"/>
  <c r="IW61" i="4"/>
  <c r="AM208" i="4"/>
  <c r="FD66" i="2"/>
  <c r="FB102" i="2"/>
  <c r="IS70" i="4"/>
  <c r="FA134" i="2"/>
  <c r="IR29" i="4"/>
  <c r="IP18" i="4"/>
  <c r="DD208" i="2"/>
  <c r="HY208" i="4"/>
  <c r="FD41" i="2"/>
  <c r="IW139" i="4"/>
  <c r="IW39" i="4"/>
  <c r="IR110" i="4"/>
  <c r="IS192" i="4"/>
  <c r="FC130" i="2"/>
  <c r="FC10" i="2"/>
  <c r="FC61" i="2"/>
  <c r="IW87" i="4"/>
  <c r="FX208" i="4"/>
  <c r="FD174" i="2"/>
  <c r="IW126" i="4"/>
  <c r="FC194" i="2"/>
  <c r="IP88" i="4"/>
  <c r="IB208" i="4"/>
  <c r="FB106" i="2"/>
  <c r="IS128" i="4"/>
  <c r="FB105" i="2"/>
  <c r="IU8" i="4"/>
  <c r="IR160" i="4"/>
  <c r="FC22" i="2"/>
  <c r="FC122" i="2"/>
  <c r="FB14" i="2"/>
  <c r="FC25" i="2"/>
  <c r="IR107" i="4"/>
  <c r="IQ39" i="4"/>
  <c r="IU172" i="4"/>
  <c r="FB117" i="2"/>
  <c r="FA79" i="2"/>
  <c r="FD53" i="2"/>
  <c r="FC202" i="2"/>
  <c r="IQ26" i="4"/>
  <c r="EU208" i="2"/>
  <c r="BJ208" i="2"/>
  <c r="FV208" i="4"/>
  <c r="IS10" i="4"/>
  <c r="IQ103" i="4"/>
  <c r="IU10" i="4"/>
  <c r="EC208" i="4"/>
  <c r="FD135" i="2"/>
  <c r="IP104" i="4"/>
  <c r="IP181" i="4"/>
  <c r="FE201" i="2"/>
  <c r="IP21" i="4"/>
  <c r="ID208" i="4"/>
  <c r="IQ40" i="4"/>
  <c r="FA196" i="2"/>
  <c r="IU18" i="4"/>
  <c r="IR25" i="4"/>
  <c r="FD114" i="2"/>
  <c r="IU46" i="4"/>
  <c r="IP137" i="4"/>
  <c r="IT190" i="4"/>
  <c r="FE139" i="2"/>
  <c r="IS185" i="4"/>
  <c r="FC89" i="2"/>
  <c r="IS195" i="4"/>
  <c r="FE183" i="2"/>
  <c r="FE79" i="2"/>
  <c r="CV208" i="2"/>
  <c r="IT100" i="4"/>
  <c r="FC76" i="2"/>
  <c r="CQ208" i="2"/>
  <c r="FD67" i="2"/>
  <c r="FC165" i="2"/>
  <c r="IQ206" i="4"/>
  <c r="IS11" i="4"/>
  <c r="FA185" i="2"/>
  <c r="IQ72" i="4"/>
  <c r="IW53" i="4"/>
  <c r="IT31" i="4"/>
  <c r="FB20" i="2"/>
  <c r="CY208" i="2"/>
  <c r="IQ10" i="4"/>
  <c r="IT106" i="4"/>
  <c r="IQ136" i="4"/>
  <c r="IU102" i="4"/>
  <c r="IQ135" i="4"/>
  <c r="IV157" i="4"/>
  <c r="IT23" i="4"/>
  <c r="IP157" i="4"/>
  <c r="IR16" i="4"/>
  <c r="FB51" i="2"/>
  <c r="FC119" i="2"/>
  <c r="IQ124" i="4"/>
  <c r="IQ138" i="4"/>
  <c r="IU165" i="4"/>
  <c r="IR127" i="4"/>
  <c r="FE99" i="2"/>
  <c r="FB158" i="2"/>
  <c r="FC205" i="2"/>
  <c r="FB11" i="2"/>
  <c r="FC152" i="2"/>
  <c r="FA28" i="2"/>
  <c r="FA193" i="2"/>
  <c r="IV128" i="4"/>
  <c r="IV25" i="4"/>
  <c r="IL208" i="4"/>
  <c r="IT171" i="4"/>
  <c r="IW54" i="4"/>
  <c r="HF208" i="4"/>
  <c r="IT127" i="4"/>
  <c r="IT200" i="4"/>
  <c r="IV45" i="4"/>
  <c r="IR12" i="4"/>
  <c r="IS147" i="4"/>
  <c r="GE208" i="4"/>
  <c r="FB178" i="2"/>
  <c r="FA54" i="2"/>
  <c r="IP121" i="4"/>
  <c r="IU49" i="4"/>
  <c r="IS203" i="4"/>
  <c r="IQ192" i="4"/>
  <c r="IP205" i="4"/>
  <c r="IS127" i="4"/>
  <c r="IQ198" i="4"/>
  <c r="EC208" i="2"/>
  <c r="IR80" i="4"/>
  <c r="IU188" i="4"/>
  <c r="IS123" i="4"/>
  <c r="FD47" i="2"/>
  <c r="IR8" i="4"/>
  <c r="FB168" i="2"/>
  <c r="IP15" i="4"/>
  <c r="IS183" i="4"/>
  <c r="IV8" i="4"/>
  <c r="IW86" i="4"/>
  <c r="HW208" i="4"/>
  <c r="J208" i="2"/>
  <c r="IS186" i="4"/>
  <c r="FD27" i="2"/>
  <c r="FD138" i="2"/>
  <c r="FD112" i="2"/>
  <c r="Z208" i="2"/>
  <c r="IR60" i="4"/>
  <c r="IR118" i="4"/>
  <c r="IW42" i="4"/>
  <c r="IV101" i="4"/>
  <c r="FD104" i="2"/>
  <c r="FA159" i="2"/>
  <c r="IQ104" i="4"/>
  <c r="IP48" i="4"/>
  <c r="IT69" i="4"/>
  <c r="FE35" i="2"/>
  <c r="FE76" i="2"/>
  <c r="IW115" i="4"/>
  <c r="FD87" i="2"/>
  <c r="FD103" i="2"/>
  <c r="IW129" i="4"/>
  <c r="IQ88" i="4"/>
  <c r="FD132" i="2"/>
  <c r="IS181" i="4"/>
  <c r="IT141" i="4"/>
  <c r="FA73" i="2"/>
  <c r="FB61" i="2"/>
  <c r="AY208" i="2"/>
  <c r="FC86" i="2"/>
  <c r="DT208" i="4"/>
  <c r="IW107" i="4"/>
  <c r="FA84" i="2"/>
  <c r="IP55" i="4"/>
  <c r="FA7" i="2"/>
  <c r="FB55" i="2"/>
  <c r="IW123" i="4"/>
  <c r="IV135" i="4"/>
  <c r="DQ208" i="2"/>
  <c r="FC156" i="2"/>
  <c r="FE196" i="2"/>
  <c r="IQ115" i="4"/>
  <c r="FB52" i="2"/>
  <c r="IV18" i="4"/>
  <c r="IW182" i="4"/>
  <c r="FC13" i="2"/>
  <c r="FA142" i="2"/>
  <c r="IS32" i="4"/>
  <c r="IS60" i="4"/>
  <c r="FE128" i="2"/>
  <c r="IW59" i="4"/>
  <c r="DJ208" i="2"/>
  <c r="FB58" i="2"/>
  <c r="EX208" i="2"/>
  <c r="IV169" i="4"/>
  <c r="FE87" i="2"/>
  <c r="IR14" i="4"/>
  <c r="IQ154" i="4"/>
  <c r="FC29" i="2"/>
  <c r="IQ118" i="4"/>
  <c r="IP91" i="4"/>
  <c r="IR50" i="4"/>
  <c r="IQ125" i="4"/>
  <c r="FB33" i="2"/>
  <c r="FA75" i="2"/>
  <c r="FA24" i="2"/>
  <c r="FB190" i="2"/>
  <c r="IU30" i="4"/>
  <c r="GJ208" i="4"/>
  <c r="GH208" i="4"/>
  <c r="IT18" i="4"/>
  <c r="EF208" i="4"/>
  <c r="Y208" i="4"/>
  <c r="FA155" i="2"/>
  <c r="IR106" i="4"/>
  <c r="FD8" i="2"/>
  <c r="IT147" i="4"/>
  <c r="IV158" i="4"/>
  <c r="IT177" i="4"/>
  <c r="FB208" i="4"/>
  <c r="IR141" i="4"/>
  <c r="IS73" i="4"/>
  <c r="IS20" i="4"/>
  <c r="FA93" i="2"/>
  <c r="IV11" i="4"/>
  <c r="FE77" i="2"/>
  <c r="FA90" i="2"/>
  <c r="IW148" i="4"/>
  <c r="IU72" i="4"/>
  <c r="IV123" i="4"/>
  <c r="IR154" i="4"/>
  <c r="IQ128" i="4"/>
  <c r="IV12" i="4"/>
  <c r="IT11" i="4"/>
  <c r="FB137" i="2"/>
  <c r="FW208" i="4"/>
  <c r="IP54" i="4"/>
  <c r="FE106" i="2"/>
  <c r="IR92" i="4"/>
  <c r="FC175" i="2"/>
  <c r="IT75" i="4"/>
  <c r="FH208" i="4"/>
  <c r="FD203" i="2"/>
  <c r="FB81" i="2"/>
  <c r="FC100" i="2"/>
  <c r="FA108" i="2"/>
  <c r="IQ61" i="4"/>
  <c r="IP199" i="4"/>
  <c r="IW203" i="4"/>
  <c r="FC87" i="2"/>
  <c r="FD73" i="2"/>
  <c r="IV167" i="4"/>
  <c r="IW55" i="4"/>
  <c r="AS208" i="2"/>
  <c r="IT35" i="4"/>
  <c r="FB86" i="2"/>
  <c r="IU138" i="4"/>
  <c r="IU144" i="4"/>
  <c r="IR192" i="4"/>
  <c r="IU130" i="4"/>
  <c r="IS111" i="4"/>
  <c r="IV149" i="4"/>
  <c r="FD119" i="2"/>
  <c r="FD145" i="2"/>
  <c r="IU11" i="4"/>
  <c r="FE103" i="2"/>
  <c r="FC142" i="2"/>
  <c r="IT93" i="4"/>
  <c r="FC159" i="2"/>
  <c r="FE41" i="2"/>
  <c r="IQ153" i="4"/>
  <c r="IW46" i="4"/>
  <c r="IP203" i="4"/>
  <c r="IQ123" i="4"/>
  <c r="FA55" i="2"/>
  <c r="IR187" i="4"/>
  <c r="FA15" i="2"/>
  <c r="IP22" i="4"/>
  <c r="IT32" i="4"/>
  <c r="IS93" i="4"/>
  <c r="FC92" i="2"/>
  <c r="IS36" i="4"/>
  <c r="IP30" i="4"/>
  <c r="C208" i="4"/>
  <c r="IQ173" i="4"/>
  <c r="FB130" i="2"/>
  <c r="EK208" i="2"/>
  <c r="IR53" i="4"/>
  <c r="IU51" i="4"/>
  <c r="IV120" i="4"/>
  <c r="FE96" i="2"/>
  <c r="IV102" i="4"/>
  <c r="IT68" i="4"/>
  <c r="M208" i="2"/>
  <c r="EO208" i="4"/>
  <c r="FE148" i="2"/>
  <c r="IS180" i="4"/>
  <c r="IS197" i="4"/>
  <c r="FD34" i="2"/>
  <c r="DU208" i="4"/>
  <c r="DH208" i="2"/>
  <c r="IV154" i="4"/>
  <c r="IU177" i="4"/>
  <c r="IU135" i="4"/>
  <c r="CW208" i="2"/>
  <c r="FD49" i="2"/>
  <c r="IS200" i="4"/>
  <c r="FC176" i="2"/>
  <c r="FE46" i="2"/>
  <c r="GM208" i="4"/>
  <c r="IV142" i="4"/>
  <c r="FB166" i="2"/>
  <c r="IP116" i="4"/>
  <c r="IP189" i="4"/>
  <c r="FA72" i="2"/>
  <c r="IS39" i="4"/>
  <c r="IT143" i="4"/>
  <c r="IW36" i="4"/>
  <c r="IT185" i="4"/>
  <c r="IT39" i="4"/>
  <c r="FA140" i="2"/>
  <c r="R208" i="4"/>
  <c r="IT46" i="4"/>
  <c r="IW69" i="4"/>
  <c r="BL208" i="2"/>
  <c r="FA52" i="2"/>
  <c r="IU206" i="4"/>
  <c r="IP125" i="4"/>
  <c r="IP129" i="4"/>
  <c r="IR31" i="4"/>
  <c r="FB149" i="2"/>
  <c r="B208" i="2"/>
  <c r="AR208" i="2"/>
  <c r="FE60" i="2"/>
  <c r="IP155" i="4"/>
  <c r="IP164" i="4"/>
  <c r="FB22" i="2"/>
  <c r="FB10" i="2"/>
  <c r="IR21" i="4"/>
  <c r="DU208" i="2"/>
  <c r="FC69" i="2"/>
  <c r="IR142" i="4"/>
  <c r="IV121" i="4"/>
  <c r="IU151" i="4"/>
  <c r="IP97" i="4"/>
  <c r="IR167" i="4"/>
  <c r="IQ106" i="4"/>
  <c r="IS74" i="4"/>
  <c r="IS149" i="4"/>
  <c r="IW92" i="4"/>
  <c r="IV47" i="4"/>
  <c r="IT153" i="4"/>
  <c r="FA88" i="2"/>
  <c r="FY208" i="4"/>
  <c r="IQ45" i="4"/>
  <c r="IV182" i="4"/>
  <c r="FD157" i="2"/>
  <c r="IT162" i="4"/>
  <c r="IP160" i="4"/>
  <c r="FE11" i="2"/>
  <c r="IS64" i="4"/>
  <c r="IP69" i="4"/>
  <c r="IR33" i="4"/>
  <c r="FA47" i="2"/>
  <c r="FE194" i="2"/>
  <c r="IW205" i="4"/>
  <c r="FD36" i="2"/>
  <c r="IT94" i="4"/>
  <c r="IR95" i="4"/>
  <c r="IU63" i="4"/>
  <c r="FB39" i="2"/>
  <c r="IV46" i="4"/>
  <c r="FA138" i="2"/>
  <c r="FA11" i="2"/>
  <c r="IU116" i="4"/>
  <c r="IQ17" i="4"/>
  <c r="DZ208" i="4"/>
  <c r="IQ188" i="4"/>
  <c r="X208" i="2"/>
  <c r="FC8" i="2"/>
  <c r="FA202" i="2"/>
  <c r="IT14" i="4"/>
  <c r="IQ175" i="4"/>
  <c r="FD206" i="2"/>
  <c r="EH208" i="4"/>
  <c r="IV161" i="4"/>
  <c r="IQ82" i="4"/>
  <c r="FA45" i="2"/>
  <c r="GP208" i="4"/>
  <c r="Z208" i="4"/>
  <c r="GV208" i="4"/>
  <c r="IU141" i="4"/>
  <c r="FC196" i="2"/>
  <c r="BY208" i="2"/>
  <c r="IS205" i="4"/>
  <c r="IP197" i="4"/>
  <c r="O208" i="2"/>
  <c r="FB30" i="2"/>
  <c r="FD88" i="2"/>
  <c r="IV31" i="4"/>
  <c r="FD45" i="2"/>
  <c r="FJ208" i="4"/>
  <c r="IP42" i="4"/>
  <c r="IR202" i="4"/>
  <c r="FB41" i="2"/>
  <c r="IR36" i="4"/>
  <c r="IS163" i="4"/>
  <c r="IP148" i="4"/>
  <c r="FB56" i="2"/>
  <c r="FD196" i="2"/>
  <c r="FD179" i="2"/>
  <c r="FB147" i="2"/>
  <c r="IQ83" i="4"/>
  <c r="IW88" i="4"/>
  <c r="DS208" i="2"/>
  <c r="IU66" i="4"/>
  <c r="N208" i="2"/>
  <c r="IW72" i="4"/>
  <c r="IU203" i="4"/>
  <c r="IV40" i="4"/>
  <c r="IV71" i="4"/>
  <c r="AG208" i="4"/>
  <c r="IP11" i="4"/>
  <c r="FE23" i="2"/>
  <c r="FB32" i="2"/>
  <c r="IW169" i="4"/>
  <c r="IV177" i="4"/>
  <c r="IU112" i="4"/>
  <c r="FA153" i="2"/>
  <c r="IV125" i="4"/>
  <c r="FC90" i="2"/>
  <c r="FE100" i="2"/>
  <c r="X208" i="4"/>
  <c r="IT194" i="4"/>
  <c r="IR103" i="4"/>
  <c r="IW9" i="4"/>
  <c r="FE193" i="2"/>
  <c r="IQ90" i="4"/>
  <c r="IS67" i="4"/>
  <c r="IP38" i="4"/>
  <c r="IP58" i="4"/>
  <c r="FB104" i="2"/>
  <c r="FD113" i="2"/>
  <c r="IR143" i="4"/>
  <c r="IV151" i="4"/>
  <c r="IV192" i="4"/>
  <c r="IW16" i="4"/>
  <c r="IP152" i="4"/>
  <c r="IT156" i="4"/>
  <c r="FD170" i="2"/>
  <c r="FE37" i="2"/>
  <c r="IW155" i="4"/>
  <c r="IP117" i="4"/>
  <c r="IP146" i="4"/>
  <c r="FC36" i="2"/>
  <c r="FA70" i="2"/>
  <c r="FA166" i="2"/>
  <c r="FB157" i="2"/>
  <c r="IW82" i="4"/>
  <c r="IS189" i="4"/>
  <c r="IS29" i="4"/>
  <c r="IU137" i="4"/>
  <c r="FC59" i="2"/>
  <c r="IW79" i="4"/>
  <c r="IW119" i="4"/>
  <c r="IT22" i="4"/>
  <c r="IQ56" i="4"/>
  <c r="IV44" i="4"/>
  <c r="IS191" i="4"/>
  <c r="FE178" i="2"/>
  <c r="IP13" i="4"/>
  <c r="IN208" i="4"/>
  <c r="IS41" i="4"/>
  <c r="IP177" i="4"/>
  <c r="FB146" i="2"/>
  <c r="IW185" i="4"/>
  <c r="IP174" i="4"/>
  <c r="IP70" i="4"/>
  <c r="FE130" i="2"/>
  <c r="IS102" i="4"/>
  <c r="IW10" i="4"/>
  <c r="IT43" i="4"/>
  <c r="FC30" i="2"/>
  <c r="IU175" i="4"/>
  <c r="IS201" i="4"/>
  <c r="GO208" i="4"/>
  <c r="FB206" i="2"/>
  <c r="IU154" i="4"/>
  <c r="IU140" i="4"/>
  <c r="IR39" i="4"/>
  <c r="FC123" i="2"/>
  <c r="FB9" i="2"/>
  <c r="IT56" i="4"/>
  <c r="FC131" i="2"/>
  <c r="IS35" i="4"/>
  <c r="IV33" i="4"/>
  <c r="EW208" i="2"/>
  <c r="IP119" i="4"/>
  <c r="IU204" i="4"/>
  <c r="IP206" i="4"/>
  <c r="IQ8" i="4"/>
  <c r="IV58" i="4"/>
  <c r="FC145" i="2"/>
  <c r="IS86" i="4"/>
  <c r="IU73" i="4"/>
  <c r="IT97" i="4"/>
  <c r="IW171" i="4"/>
  <c r="IR205" i="4"/>
  <c r="IW12" i="4"/>
  <c r="FD23" i="2"/>
  <c r="IU40" i="4"/>
  <c r="IT172" i="4"/>
  <c r="IQ196" i="4"/>
  <c r="IS130" i="4"/>
  <c r="IQ132" i="4"/>
  <c r="IU148" i="4"/>
  <c r="FB44" i="2"/>
  <c r="IW186" i="4"/>
  <c r="IS141" i="4"/>
  <c r="IS126" i="4"/>
  <c r="IU97" i="4"/>
  <c r="FB182" i="2"/>
  <c r="IR72" i="4"/>
  <c r="IR66" i="4"/>
  <c r="IV86" i="4"/>
  <c r="F208" i="2"/>
  <c r="FC34" i="2"/>
  <c r="IQ101" i="4"/>
  <c r="IU70" i="4"/>
  <c r="FD166" i="2"/>
  <c r="FC164" i="2"/>
  <c r="FD33" i="2"/>
  <c r="IQ207" i="4"/>
  <c r="FD81" i="2"/>
  <c r="IS138" i="4"/>
  <c r="FD50" i="2"/>
  <c r="IR67" i="4"/>
  <c r="FD70" i="2"/>
  <c r="FE31" i="2"/>
  <c r="FB113" i="2"/>
  <c r="IS50" i="4"/>
  <c r="FA27" i="2"/>
  <c r="IP74" i="4"/>
  <c r="FA111" i="2"/>
  <c r="FE200" i="2"/>
  <c r="HM208" i="4"/>
  <c r="IS80" i="4"/>
  <c r="IU205" i="4"/>
  <c r="FA150" i="2"/>
  <c r="IR121" i="4"/>
  <c r="IW49" i="4"/>
  <c r="CU208" i="2"/>
  <c r="IT135" i="4"/>
  <c r="CM208" i="2"/>
  <c r="IQ24" i="4"/>
  <c r="IU87" i="4"/>
  <c r="FD142" i="2"/>
  <c r="E208" i="4"/>
  <c r="IV176" i="4"/>
  <c r="IV74" i="4"/>
  <c r="IV207" i="4"/>
  <c r="FC18" i="2"/>
  <c r="IP8" i="4"/>
  <c r="IR26" i="4"/>
  <c r="IU187" i="4"/>
  <c r="IV136" i="4"/>
  <c r="IT29" i="4"/>
  <c r="IV188" i="4"/>
  <c r="BR208" i="2"/>
  <c r="CA208" i="2"/>
  <c r="FC189" i="2"/>
  <c r="IS151" i="4"/>
  <c r="IW158" i="4"/>
  <c r="IT101" i="4"/>
  <c r="IV9" i="4"/>
  <c r="EH208" i="2"/>
  <c r="IQ141" i="4"/>
  <c r="IQ134" i="4"/>
  <c r="FD60" i="2"/>
  <c r="FA97" i="2"/>
  <c r="IU93" i="4"/>
  <c r="IW114" i="4"/>
  <c r="IR82" i="4"/>
  <c r="FC132" i="2"/>
  <c r="IR97" i="4"/>
  <c r="IP44" i="4"/>
  <c r="FE14" i="2"/>
  <c r="AT208" i="2"/>
  <c r="IW15" i="4"/>
  <c r="FA33" i="2"/>
  <c r="FD116" i="2"/>
  <c r="FB121" i="2"/>
  <c r="IW70" i="4"/>
  <c r="FA50" i="2"/>
  <c r="IV127" i="4"/>
  <c r="IT92" i="4"/>
  <c r="IT98" i="4"/>
  <c r="FB114" i="2"/>
  <c r="IT54" i="4"/>
  <c r="IT108" i="4"/>
  <c r="IR71" i="4"/>
  <c r="IQ165" i="4"/>
  <c r="IT198" i="4"/>
  <c r="IW65" i="4"/>
  <c r="FC198" i="2"/>
  <c r="FA175" i="2"/>
  <c r="FA170" i="2"/>
  <c r="IW40" i="4"/>
  <c r="FD143" i="2"/>
  <c r="IV206" i="4"/>
  <c r="IU111" i="4"/>
  <c r="FE22" i="2"/>
  <c r="FB7" i="2"/>
  <c r="IP204" i="4"/>
  <c r="FE146" i="2"/>
  <c r="IT206" i="4"/>
  <c r="IW37" i="4"/>
  <c r="FE48" i="2"/>
  <c r="IR23" i="4"/>
  <c r="IR112" i="4"/>
  <c r="IW201" i="4"/>
  <c r="FB27" i="2"/>
  <c r="FB109" i="2"/>
  <c r="IW97" i="4"/>
  <c r="IR204" i="4"/>
  <c r="FA60" i="2"/>
  <c r="IQ87" i="4"/>
  <c r="FE73" i="2"/>
  <c r="IW62" i="4"/>
  <c r="FD30" i="2"/>
  <c r="FD192" i="2"/>
  <c r="IQ36" i="4"/>
  <c r="IT99" i="4"/>
  <c r="IS137" i="4"/>
  <c r="FE98" i="2"/>
  <c r="IU115" i="4"/>
  <c r="FD10" i="2"/>
  <c r="AQ208" i="2"/>
  <c r="IU120" i="4"/>
  <c r="IW44" i="4"/>
  <c r="FE88" i="2"/>
  <c r="FO208" i="4"/>
  <c r="IR146" i="4"/>
  <c r="IS92" i="4"/>
  <c r="IV163" i="4"/>
  <c r="FA18" i="2"/>
  <c r="IQ202" i="4"/>
  <c r="P208" i="4"/>
  <c r="EP208" i="4"/>
  <c r="FC207" i="2"/>
  <c r="FB42" i="2"/>
  <c r="IV92" i="4"/>
  <c r="IV106" i="4"/>
  <c r="IS167" i="4"/>
  <c r="FA63" i="2"/>
  <c r="FD107" i="2"/>
  <c r="IT178" i="4"/>
  <c r="FD14" i="2"/>
  <c r="EA208" i="2"/>
  <c r="FE55" i="2"/>
  <c r="FC166" i="2"/>
  <c r="IS27" i="4"/>
  <c r="FD90" i="2"/>
  <c r="IP142" i="4"/>
  <c r="FA208" i="4"/>
  <c r="IV32" i="4"/>
  <c r="IT25" i="4"/>
  <c r="AB208" i="2"/>
  <c r="BI208" i="2"/>
  <c r="IW145" i="4"/>
  <c r="IV148" i="4"/>
  <c r="IT12" i="4"/>
  <c r="IR151" i="4"/>
  <c r="IW27" i="4"/>
  <c r="IS184" i="4"/>
  <c r="FB23" i="2"/>
  <c r="FA186" i="2"/>
  <c r="IQ60" i="4"/>
  <c r="FD12" i="2"/>
  <c r="IS121" i="4"/>
  <c r="DG208" i="2"/>
  <c r="FS208" i="4"/>
  <c r="FB25" i="2"/>
  <c r="IW32" i="4"/>
  <c r="IV200" i="4"/>
  <c r="IU191" i="4"/>
  <c r="FD182" i="2"/>
  <c r="IV140" i="4"/>
  <c r="IR120" i="4"/>
  <c r="FC114" i="2"/>
  <c r="IV133" i="4"/>
  <c r="BT208" i="2"/>
  <c r="FE151" i="2"/>
  <c r="FD136" i="2"/>
  <c r="B208" i="4"/>
  <c r="FC53" i="2"/>
  <c r="FC12" i="2"/>
  <c r="IV185" i="4"/>
  <c r="FC146" i="2"/>
  <c r="C208" i="2"/>
  <c r="IQ140" i="4"/>
  <c r="BF208" i="2"/>
  <c r="IW128" i="4"/>
  <c r="FB172" i="2"/>
  <c r="FD57" i="2"/>
  <c r="FA95" i="2"/>
  <c r="FB124" i="2"/>
  <c r="FA129" i="2"/>
  <c r="FB21" i="2"/>
  <c r="FB120" i="2"/>
  <c r="IS7" i="4"/>
  <c r="IS188" i="4"/>
  <c r="FD155" i="2"/>
  <c r="HA208" i="4"/>
  <c r="IT82" i="4"/>
  <c r="IS173" i="4"/>
  <c r="FD204" i="2"/>
  <c r="FB128" i="2"/>
  <c r="IU71" i="4"/>
  <c r="IQ85" i="4"/>
  <c r="FC155" i="2"/>
  <c r="IV204" i="4"/>
  <c r="FC7" i="2"/>
  <c r="IR190" i="4"/>
  <c r="IQ147" i="4"/>
  <c r="FE107" i="2"/>
  <c r="IW99" i="4"/>
  <c r="FD20" i="2"/>
  <c r="IV62" i="4"/>
  <c r="EV208" i="4"/>
  <c r="FA135" i="2"/>
  <c r="IV170" i="4"/>
  <c r="HX208" i="4"/>
  <c r="IR199" i="4"/>
  <c r="IP39" i="4"/>
  <c r="IW83" i="4"/>
  <c r="FB31" i="2"/>
  <c r="IS168" i="4"/>
  <c r="FA127" i="2"/>
  <c r="FE117" i="2"/>
  <c r="FC42" i="2"/>
  <c r="IV131" i="4"/>
  <c r="IV179" i="4"/>
  <c r="FE97" i="2"/>
  <c r="FC125" i="2"/>
  <c r="IP10" i="4"/>
  <c r="IP26" i="4"/>
  <c r="FE173" i="2"/>
  <c r="IV7" i="4"/>
  <c r="IW43" i="4"/>
  <c r="FC192" i="2"/>
  <c r="IT27" i="4"/>
  <c r="FA23" i="2"/>
  <c r="IQ64" i="4"/>
  <c r="IV17" i="4"/>
  <c r="IQ59" i="4"/>
  <c r="IS45" i="4"/>
  <c r="GK208" i="4"/>
  <c r="FA69" i="2"/>
  <c r="IV203" i="4"/>
  <c r="FC154" i="2"/>
  <c r="IV15" i="4"/>
  <c r="IS182" i="4"/>
  <c r="FA136" i="2"/>
  <c r="CJ208" i="2"/>
  <c r="IP191" i="4"/>
  <c r="IU146" i="4"/>
  <c r="FD80" i="2"/>
  <c r="FA13" i="2"/>
  <c r="IR98" i="4"/>
  <c r="IQ22" i="4"/>
  <c r="FC72" i="2"/>
  <c r="IV156" i="4"/>
  <c r="IV113" i="4"/>
  <c r="FC39" i="2"/>
  <c r="FB12" i="2"/>
  <c r="IU98" i="4"/>
  <c r="IV93" i="4"/>
  <c r="FD180" i="2"/>
  <c r="FE62" i="2"/>
  <c r="AM208" i="2"/>
  <c r="FA101" i="2"/>
  <c r="FC124" i="2"/>
  <c r="AI208" i="2"/>
  <c r="IT134" i="4"/>
  <c r="IV114" i="4"/>
  <c r="IT184" i="4"/>
  <c r="FE165" i="2"/>
  <c r="AW208" i="2"/>
  <c r="IS101" i="4"/>
  <c r="FE121" i="2"/>
  <c r="IQ9" i="4"/>
  <c r="IU198" i="4"/>
  <c r="FE50" i="2"/>
  <c r="IS16" i="4"/>
  <c r="FC41" i="2"/>
  <c r="IV21" i="4"/>
  <c r="IP29" i="4"/>
  <c r="IU90" i="4"/>
  <c r="IT124" i="4"/>
  <c r="IQ84" i="4"/>
  <c r="IS47" i="4"/>
  <c r="FB75" i="2"/>
  <c r="IQ156" i="4"/>
  <c r="FC110" i="2"/>
  <c r="IW24" i="4"/>
  <c r="IW71" i="4"/>
  <c r="IW74" i="4"/>
  <c r="FA106" i="2"/>
  <c r="IR200" i="4"/>
  <c r="IU171" i="4"/>
  <c r="IU50" i="4"/>
  <c r="IQ193" i="4"/>
  <c r="FA17" i="2"/>
  <c r="IR203" i="4"/>
  <c r="IR61" i="4"/>
  <c r="IW56" i="4"/>
  <c r="IU136" i="4"/>
  <c r="FD26" i="2"/>
  <c r="IW165" i="4"/>
  <c r="FA173" i="2"/>
  <c r="IQ130" i="4"/>
  <c r="FD43" i="2"/>
  <c r="IU27" i="4"/>
  <c r="IS112" i="4"/>
  <c r="IT188" i="4"/>
  <c r="FE172" i="2"/>
  <c r="IQ184" i="4"/>
  <c r="IT158" i="4"/>
  <c r="FA42" i="2"/>
  <c r="CR208" i="2"/>
  <c r="IU196" i="4"/>
  <c r="IR136" i="4"/>
  <c r="IR94" i="4"/>
  <c r="IQ126" i="4"/>
  <c r="FB78" i="2"/>
  <c r="IT155" i="4"/>
  <c r="IQ190" i="4"/>
  <c r="FA96" i="2"/>
  <c r="IW22" i="4"/>
  <c r="IP14" i="4"/>
  <c r="FB198" i="2"/>
  <c r="EE208" i="4"/>
  <c r="IR125" i="4"/>
  <c r="IS178" i="4"/>
  <c r="IU28" i="4"/>
  <c r="IR153" i="4"/>
  <c r="IW198" i="4"/>
  <c r="FC56" i="2"/>
  <c r="FE182" i="2"/>
  <c r="IW120" i="4"/>
  <c r="IR123" i="4"/>
  <c r="FD7" i="2"/>
  <c r="IR186" i="4"/>
  <c r="IP47" i="4"/>
  <c r="FE122" i="2"/>
  <c r="IW189" i="4"/>
  <c r="IT90" i="4"/>
  <c r="IT58" i="4"/>
  <c r="IV65" i="4"/>
  <c r="IV54" i="4"/>
  <c r="IW146" i="4"/>
  <c r="IT120" i="4"/>
  <c r="IW159" i="4"/>
  <c r="IQ23" i="4"/>
  <c r="FC150" i="2"/>
  <c r="IV194" i="4"/>
  <c r="IQ76" i="4"/>
  <c r="IR101" i="4"/>
  <c r="M208" i="4"/>
  <c r="FC32" i="2"/>
  <c r="FA179" i="2"/>
  <c r="IQ89" i="4"/>
  <c r="IU192" i="4"/>
  <c r="IR84" i="4"/>
  <c r="IQ195" i="4"/>
  <c r="IS82" i="4"/>
  <c r="IT128" i="4"/>
  <c r="IR22" i="4"/>
  <c r="FB115" i="2"/>
  <c r="IP139" i="4"/>
  <c r="FC63" i="2"/>
  <c r="FB82" i="2"/>
  <c r="IR181" i="4"/>
  <c r="FE104" i="2"/>
  <c r="IQ95" i="4"/>
  <c r="DV208" i="4"/>
  <c r="IW136" i="4"/>
  <c r="IT202" i="4"/>
  <c r="HN208" i="4"/>
  <c r="IS148" i="4"/>
  <c r="IU193" i="4"/>
  <c r="IP78" i="4"/>
  <c r="IR104" i="4"/>
  <c r="IV118" i="4"/>
  <c r="IU132" i="4"/>
  <c r="IW13" i="4"/>
  <c r="IW34" i="4"/>
  <c r="FA25" i="2"/>
  <c r="IU131" i="4"/>
  <c r="IU179" i="4"/>
  <c r="DY208" i="4"/>
  <c r="IQ164" i="4"/>
  <c r="FB89" i="2"/>
  <c r="FE181" i="2"/>
  <c r="IU160" i="4"/>
  <c r="BD208" i="2"/>
  <c r="FB151" i="2"/>
  <c r="IV129" i="4"/>
  <c r="AC208" i="2"/>
  <c r="IS85" i="4"/>
  <c r="IV160" i="4"/>
  <c r="IP159" i="4"/>
  <c r="FD13" i="2"/>
  <c r="AV208" i="2"/>
  <c r="IT74" i="4"/>
  <c r="FD122" i="2"/>
  <c r="FE157" i="2"/>
  <c r="IU199" i="4"/>
  <c r="CT208" i="2"/>
  <c r="FD68" i="2"/>
  <c r="AE208" i="2"/>
  <c r="IQ35" i="4"/>
  <c r="FC128" i="2"/>
  <c r="FC31" i="2"/>
  <c r="FE137" i="2"/>
  <c r="CX208" i="2"/>
  <c r="IW77" i="4"/>
  <c r="FB98" i="2"/>
  <c r="IR193" i="4"/>
  <c r="IQ66" i="4"/>
  <c r="IS59" i="4"/>
  <c r="FE174" i="2"/>
  <c r="IP43" i="4"/>
  <c r="FC139" i="2"/>
  <c r="IP169" i="4"/>
  <c r="IT73" i="4"/>
  <c r="IR30" i="4"/>
  <c r="IU56" i="4"/>
  <c r="FC101" i="2"/>
  <c r="IV51" i="4"/>
  <c r="IW102" i="4"/>
  <c r="IS69" i="4"/>
  <c r="IQ116" i="4"/>
  <c r="FE112" i="2"/>
  <c r="IU36" i="4"/>
  <c r="FA43" i="2"/>
  <c r="IS108" i="4"/>
  <c r="IQ73" i="4"/>
  <c r="IW90" i="4"/>
  <c r="FB177" i="2"/>
  <c r="IV67" i="4"/>
  <c r="IU194" i="4"/>
  <c r="EU208" i="4"/>
  <c r="FA156" i="2"/>
  <c r="IW111" i="4"/>
  <c r="BM208" i="2"/>
  <c r="IT121" i="4"/>
  <c r="IV159" i="4"/>
  <c r="IQ20" i="4"/>
  <c r="EJ208" i="4"/>
  <c r="FE142" i="2"/>
  <c r="FD51" i="2"/>
  <c r="FD156" i="2"/>
  <c r="IW14" i="4"/>
  <c r="AK208" i="2"/>
  <c r="FC38" i="2"/>
  <c r="IS91" i="4"/>
  <c r="AA208" i="4"/>
  <c r="FC177" i="2"/>
  <c r="FB16" i="2"/>
  <c r="IP145" i="4"/>
  <c r="IS100" i="4"/>
  <c r="FC133" i="2"/>
  <c r="FE203" i="2"/>
  <c r="IQ65" i="4"/>
  <c r="IS133" i="4"/>
  <c r="IW167" i="4"/>
  <c r="IT123" i="4"/>
  <c r="IR7" i="4"/>
  <c r="IV116" i="4"/>
  <c r="IR10" i="4"/>
  <c r="FE140" i="2"/>
  <c r="IW7" i="4"/>
  <c r="IS119" i="4"/>
  <c r="IU43" i="4"/>
  <c r="FA16" i="2"/>
  <c r="FB142" i="2"/>
  <c r="FC81" i="2"/>
  <c r="IQ143" i="4"/>
  <c r="IP114" i="4"/>
  <c r="AL208" i="2"/>
  <c r="AA208" i="2"/>
  <c r="IV186" i="4"/>
  <c r="IW207" i="4"/>
  <c r="AF208" i="2"/>
  <c r="IR176" i="4"/>
  <c r="IV94" i="4"/>
  <c r="IW100" i="4"/>
  <c r="IR201" i="4"/>
  <c r="FI208" i="4"/>
  <c r="IS38" i="4"/>
  <c r="IS48" i="4"/>
  <c r="FB133" i="2"/>
  <c r="FA80" i="2"/>
  <c r="EE208" i="2"/>
  <c r="IS115" i="4"/>
  <c r="IU163" i="4"/>
  <c r="FB129" i="2"/>
  <c r="FD127" i="2"/>
  <c r="IR134" i="4"/>
  <c r="IP80" i="4"/>
  <c r="FB181" i="2"/>
  <c r="IW67" i="4"/>
  <c r="FD22" i="2"/>
  <c r="BC208" i="2"/>
  <c r="IA208" i="4"/>
  <c r="IU180" i="4"/>
  <c r="IT182" i="4"/>
  <c r="IV183" i="4"/>
  <c r="IP68" i="4"/>
  <c r="IV72" i="4"/>
  <c r="IS63" i="4"/>
  <c r="IV66" i="4"/>
  <c r="IW18" i="4"/>
  <c r="IQ185" i="4"/>
  <c r="FE170" i="2"/>
  <c r="GA208" i="4"/>
  <c r="IS156" i="4"/>
  <c r="IT114" i="4"/>
  <c r="IS190" i="4"/>
  <c r="EG208" i="2"/>
  <c r="IS66" i="4"/>
  <c r="BG208" i="2"/>
  <c r="FE114" i="2"/>
  <c r="AJ208" i="2"/>
  <c r="IR169" i="4"/>
  <c r="FB160" i="2"/>
  <c r="IT37" i="4"/>
  <c r="FB94" i="2"/>
  <c r="IT139" i="4"/>
  <c r="IT81" i="4"/>
  <c r="IV178" i="4"/>
  <c r="IT8" i="4"/>
  <c r="IR165" i="4"/>
  <c r="CF208" i="2"/>
  <c r="FA58" i="2"/>
  <c r="BW208" i="2"/>
  <c r="ER208" i="4"/>
  <c r="FE189" i="2"/>
  <c r="GZ208" i="4"/>
  <c r="IT70" i="4"/>
  <c r="IW96" i="4"/>
  <c r="IW11" i="4"/>
  <c r="FE166" i="2"/>
  <c r="FB197" i="2"/>
  <c r="IV43" i="4"/>
  <c r="FE69" i="2"/>
  <c r="D208" i="4"/>
  <c r="BO208" i="2"/>
  <c r="FD191" i="2"/>
  <c r="EG208" i="4"/>
  <c r="IQ44" i="4"/>
  <c r="FC102" i="2"/>
  <c r="AU208" i="2"/>
  <c r="IW160" i="4"/>
  <c r="IV42" i="4"/>
  <c r="IT163" i="4"/>
  <c r="FC113" i="2"/>
  <c r="IR38" i="4"/>
  <c r="IQ176" i="4"/>
  <c r="FD111" i="2"/>
  <c r="FA64" i="2"/>
  <c r="IR90" i="4"/>
  <c r="GD208" i="4"/>
  <c r="IT144" i="4"/>
  <c r="IS12" i="4"/>
  <c r="IT88" i="4"/>
  <c r="IU80" i="4"/>
  <c r="IP187" i="4"/>
  <c r="IT192" i="4"/>
  <c r="FE21" i="2"/>
  <c r="IQ99" i="4"/>
  <c r="BQ208" i="2"/>
  <c r="IT176" i="4"/>
  <c r="BV208" i="2"/>
  <c r="FC58" i="2"/>
  <c r="AG208" i="2"/>
  <c r="FA144" i="2"/>
  <c r="IT55" i="4"/>
  <c r="BN208" i="2"/>
  <c r="IS120" i="4"/>
  <c r="GI208" i="4"/>
  <c r="IT146" i="4"/>
  <c r="IP131" i="4"/>
  <c r="IR75" i="4"/>
  <c r="IS164" i="4"/>
  <c r="IV24" i="4"/>
  <c r="BB208" i="2"/>
  <c r="IW106" i="4"/>
  <c r="IU99" i="4"/>
  <c r="IV100" i="4"/>
  <c r="IS122" i="4"/>
  <c r="IV91" i="4"/>
  <c r="FA154" i="2"/>
  <c r="IS25" i="4"/>
  <c r="IU195" i="4"/>
  <c r="IU57" i="4"/>
  <c r="IQ15" i="4"/>
  <c r="IT67" i="4"/>
  <c r="FC127" i="2"/>
  <c r="FE168" i="2"/>
  <c r="FC170" i="2"/>
  <c r="IR51" i="4"/>
  <c r="IU167" i="4"/>
  <c r="GB208" i="4"/>
  <c r="IU14" i="4"/>
  <c r="IS159" i="4"/>
  <c r="IT113" i="4"/>
  <c r="IS28" i="4"/>
  <c r="FC149" i="2"/>
  <c r="IR137" i="4"/>
  <c r="IV195" i="4"/>
  <c r="IV109" i="4"/>
  <c r="IV143" i="4"/>
  <c r="IT167" i="4"/>
  <c r="IS157" i="4"/>
  <c r="FC33" i="2"/>
  <c r="FP208" i="4"/>
  <c r="FA37" i="2"/>
  <c r="AE208" i="4"/>
  <c r="IW58" i="4"/>
  <c r="BA208" i="2"/>
  <c r="FB132" i="2"/>
  <c r="IW177" i="4"/>
  <c r="FA195" i="2"/>
  <c r="IQ62" i="4"/>
  <c r="BP208" i="2"/>
  <c r="IS162" i="4"/>
  <c r="IW132" i="4"/>
  <c r="IP103" i="4"/>
  <c r="IV70" i="4"/>
  <c r="IQ81" i="4"/>
  <c r="FD96" i="2"/>
  <c r="IR194" i="4"/>
  <c r="FA20" i="2"/>
  <c r="BH208" i="2"/>
  <c r="FC82" i="2"/>
  <c r="IR149" i="4"/>
  <c r="IR108" i="4"/>
  <c r="FD69" i="2"/>
  <c r="FE8" i="2"/>
  <c r="FA157" i="2"/>
  <c r="IT174" i="4"/>
  <c r="AH208" i="2"/>
  <c r="FE164" i="2"/>
  <c r="IT180" i="4"/>
  <c r="IT164" i="4"/>
  <c r="IU54" i="4"/>
  <c r="BK208" i="2"/>
  <c r="IR164" i="4"/>
  <c r="FB204" i="2"/>
  <c r="IP65" i="4"/>
  <c r="IR115" i="4"/>
  <c r="IV147" i="4"/>
  <c r="FB111" i="2"/>
  <c r="EX208" i="4"/>
  <c r="IU22" i="4"/>
  <c r="IT28" i="4"/>
  <c r="FB202" i="2"/>
  <c r="IR185" i="4"/>
  <c r="IV153" i="4"/>
  <c r="IP179" i="4"/>
  <c r="FE65" i="2"/>
  <c r="IP77" i="4"/>
  <c r="FC78" i="2"/>
  <c r="BS208" i="2"/>
  <c r="CC208" i="2"/>
  <c r="IW138" i="4"/>
  <c r="HS208" i="4"/>
  <c r="IV56" i="4"/>
  <c r="AZ208" i="2"/>
  <c r="BU208" i="2"/>
  <c r="FB180" i="2"/>
  <c r="IT16" i="4"/>
  <c r="IW172" i="4"/>
  <c r="IU79" i="4"/>
  <c r="IJ208" i="4"/>
  <c r="FE80" i="2"/>
  <c r="IP173" i="4"/>
  <c r="IV124" i="4"/>
  <c r="FC47" i="2"/>
  <c r="FE175" i="2"/>
  <c r="FC106" i="2"/>
  <c r="IR178" i="4"/>
  <c r="IQ197" i="4"/>
  <c r="FA198" i="2"/>
  <c r="IQ54" i="4"/>
  <c r="IP23" i="4"/>
  <c r="IT91" i="4"/>
  <c r="IP151" i="4"/>
  <c r="IU38" i="4"/>
  <c r="FB93" i="2"/>
  <c r="FC80" i="2"/>
  <c r="AD208" i="2"/>
  <c r="IW76" i="4"/>
  <c r="FA178" i="2"/>
  <c r="EY208" i="4"/>
  <c r="IT36" i="4"/>
  <c r="FC148" i="2"/>
  <c r="FD165" i="2"/>
  <c r="IV38" i="4"/>
  <c r="IQ109" i="4"/>
  <c r="FD137" i="2"/>
  <c r="IS174" i="4"/>
  <c r="HC208" i="4"/>
  <c r="IR9" i="4"/>
  <c r="FA98" i="2"/>
  <c r="FC111" i="2"/>
  <c r="IQ166" i="4"/>
  <c r="FE34" i="2"/>
  <c r="IS139" i="4"/>
  <c r="IW104" i="4"/>
  <c r="FE12" i="2"/>
  <c r="IU152" i="4"/>
  <c r="IS14" i="4"/>
  <c r="IV173" i="4"/>
  <c r="FE57" i="2"/>
  <c r="AX208" i="2"/>
  <c r="IS208" i="4" l="1" a="1"/>
  <c r="IS208" i="4" s="1"/>
  <c r="IP208" i="4" a="1"/>
  <c r="IP208" i="4" s="1"/>
  <c r="FC208" i="2" a="1"/>
  <c r="FC208" i="2" s="1"/>
  <c r="FD208" i="2" a="1"/>
  <c r="FD208" i="2" s="1"/>
  <c r="IV208" i="4" a="1"/>
  <c r="IV208" i="4" s="1"/>
  <c r="FB208" i="2" a="1"/>
  <c r="FB208" i="2" s="1"/>
  <c r="IT208" i="4" a="1"/>
  <c r="IT208" i="4" s="1"/>
  <c r="IW208" i="4" a="1"/>
  <c r="IW208" i="4" s="1"/>
  <c r="IR208" i="4" a="1"/>
  <c r="IR208" i="4" s="1"/>
  <c r="IQ208" i="4" a="1"/>
  <c r="IQ208" i="4" s="1"/>
  <c r="FA208" i="2" a="1"/>
  <c r="FA208" i="2" s="1"/>
  <c r="FE208" i="2" a="1"/>
  <c r="FE208" i="2" s="1"/>
  <c r="IU208" i="4" a="1"/>
  <c r="IU20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<sst xmlns="http://schemas.openxmlformats.org/spreadsheetml/2006/main" count="2066" uniqueCount="234">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</sst>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FE208"/>
  <sheetViews>
    <sheetView tabSelected="1" zoomScaleNormal="100" workbookViewId="0">
      <pane xSplit="1" topLeftCell="AD1" activePane="topRight" state="frozen"/>
      <selection activeCell="A43" sqref="A43"/>
      <selection pane="topRight" activeCell="AK7" sqref="AK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211</v>
      </c>
      <c r="C1" s="2" t="s">
        <v>211</v>
      </c>
      <c r="D1" s="2" t="s">
        <v>211</v>
      </c>
      <c r="E1" s="2" t="s">
        <v>211</v>
      </c>
      <c r="F1" s="2" t="s">
        <v>211</v>
      </c>
      <c r="G1" s="3" t="s">
        <v>211</v>
      </c>
      <c r="H1" s="3" t="s">
        <v>211</v>
      </c>
      <c r="I1" s="3" t="s">
        <v>211</v>
      </c>
      <c r="J1" s="3" t="s">
        <v>211</v>
      </c>
      <c r="K1" s="3" t="s">
        <v>211</v>
      </c>
      <c r="L1" s="2" t="s">
        <v>211</v>
      </c>
      <c r="M1" s="2" t="s">
        <v>211</v>
      </c>
      <c r="N1" s="2" t="s">
        <v>211</v>
      </c>
      <c r="O1" s="2" t="s">
        <v>211</v>
      </c>
      <c r="P1" s="2" t="s">
        <v>211</v>
      </c>
      <c r="Q1" s="3" t="s">
        <v>211</v>
      </c>
      <c r="R1" s="3" t="s">
        <v>211</v>
      </c>
      <c r="S1" s="3" t="s">
        <v>211</v>
      </c>
      <c r="T1" s="3" t="s">
        <v>211</v>
      </c>
      <c r="U1" s="3" t="s">
        <v>211</v>
      </c>
      <c r="V1" s="2" t="s">
        <v>211</v>
      </c>
      <c r="W1" s="2" t="s">
        <v>211</v>
      </c>
      <c r="X1" s="2" t="s">
        <v>211</v>
      </c>
      <c r="Y1" s="2" t="s">
        <v>211</v>
      </c>
      <c r="Z1" s="2" t="s">
        <v>211</v>
      </c>
      <c r="AA1" s="10" t="s">
        <v>231</v>
      </c>
      <c r="AB1" s="10" t="s">
        <v>231</v>
      </c>
      <c r="AC1" s="10" t="s">
        <v>231</v>
      </c>
      <c r="AD1" s="10" t="s">
        <v>231</v>
      </c>
      <c r="AE1" s="10" t="s">
        <v>231</v>
      </c>
      <c r="AF1" s="2" t="s">
        <v>231</v>
      </c>
      <c r="AG1" s="2" t="s">
        <v>231</v>
      </c>
      <c r="AH1" s="2" t="s">
        <v>231</v>
      </c>
      <c r="AI1" s="2" t="s">
        <v>231</v>
      </c>
      <c r="AJ1" s="2" t="s">
        <v>231</v>
      </c>
      <c r="AK1" s="10" t="s">
        <v>231</v>
      </c>
      <c r="AL1" s="10" t="s">
        <v>231</v>
      </c>
      <c r="AM1" s="10" t="s">
        <v>231</v>
      </c>
      <c r="AN1" s="10" t="s">
        <v>231</v>
      </c>
      <c r="AO1" s="10" t="s">
        <v>231</v>
      </c>
      <c r="AP1" s="2" t="s">
        <v>231</v>
      </c>
      <c r="AQ1" s="2" t="s">
        <v>231</v>
      </c>
      <c r="AR1" s="2" t="s">
        <v>231</v>
      </c>
      <c r="AS1" s="2" t="s">
        <v>231</v>
      </c>
      <c r="AT1" s="2" t="s">
        <v>231</v>
      </c>
      <c r="AU1" s="10" t="s">
        <v>231</v>
      </c>
      <c r="AV1" s="10" t="s">
        <v>231</v>
      </c>
      <c r="AW1" s="10" t="s">
        <v>231</v>
      </c>
      <c r="AX1" s="10" t="s">
        <v>231</v>
      </c>
      <c r="AY1" s="10" t="s">
        <v>231</v>
      </c>
      <c r="AZ1" s="2" t="s">
        <v>232</v>
      </c>
      <c r="BA1" s="2" t="s">
        <v>232</v>
      </c>
      <c r="BB1" s="2" t="s">
        <v>232</v>
      </c>
      <c r="BC1" s="2" t="s">
        <v>232</v>
      </c>
      <c r="BD1" s="2" t="s">
        <v>232</v>
      </c>
      <c r="BE1" s="3" t="s">
        <v>232</v>
      </c>
      <c r="BF1" s="3" t="s">
        <v>232</v>
      </c>
      <c r="BG1" s="3" t="s">
        <v>232</v>
      </c>
      <c r="BH1" s="3" t="s">
        <v>232</v>
      </c>
      <c r="BI1" s="3" t="s">
        <v>232</v>
      </c>
      <c r="BJ1" s="2" t="s">
        <v>232</v>
      </c>
      <c r="BK1" s="2" t="s">
        <v>232</v>
      </c>
      <c r="BL1" s="2" t="s">
        <v>232</v>
      </c>
      <c r="BM1" s="2" t="s">
        <v>232</v>
      </c>
      <c r="BN1" s="2" t="s">
        <v>232</v>
      </c>
      <c r="BO1" s="3" t="s">
        <v>232</v>
      </c>
      <c r="BP1" s="3" t="s">
        <v>232</v>
      </c>
      <c r="BQ1" s="3" t="s">
        <v>232</v>
      </c>
      <c r="BR1" s="3" t="s">
        <v>232</v>
      </c>
      <c r="BS1" s="3" t="s">
        <v>232</v>
      </c>
      <c r="BT1" s="2" t="s">
        <v>232</v>
      </c>
      <c r="BU1" s="2" t="s">
        <v>232</v>
      </c>
      <c r="BV1" s="2" t="s">
        <v>232</v>
      </c>
      <c r="BW1" s="2" t="s">
        <v>232</v>
      </c>
      <c r="BX1" s="2" t="s">
        <v>232</v>
      </c>
      <c r="BY1" s="3" t="s">
        <v>212</v>
      </c>
      <c r="BZ1" s="3" t="s">
        <v>212</v>
      </c>
      <c r="CA1" s="3" t="s">
        <v>212</v>
      </c>
      <c r="CB1" s="3" t="s">
        <v>212</v>
      </c>
      <c r="CC1" s="3" t="s">
        <v>212</v>
      </c>
      <c r="CD1" s="2" t="s">
        <v>212</v>
      </c>
      <c r="CE1" s="2" t="s">
        <v>212</v>
      </c>
      <c r="CF1" s="2" t="s">
        <v>212</v>
      </c>
      <c r="CG1" s="2" t="s">
        <v>212</v>
      </c>
      <c r="CH1" s="2" t="s">
        <v>212</v>
      </c>
      <c r="CI1" s="3" t="s">
        <v>212</v>
      </c>
      <c r="CJ1" s="3" t="s">
        <v>212</v>
      </c>
      <c r="CK1" s="3" t="s">
        <v>212</v>
      </c>
      <c r="CL1" s="3" t="s">
        <v>212</v>
      </c>
      <c r="CM1" s="3" t="s">
        <v>212</v>
      </c>
      <c r="CN1" s="2" t="s">
        <v>212</v>
      </c>
      <c r="CO1" s="2" t="s">
        <v>212</v>
      </c>
      <c r="CP1" s="2" t="s">
        <v>212</v>
      </c>
      <c r="CQ1" s="2" t="s">
        <v>212</v>
      </c>
      <c r="CR1" s="2" t="s">
        <v>212</v>
      </c>
      <c r="CS1" s="3" t="s">
        <v>212</v>
      </c>
      <c r="CT1" s="3" t="s">
        <v>212</v>
      </c>
      <c r="CU1" s="3" t="s">
        <v>212</v>
      </c>
      <c r="CV1" s="3" t="s">
        <v>212</v>
      </c>
      <c r="CW1" s="3" t="s">
        <v>212</v>
      </c>
      <c r="CX1" s="2" t="s">
        <v>213</v>
      </c>
      <c r="CY1" s="2" t="s">
        <v>213</v>
      </c>
      <c r="CZ1" s="2" t="s">
        <v>213</v>
      </c>
      <c r="DA1" s="2" t="s">
        <v>213</v>
      </c>
      <c r="DB1" s="2" t="s">
        <v>213</v>
      </c>
      <c r="DC1" s="3" t="s">
        <v>213</v>
      </c>
      <c r="DD1" s="3" t="s">
        <v>213</v>
      </c>
      <c r="DE1" s="3" t="s">
        <v>213</v>
      </c>
      <c r="DF1" s="3" t="s">
        <v>213</v>
      </c>
      <c r="DG1" s="3" t="s">
        <v>213</v>
      </c>
      <c r="DH1" s="2" t="s">
        <v>213</v>
      </c>
      <c r="DI1" s="2" t="s">
        <v>213</v>
      </c>
      <c r="DJ1" s="2" t="s">
        <v>213</v>
      </c>
      <c r="DK1" s="2" t="s">
        <v>213</v>
      </c>
      <c r="DL1" s="2" t="s">
        <v>213</v>
      </c>
      <c r="DM1" s="3" t="s">
        <v>213</v>
      </c>
      <c r="DN1" s="3" t="s">
        <v>213</v>
      </c>
      <c r="DO1" s="3" t="s">
        <v>213</v>
      </c>
      <c r="DP1" s="3" t="s">
        <v>213</v>
      </c>
      <c r="DQ1" s="3" t="s">
        <v>213</v>
      </c>
      <c r="DR1" s="2" t="s">
        <v>213</v>
      </c>
      <c r="DS1" s="2" t="s">
        <v>213</v>
      </c>
      <c r="DT1" s="2" t="s">
        <v>213</v>
      </c>
      <c r="DU1" s="2" t="s">
        <v>213</v>
      </c>
      <c r="DV1" s="2" t="s">
        <v>213</v>
      </c>
      <c r="DW1" s="3" t="s">
        <v>214</v>
      </c>
      <c r="DX1" s="3" t="s">
        <v>214</v>
      </c>
      <c r="DY1" s="3" t="s">
        <v>214</v>
      </c>
      <c r="DZ1" s="3" t="s">
        <v>214</v>
      </c>
      <c r="EA1" s="3" t="s">
        <v>214</v>
      </c>
      <c r="EB1" s="2" t="s">
        <v>214</v>
      </c>
      <c r="EC1" s="2" t="s">
        <v>214</v>
      </c>
      <c r="ED1" s="2" t="s">
        <v>214</v>
      </c>
      <c r="EE1" s="2" t="s">
        <v>214</v>
      </c>
      <c r="EF1" s="2" t="s">
        <v>214</v>
      </c>
      <c r="EG1" s="3" t="s">
        <v>214</v>
      </c>
      <c r="EH1" s="3" t="s">
        <v>214</v>
      </c>
      <c r="EI1" s="3" t="s">
        <v>214</v>
      </c>
      <c r="EJ1" s="3" t="s">
        <v>214</v>
      </c>
      <c r="EK1" s="3" t="s">
        <v>214</v>
      </c>
      <c r="EL1" s="2" t="s">
        <v>214</v>
      </c>
      <c r="EM1" s="2" t="s">
        <v>214</v>
      </c>
      <c r="EN1" s="2" t="s">
        <v>214</v>
      </c>
      <c r="EO1" s="2" t="s">
        <v>214</v>
      </c>
      <c r="EP1" s="2" t="s">
        <v>214</v>
      </c>
      <c r="EQ1" s="3" t="s">
        <v>214</v>
      </c>
      <c r="ER1" s="3" t="s">
        <v>214</v>
      </c>
      <c r="ES1" s="3" t="s">
        <v>214</v>
      </c>
      <c r="ET1" s="3" t="s">
        <v>214</v>
      </c>
      <c r="EU1" s="3" t="s">
        <v>214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207</v>
      </c>
      <c r="C2" s="2" t="s">
        <v>207</v>
      </c>
      <c r="D2" s="2" t="s">
        <v>207</v>
      </c>
      <c r="E2" s="2" t="s">
        <v>207</v>
      </c>
      <c r="F2" s="2" t="s">
        <v>207</v>
      </c>
      <c r="G2" s="10" t="s">
        <v>208</v>
      </c>
      <c r="H2" s="10" t="s">
        <v>208</v>
      </c>
      <c r="I2" s="10" t="s">
        <v>208</v>
      </c>
      <c r="J2" s="10" t="s">
        <v>208</v>
      </c>
      <c r="K2" s="10" t="s">
        <v>208</v>
      </c>
      <c r="L2" s="2" t="s">
        <v>209</v>
      </c>
      <c r="M2" s="2" t="s">
        <v>209</v>
      </c>
      <c r="N2" s="2" t="s">
        <v>209</v>
      </c>
      <c r="O2" s="2" t="s">
        <v>209</v>
      </c>
      <c r="P2" s="2" t="s">
        <v>209</v>
      </c>
      <c r="Q2" s="3" t="s">
        <v>210</v>
      </c>
      <c r="R2" s="3" t="s">
        <v>210</v>
      </c>
      <c r="S2" s="3" t="s">
        <v>210</v>
      </c>
      <c r="T2" s="3" t="s">
        <v>210</v>
      </c>
      <c r="U2" s="3" t="s">
        <v>210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207</v>
      </c>
      <c r="AB2" s="10" t="s">
        <v>207</v>
      </c>
      <c r="AC2" s="10" t="s">
        <v>207</v>
      </c>
      <c r="AD2" s="10" t="s">
        <v>207</v>
      </c>
      <c r="AE2" s="10" t="s">
        <v>207</v>
      </c>
      <c r="AF2" s="2" t="s">
        <v>208</v>
      </c>
      <c r="AG2" s="2" t="s">
        <v>208</v>
      </c>
      <c r="AH2" s="2" t="s">
        <v>208</v>
      </c>
      <c r="AI2" s="2" t="s">
        <v>208</v>
      </c>
      <c r="AJ2" s="2" t="s">
        <v>208</v>
      </c>
      <c r="AK2" s="10" t="s">
        <v>209</v>
      </c>
      <c r="AL2" s="10" t="s">
        <v>209</v>
      </c>
      <c r="AM2" s="10" t="s">
        <v>209</v>
      </c>
      <c r="AN2" s="10" t="s">
        <v>209</v>
      </c>
      <c r="AO2" s="10" t="s">
        <v>209</v>
      </c>
      <c r="AP2" s="2" t="s">
        <v>210</v>
      </c>
      <c r="AQ2" s="2" t="s">
        <v>210</v>
      </c>
      <c r="AR2" s="2" t="s">
        <v>210</v>
      </c>
      <c r="AS2" s="2" t="s">
        <v>210</v>
      </c>
      <c r="AT2" s="2" t="s">
        <v>210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10" t="s">
        <v>208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210</v>
      </c>
      <c r="BP2" s="3" t="s">
        <v>210</v>
      </c>
      <c r="BQ2" s="3" t="s">
        <v>210</v>
      </c>
      <c r="BR2" s="3" t="s">
        <v>210</v>
      </c>
      <c r="BS2" s="3" t="s">
        <v>210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207</v>
      </c>
      <c r="BZ2" s="10" t="s">
        <v>207</v>
      </c>
      <c r="CA2" s="10" t="s">
        <v>207</v>
      </c>
      <c r="CB2" s="10" t="s">
        <v>207</v>
      </c>
      <c r="CC2" s="10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10" t="s">
        <v>209</v>
      </c>
      <c r="CJ2" s="10" t="s">
        <v>209</v>
      </c>
      <c r="CK2" s="10" t="s">
        <v>209</v>
      </c>
      <c r="CL2" s="10" t="s">
        <v>209</v>
      </c>
      <c r="CM2" s="10" t="s">
        <v>209</v>
      </c>
      <c r="CN2" s="2" t="s">
        <v>210</v>
      </c>
      <c r="CO2" s="2" t="s">
        <v>210</v>
      </c>
      <c r="CP2" s="2" t="s">
        <v>210</v>
      </c>
      <c r="CQ2" s="2" t="s">
        <v>210</v>
      </c>
      <c r="CR2" s="2" t="s">
        <v>210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10" t="s">
        <v>208</v>
      </c>
      <c r="DD2" s="10" t="s">
        <v>208</v>
      </c>
      <c r="DE2" s="10" t="s">
        <v>208</v>
      </c>
      <c r="DF2" s="10" t="s">
        <v>208</v>
      </c>
      <c r="DG2" s="10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10" t="s">
        <v>210</v>
      </c>
      <c r="DN2" s="10" t="s">
        <v>210</v>
      </c>
      <c r="DO2" s="10" t="s">
        <v>210</v>
      </c>
      <c r="DP2" s="10" t="s">
        <v>210</v>
      </c>
      <c r="DQ2" s="10" t="s">
        <v>210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207</v>
      </c>
      <c r="DX2" s="10" t="s">
        <v>207</v>
      </c>
      <c r="DY2" s="10" t="s">
        <v>207</v>
      </c>
      <c r="DZ2" s="10" t="s">
        <v>207</v>
      </c>
      <c r="EA2" s="10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210</v>
      </c>
      <c r="EM2" s="2" t="s">
        <v>210</v>
      </c>
      <c r="EN2" s="2" t="s">
        <v>210</v>
      </c>
      <c r="EO2" s="2" t="s">
        <v>210</v>
      </c>
      <c r="EP2" s="2" t="s">
        <v>210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217</v>
      </c>
      <c r="F3" s="2" t="s">
        <v>218</v>
      </c>
      <c r="G3" s="3" t="s">
        <v>0</v>
      </c>
      <c r="H3" s="3" t="s">
        <v>1</v>
      </c>
      <c r="I3" s="3" t="s">
        <v>2</v>
      </c>
      <c r="J3" s="3" t="s">
        <v>217</v>
      </c>
      <c r="K3" s="3" t="s">
        <v>218</v>
      </c>
      <c r="L3" s="2" t="s">
        <v>0</v>
      </c>
      <c r="M3" s="2" t="s">
        <v>1</v>
      </c>
      <c r="N3" s="2" t="s">
        <v>2</v>
      </c>
      <c r="O3" s="2" t="s">
        <v>217</v>
      </c>
      <c r="P3" s="2" t="s">
        <v>218</v>
      </c>
      <c r="Q3" s="3" t="s">
        <v>0</v>
      </c>
      <c r="R3" s="3" t="s">
        <v>1</v>
      </c>
      <c r="S3" s="3" t="s">
        <v>2</v>
      </c>
      <c r="T3" s="3" t="s">
        <v>217</v>
      </c>
      <c r="U3" s="3" t="s">
        <v>218</v>
      </c>
      <c r="V3" s="2" t="s">
        <v>0</v>
      </c>
      <c r="W3" s="2" t="s">
        <v>1</v>
      </c>
      <c r="X3" s="2" t="s">
        <v>2</v>
      </c>
      <c r="Y3" s="2" t="s">
        <v>217</v>
      </c>
      <c r="Z3" s="2" t="s">
        <v>218</v>
      </c>
      <c r="AA3" s="10" t="s">
        <v>0</v>
      </c>
      <c r="AB3" s="10" t="s">
        <v>1</v>
      </c>
      <c r="AC3" s="10" t="s">
        <v>2</v>
      </c>
      <c r="AD3" s="10" t="s">
        <v>217</v>
      </c>
      <c r="AE3" s="10" t="s">
        <v>218</v>
      </c>
      <c r="AF3" s="2" t="s">
        <v>0</v>
      </c>
      <c r="AG3" s="2" t="s">
        <v>1</v>
      </c>
      <c r="AH3" s="2" t="s">
        <v>2</v>
      </c>
      <c r="AI3" s="2" t="s">
        <v>217</v>
      </c>
      <c r="AJ3" s="2" t="s">
        <v>218</v>
      </c>
      <c r="AK3" s="10" t="s">
        <v>0</v>
      </c>
      <c r="AL3" s="10" t="s">
        <v>1</v>
      </c>
      <c r="AM3" s="10" t="s">
        <v>2</v>
      </c>
      <c r="AN3" s="10" t="s">
        <v>217</v>
      </c>
      <c r="AO3" s="10" t="s">
        <v>218</v>
      </c>
      <c r="AP3" s="2" t="s">
        <v>0</v>
      </c>
      <c r="AQ3" s="2" t="s">
        <v>1</v>
      </c>
      <c r="AR3" s="2" t="s">
        <v>2</v>
      </c>
      <c r="AS3" s="2" t="s">
        <v>217</v>
      </c>
      <c r="AT3" s="2" t="s">
        <v>218</v>
      </c>
      <c r="AU3" s="10" t="s">
        <v>0</v>
      </c>
      <c r="AV3" s="10" t="s">
        <v>1</v>
      </c>
      <c r="AW3" s="10" t="s">
        <v>2</v>
      </c>
      <c r="AX3" s="10" t="s">
        <v>217</v>
      </c>
      <c r="AY3" s="10" t="s">
        <v>218</v>
      </c>
      <c r="AZ3" s="2" t="s">
        <v>0</v>
      </c>
      <c r="BA3" s="2" t="s">
        <v>1</v>
      </c>
      <c r="BB3" s="2" t="s">
        <v>2</v>
      </c>
      <c r="BC3" s="2" t="s">
        <v>217</v>
      </c>
      <c r="BD3" s="2" t="s">
        <v>218</v>
      </c>
      <c r="BE3" s="3" t="s">
        <v>0</v>
      </c>
      <c r="BF3" s="3" t="s">
        <v>1</v>
      </c>
      <c r="BG3" s="3" t="s">
        <v>2</v>
      </c>
      <c r="BH3" s="3" t="s">
        <v>217</v>
      </c>
      <c r="BI3" s="3" t="s">
        <v>218</v>
      </c>
      <c r="BJ3" s="2" t="s">
        <v>0</v>
      </c>
      <c r="BK3" s="2" t="s">
        <v>1</v>
      </c>
      <c r="BL3" s="2" t="s">
        <v>2</v>
      </c>
      <c r="BM3" s="2" t="s">
        <v>217</v>
      </c>
      <c r="BN3" s="2" t="s">
        <v>218</v>
      </c>
      <c r="BO3" s="3" t="s">
        <v>0</v>
      </c>
      <c r="BP3" s="3" t="s">
        <v>1</v>
      </c>
      <c r="BQ3" s="3" t="s">
        <v>2</v>
      </c>
      <c r="BR3" s="3" t="s">
        <v>217</v>
      </c>
      <c r="BS3" s="3" t="s">
        <v>218</v>
      </c>
      <c r="BT3" s="2" t="s">
        <v>0</v>
      </c>
      <c r="BU3" s="2" t="s">
        <v>1</v>
      </c>
      <c r="BV3" s="2" t="s">
        <v>2</v>
      </c>
      <c r="BW3" s="2" t="s">
        <v>217</v>
      </c>
      <c r="BX3" s="2" t="s">
        <v>218</v>
      </c>
      <c r="BY3" s="3" t="s">
        <v>0</v>
      </c>
      <c r="BZ3" s="3" t="s">
        <v>1</v>
      </c>
      <c r="CA3" s="3" t="s">
        <v>2</v>
      </c>
      <c r="CB3" s="3" t="s">
        <v>217</v>
      </c>
      <c r="CC3" s="3" t="s">
        <v>218</v>
      </c>
      <c r="CD3" s="2" t="s">
        <v>0</v>
      </c>
      <c r="CE3" s="2" t="s">
        <v>1</v>
      </c>
      <c r="CF3" s="2" t="s">
        <v>2</v>
      </c>
      <c r="CG3" s="2" t="s">
        <v>217</v>
      </c>
      <c r="CH3" s="2" t="s">
        <v>218</v>
      </c>
      <c r="CI3" s="3" t="s">
        <v>0</v>
      </c>
      <c r="CJ3" s="3" t="s">
        <v>1</v>
      </c>
      <c r="CK3" s="3" t="s">
        <v>2</v>
      </c>
      <c r="CL3" s="3" t="s">
        <v>217</v>
      </c>
      <c r="CM3" s="3" t="s">
        <v>218</v>
      </c>
      <c r="CN3" s="2" t="s">
        <v>0</v>
      </c>
      <c r="CO3" s="2" t="s">
        <v>1</v>
      </c>
      <c r="CP3" s="2" t="s">
        <v>2</v>
      </c>
      <c r="CQ3" s="2" t="s">
        <v>217</v>
      </c>
      <c r="CR3" s="2" t="s">
        <v>218</v>
      </c>
      <c r="CS3" s="3" t="s">
        <v>0</v>
      </c>
      <c r="CT3" s="3" t="s">
        <v>1</v>
      </c>
      <c r="CU3" s="3" t="s">
        <v>2</v>
      </c>
      <c r="CV3" s="3" t="s">
        <v>217</v>
      </c>
      <c r="CW3" s="3" t="s">
        <v>218</v>
      </c>
      <c r="CX3" s="2" t="s">
        <v>0</v>
      </c>
      <c r="CY3" s="2" t="s">
        <v>1</v>
      </c>
      <c r="CZ3" s="2" t="s">
        <v>2</v>
      </c>
      <c r="DA3" s="2" t="s">
        <v>217</v>
      </c>
      <c r="DB3" s="2" t="s">
        <v>218</v>
      </c>
      <c r="DC3" s="3" t="s">
        <v>0</v>
      </c>
      <c r="DD3" s="3" t="s">
        <v>1</v>
      </c>
      <c r="DE3" s="3" t="s">
        <v>2</v>
      </c>
      <c r="DF3" s="3" t="s">
        <v>217</v>
      </c>
      <c r="DG3" s="3" t="s">
        <v>218</v>
      </c>
      <c r="DH3" s="2" t="s">
        <v>0</v>
      </c>
      <c r="DI3" s="2" t="s">
        <v>1</v>
      </c>
      <c r="DJ3" s="2" t="s">
        <v>2</v>
      </c>
      <c r="DK3" s="2" t="s">
        <v>217</v>
      </c>
      <c r="DL3" s="2" t="s">
        <v>218</v>
      </c>
      <c r="DM3" s="3" t="s">
        <v>0</v>
      </c>
      <c r="DN3" s="3" t="s">
        <v>1</v>
      </c>
      <c r="DO3" s="3" t="s">
        <v>2</v>
      </c>
      <c r="DP3" s="3" t="s">
        <v>217</v>
      </c>
      <c r="DQ3" s="3" t="s">
        <v>218</v>
      </c>
      <c r="DR3" s="2" t="s">
        <v>0</v>
      </c>
      <c r="DS3" s="2" t="s">
        <v>1</v>
      </c>
      <c r="DT3" s="2" t="s">
        <v>2</v>
      </c>
      <c r="DU3" s="2" t="s">
        <v>217</v>
      </c>
      <c r="DV3" s="2" t="s">
        <v>218</v>
      </c>
      <c r="DW3" s="3" t="s">
        <v>0</v>
      </c>
      <c r="DX3" s="3" t="s">
        <v>1</v>
      </c>
      <c r="DY3" s="3" t="s">
        <v>2</v>
      </c>
      <c r="DZ3" s="3" t="s">
        <v>217</v>
      </c>
      <c r="EA3" s="3" t="s">
        <v>218</v>
      </c>
      <c r="EB3" s="2" t="s">
        <v>0</v>
      </c>
      <c r="EC3" s="2" t="s">
        <v>1</v>
      </c>
      <c r="ED3" s="2" t="s">
        <v>2</v>
      </c>
      <c r="EE3" s="2" t="s">
        <v>217</v>
      </c>
      <c r="EF3" s="2" t="s">
        <v>218</v>
      </c>
      <c r="EG3" s="3" t="s">
        <v>0</v>
      </c>
      <c r="EH3" s="3" t="s">
        <v>1</v>
      </c>
      <c r="EI3" s="3" t="s">
        <v>2</v>
      </c>
      <c r="EJ3" s="3" t="s">
        <v>217</v>
      </c>
      <c r="EK3" s="3" t="s">
        <v>218</v>
      </c>
      <c r="EL3" s="2" t="s">
        <v>0</v>
      </c>
      <c r="EM3" s="2" t="s">
        <v>1</v>
      </c>
      <c r="EN3" s="2" t="s">
        <v>2</v>
      </c>
      <c r="EO3" s="2" t="s">
        <v>217</v>
      </c>
      <c r="EP3" s="2" t="s">
        <v>218</v>
      </c>
      <c r="EQ3" s="3" t="s">
        <v>0</v>
      </c>
      <c r="ER3" s="3" t="s">
        <v>1</v>
      </c>
      <c r="ES3" s="3" t="s">
        <v>2</v>
      </c>
      <c r="ET3" s="3" t="s">
        <v>217</v>
      </c>
      <c r="EU3" s="3" t="s">
        <v>218</v>
      </c>
    </row>
    <row r="4" spans="1:161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49" t="s">
        <v>230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3" t="s">
        <v>233</v>
      </c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5"/>
      <c r="BY4" s="34" t="s">
        <v>197</v>
      </c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6"/>
      <c r="CX4" s="40" t="s">
        <v>198</v>
      </c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2"/>
      <c r="DW4" s="37" t="s">
        <v>199</v>
      </c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9"/>
      <c r="EV4" s="43" t="s">
        <v>215</v>
      </c>
      <c r="EW4" s="44"/>
      <c r="EX4" s="44"/>
      <c r="EY4" s="44"/>
      <c r="EZ4" s="45"/>
      <c r="FA4" s="17" t="s">
        <v>216</v>
      </c>
      <c r="FB4" s="18"/>
      <c r="FC4" s="18"/>
      <c r="FD4" s="18"/>
      <c r="FE4" s="19"/>
    </row>
    <row r="5" spans="1:161" ht="13.5" x14ac:dyDescent="0.25">
      <c r="B5" s="31" t="s">
        <v>200</v>
      </c>
      <c r="C5" s="32"/>
      <c r="D5" s="32"/>
      <c r="E5" s="32"/>
      <c r="F5" s="32"/>
      <c r="G5" s="33" t="s">
        <v>201</v>
      </c>
      <c r="H5" s="33"/>
      <c r="I5" s="33"/>
      <c r="J5" s="33"/>
      <c r="K5" s="33"/>
      <c r="L5" s="31" t="s">
        <v>202</v>
      </c>
      <c r="M5" s="31"/>
      <c r="N5" s="31"/>
      <c r="O5" s="31"/>
      <c r="P5" s="31"/>
      <c r="Q5" s="33" t="s">
        <v>203</v>
      </c>
      <c r="R5" s="33"/>
      <c r="S5" s="33"/>
      <c r="T5" s="33"/>
      <c r="U5" s="33"/>
      <c r="V5" s="31" t="s">
        <v>206</v>
      </c>
      <c r="W5" s="31"/>
      <c r="X5" s="31"/>
      <c r="Y5" s="31"/>
      <c r="Z5" s="31"/>
      <c r="AA5" s="51" t="s">
        <v>200</v>
      </c>
      <c r="AB5" s="52"/>
      <c r="AC5" s="52"/>
      <c r="AD5" s="52"/>
      <c r="AE5" s="52"/>
      <c r="AF5" s="31" t="s">
        <v>201</v>
      </c>
      <c r="AG5" s="31"/>
      <c r="AH5" s="31"/>
      <c r="AI5" s="31"/>
      <c r="AJ5" s="31"/>
      <c r="AK5" s="51" t="s">
        <v>202</v>
      </c>
      <c r="AL5" s="51"/>
      <c r="AM5" s="51"/>
      <c r="AN5" s="51"/>
      <c r="AO5" s="51"/>
      <c r="AP5" s="31" t="s">
        <v>203</v>
      </c>
      <c r="AQ5" s="31"/>
      <c r="AR5" s="31"/>
      <c r="AS5" s="31"/>
      <c r="AT5" s="31"/>
      <c r="AU5" s="51" t="s">
        <v>206</v>
      </c>
      <c r="AV5" s="51"/>
      <c r="AW5" s="51"/>
      <c r="AX5" s="51"/>
      <c r="AY5" s="51"/>
      <c r="AZ5" s="23" t="s">
        <v>200</v>
      </c>
      <c r="BA5" s="24"/>
      <c r="BB5" s="24"/>
      <c r="BC5" s="24"/>
      <c r="BD5" s="25"/>
      <c r="BE5" s="26" t="s">
        <v>201</v>
      </c>
      <c r="BF5" s="27"/>
      <c r="BG5" s="27"/>
      <c r="BH5" s="27"/>
      <c r="BI5" s="28"/>
      <c r="BJ5" s="23" t="s">
        <v>202</v>
      </c>
      <c r="BK5" s="24"/>
      <c r="BL5" s="24"/>
      <c r="BM5" s="24"/>
      <c r="BN5" s="25"/>
      <c r="BO5" s="26" t="s">
        <v>203</v>
      </c>
      <c r="BP5" s="27"/>
      <c r="BQ5" s="27"/>
      <c r="BR5" s="27"/>
      <c r="BS5" s="28"/>
      <c r="BT5" s="23" t="s">
        <v>206</v>
      </c>
      <c r="BU5" s="24"/>
      <c r="BV5" s="24"/>
      <c r="BW5" s="24"/>
      <c r="BX5" s="25"/>
      <c r="BY5" s="26" t="s">
        <v>200</v>
      </c>
      <c r="BZ5" s="27"/>
      <c r="CA5" s="27"/>
      <c r="CB5" s="27"/>
      <c r="CC5" s="28"/>
      <c r="CD5" s="23" t="s">
        <v>201</v>
      </c>
      <c r="CE5" s="24"/>
      <c r="CF5" s="24"/>
      <c r="CG5" s="24"/>
      <c r="CH5" s="25"/>
      <c r="CI5" s="26" t="s">
        <v>202</v>
      </c>
      <c r="CJ5" s="27"/>
      <c r="CK5" s="27"/>
      <c r="CL5" s="27"/>
      <c r="CM5" s="28"/>
      <c r="CN5" s="23" t="s">
        <v>203</v>
      </c>
      <c r="CO5" s="24"/>
      <c r="CP5" s="24"/>
      <c r="CQ5" s="24"/>
      <c r="CR5" s="25"/>
      <c r="CS5" s="26" t="s">
        <v>206</v>
      </c>
      <c r="CT5" s="27"/>
      <c r="CU5" s="27"/>
      <c r="CV5" s="27"/>
      <c r="CW5" s="28"/>
      <c r="CX5" s="23" t="s">
        <v>200</v>
      </c>
      <c r="CY5" s="24"/>
      <c r="CZ5" s="24"/>
      <c r="DA5" s="24"/>
      <c r="DB5" s="25"/>
      <c r="DC5" s="26" t="s">
        <v>201</v>
      </c>
      <c r="DD5" s="27"/>
      <c r="DE5" s="27"/>
      <c r="DF5" s="27"/>
      <c r="DG5" s="28"/>
      <c r="DH5" s="23" t="s">
        <v>202</v>
      </c>
      <c r="DI5" s="24"/>
      <c r="DJ5" s="24"/>
      <c r="DK5" s="24"/>
      <c r="DL5" s="25"/>
      <c r="DM5" s="26" t="s">
        <v>203</v>
      </c>
      <c r="DN5" s="27"/>
      <c r="DO5" s="27"/>
      <c r="DP5" s="27"/>
      <c r="DQ5" s="28"/>
      <c r="DR5" s="23" t="s">
        <v>206</v>
      </c>
      <c r="DS5" s="24"/>
      <c r="DT5" s="24"/>
      <c r="DU5" s="24"/>
      <c r="DV5" s="25"/>
      <c r="DW5" s="26" t="s">
        <v>200</v>
      </c>
      <c r="DX5" s="27"/>
      <c r="DY5" s="27"/>
      <c r="DZ5" s="27"/>
      <c r="EA5" s="28"/>
      <c r="EB5" s="23" t="s">
        <v>201</v>
      </c>
      <c r="EC5" s="24"/>
      <c r="ED5" s="24"/>
      <c r="EE5" s="24"/>
      <c r="EF5" s="25"/>
      <c r="EG5" s="26" t="s">
        <v>202</v>
      </c>
      <c r="EH5" s="27"/>
      <c r="EI5" s="27"/>
      <c r="EJ5" s="27"/>
      <c r="EK5" s="28"/>
      <c r="EL5" s="23" t="s">
        <v>203</v>
      </c>
      <c r="EM5" s="24"/>
      <c r="EN5" s="24"/>
      <c r="EO5" s="24"/>
      <c r="EP5" s="25"/>
      <c r="EQ5" s="26" t="s">
        <v>206</v>
      </c>
      <c r="ER5" s="27"/>
      <c r="ES5" s="27"/>
      <c r="ET5" s="27"/>
      <c r="EU5" s="28"/>
      <c r="EV5" s="46"/>
      <c r="EW5" s="47"/>
      <c r="EX5" s="47"/>
      <c r="EY5" s="47"/>
      <c r="EZ5" s="48"/>
      <c r="FA5" s="20"/>
      <c r="FB5" s="21"/>
      <c r="FC5" s="21"/>
      <c r="FD5" s="21"/>
      <c r="FE5" s="2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217</v>
      </c>
      <c r="F6" s="2" t="s">
        <v>218</v>
      </c>
      <c r="G6" s="3" t="s">
        <v>0</v>
      </c>
      <c r="H6" s="3" t="s">
        <v>1</v>
      </c>
      <c r="I6" s="3" t="s">
        <v>2</v>
      </c>
      <c r="J6" s="3" t="s">
        <v>217</v>
      </c>
      <c r="K6" s="3" t="s">
        <v>218</v>
      </c>
      <c r="L6" s="2" t="s">
        <v>0</v>
      </c>
      <c r="M6" s="2" t="s">
        <v>1</v>
      </c>
      <c r="N6" s="2" t="s">
        <v>2</v>
      </c>
      <c r="O6" s="2" t="s">
        <v>217</v>
      </c>
      <c r="P6" s="2" t="s">
        <v>218</v>
      </c>
      <c r="Q6" s="3" t="s">
        <v>0</v>
      </c>
      <c r="R6" s="3" t="s">
        <v>1</v>
      </c>
      <c r="S6" s="3" t="s">
        <v>2</v>
      </c>
      <c r="T6" s="3" t="s">
        <v>217</v>
      </c>
      <c r="U6" s="3" t="s">
        <v>218</v>
      </c>
      <c r="V6" s="2" t="s">
        <v>0</v>
      </c>
      <c r="W6" s="2" t="s">
        <v>1</v>
      </c>
      <c r="X6" s="2" t="s">
        <v>2</v>
      </c>
      <c r="Y6" s="2" t="s">
        <v>217</v>
      </c>
      <c r="Z6" s="2" t="s">
        <v>218</v>
      </c>
      <c r="AA6" s="3" t="s">
        <v>0</v>
      </c>
      <c r="AB6" s="3" t="s">
        <v>1</v>
      </c>
      <c r="AC6" s="3" t="s">
        <v>2</v>
      </c>
      <c r="AD6" s="3" t="s">
        <v>217</v>
      </c>
      <c r="AE6" s="3" t="s">
        <v>218</v>
      </c>
      <c r="AF6" s="2" t="s">
        <v>0</v>
      </c>
      <c r="AG6" s="2" t="s">
        <v>1</v>
      </c>
      <c r="AH6" s="2" t="s">
        <v>2</v>
      </c>
      <c r="AI6" s="2" t="s">
        <v>217</v>
      </c>
      <c r="AJ6" s="2" t="s">
        <v>218</v>
      </c>
      <c r="AK6" s="3" t="s">
        <v>0</v>
      </c>
      <c r="AL6" s="3" t="s">
        <v>1</v>
      </c>
      <c r="AM6" s="3" t="s">
        <v>2</v>
      </c>
      <c r="AN6" s="3" t="s">
        <v>217</v>
      </c>
      <c r="AO6" s="3" t="s">
        <v>218</v>
      </c>
      <c r="AP6" s="2" t="s">
        <v>0</v>
      </c>
      <c r="AQ6" s="2" t="s">
        <v>1</v>
      </c>
      <c r="AR6" s="2" t="s">
        <v>2</v>
      </c>
      <c r="AS6" s="2" t="s">
        <v>217</v>
      </c>
      <c r="AT6" s="2" t="s">
        <v>218</v>
      </c>
      <c r="AU6" s="3" t="s">
        <v>0</v>
      </c>
      <c r="AV6" s="3" t="s">
        <v>1</v>
      </c>
      <c r="AW6" s="3" t="s">
        <v>2</v>
      </c>
      <c r="AX6" s="3" t="s">
        <v>217</v>
      </c>
      <c r="AY6" s="3" t="s">
        <v>218</v>
      </c>
      <c r="AZ6" s="2" t="s">
        <v>0</v>
      </c>
      <c r="BA6" s="2" t="s">
        <v>1</v>
      </c>
      <c r="BB6" s="2" t="s">
        <v>2</v>
      </c>
      <c r="BC6" s="2" t="s">
        <v>217</v>
      </c>
      <c r="BD6" s="2" t="s">
        <v>218</v>
      </c>
      <c r="BE6" s="3" t="s">
        <v>0</v>
      </c>
      <c r="BF6" s="3" t="s">
        <v>1</v>
      </c>
      <c r="BG6" s="3" t="s">
        <v>2</v>
      </c>
      <c r="BH6" s="3" t="s">
        <v>217</v>
      </c>
      <c r="BI6" s="3" t="s">
        <v>218</v>
      </c>
      <c r="BJ6" s="2" t="s">
        <v>0</v>
      </c>
      <c r="BK6" s="2" t="s">
        <v>1</v>
      </c>
      <c r="BL6" s="2" t="s">
        <v>2</v>
      </c>
      <c r="BM6" s="2" t="s">
        <v>217</v>
      </c>
      <c r="BN6" s="2" t="s">
        <v>218</v>
      </c>
      <c r="BO6" s="3" t="s">
        <v>0</v>
      </c>
      <c r="BP6" s="3" t="s">
        <v>1</v>
      </c>
      <c r="BQ6" s="3" t="s">
        <v>2</v>
      </c>
      <c r="BR6" s="3" t="s">
        <v>217</v>
      </c>
      <c r="BS6" s="3" t="s">
        <v>218</v>
      </c>
      <c r="BT6" s="2" t="s">
        <v>0</v>
      </c>
      <c r="BU6" s="2" t="s">
        <v>1</v>
      </c>
      <c r="BV6" s="2" t="s">
        <v>2</v>
      </c>
      <c r="BW6" s="2" t="s">
        <v>217</v>
      </c>
      <c r="BX6" s="2" t="s">
        <v>218</v>
      </c>
      <c r="BY6" s="3" t="s">
        <v>0</v>
      </c>
      <c r="BZ6" s="3" t="s">
        <v>1</v>
      </c>
      <c r="CA6" s="3" t="s">
        <v>2</v>
      </c>
      <c r="CB6" s="3" t="s">
        <v>217</v>
      </c>
      <c r="CC6" s="3" t="s">
        <v>218</v>
      </c>
      <c r="CD6" s="2" t="s">
        <v>0</v>
      </c>
      <c r="CE6" s="2" t="s">
        <v>1</v>
      </c>
      <c r="CF6" s="2" t="s">
        <v>2</v>
      </c>
      <c r="CG6" s="2" t="s">
        <v>217</v>
      </c>
      <c r="CH6" s="2" t="s">
        <v>218</v>
      </c>
      <c r="CI6" s="3" t="s">
        <v>0</v>
      </c>
      <c r="CJ6" s="3" t="s">
        <v>1</v>
      </c>
      <c r="CK6" s="3" t="s">
        <v>2</v>
      </c>
      <c r="CL6" s="3" t="s">
        <v>217</v>
      </c>
      <c r="CM6" s="3" t="s">
        <v>218</v>
      </c>
      <c r="CN6" s="2" t="s">
        <v>0</v>
      </c>
      <c r="CO6" s="2" t="s">
        <v>1</v>
      </c>
      <c r="CP6" s="2" t="s">
        <v>2</v>
      </c>
      <c r="CQ6" s="2" t="s">
        <v>217</v>
      </c>
      <c r="CR6" s="2" t="s">
        <v>218</v>
      </c>
      <c r="CS6" s="3" t="s">
        <v>0</v>
      </c>
      <c r="CT6" s="3" t="s">
        <v>1</v>
      </c>
      <c r="CU6" s="3" t="s">
        <v>2</v>
      </c>
      <c r="CV6" s="3" t="s">
        <v>217</v>
      </c>
      <c r="CW6" s="3" t="s">
        <v>218</v>
      </c>
      <c r="CX6" s="2" t="s">
        <v>0</v>
      </c>
      <c r="CY6" s="2" t="s">
        <v>1</v>
      </c>
      <c r="CZ6" s="2" t="s">
        <v>2</v>
      </c>
      <c r="DA6" s="2" t="s">
        <v>217</v>
      </c>
      <c r="DB6" s="2" t="s">
        <v>218</v>
      </c>
      <c r="DC6" s="3" t="s">
        <v>0</v>
      </c>
      <c r="DD6" s="3" t="s">
        <v>1</v>
      </c>
      <c r="DE6" s="3" t="s">
        <v>2</v>
      </c>
      <c r="DF6" s="3" t="s">
        <v>217</v>
      </c>
      <c r="DG6" s="3" t="s">
        <v>218</v>
      </c>
      <c r="DH6" s="2" t="s">
        <v>0</v>
      </c>
      <c r="DI6" s="2" t="s">
        <v>1</v>
      </c>
      <c r="DJ6" s="2" t="s">
        <v>2</v>
      </c>
      <c r="DK6" s="2" t="s">
        <v>217</v>
      </c>
      <c r="DL6" s="2" t="s">
        <v>218</v>
      </c>
      <c r="DM6" s="3" t="s">
        <v>0</v>
      </c>
      <c r="DN6" s="3" t="s">
        <v>1</v>
      </c>
      <c r="DO6" s="3" t="s">
        <v>2</v>
      </c>
      <c r="DP6" s="3" t="s">
        <v>217</v>
      </c>
      <c r="DQ6" s="3" t="s">
        <v>218</v>
      </c>
      <c r="DR6" s="2" t="s">
        <v>0</v>
      </c>
      <c r="DS6" s="2" t="s">
        <v>1</v>
      </c>
      <c r="DT6" s="2" t="s">
        <v>2</v>
      </c>
      <c r="DU6" s="2" t="s">
        <v>217</v>
      </c>
      <c r="DV6" s="2" t="s">
        <v>218</v>
      </c>
      <c r="DW6" s="3" t="s">
        <v>0</v>
      </c>
      <c r="DX6" s="3" t="s">
        <v>1</v>
      </c>
      <c r="DY6" s="3" t="s">
        <v>2</v>
      </c>
      <c r="DZ6" s="3" t="s">
        <v>217</v>
      </c>
      <c r="EA6" s="3" t="s">
        <v>218</v>
      </c>
      <c r="EB6" s="2" t="s">
        <v>0</v>
      </c>
      <c r="EC6" s="2" t="s">
        <v>1</v>
      </c>
      <c r="ED6" s="2" t="s">
        <v>2</v>
      </c>
      <c r="EE6" s="2" t="s">
        <v>217</v>
      </c>
      <c r="EF6" s="2" t="s">
        <v>218</v>
      </c>
      <c r="EG6" s="3" t="s">
        <v>0</v>
      </c>
      <c r="EH6" s="3" t="s">
        <v>1</v>
      </c>
      <c r="EI6" s="3" t="s">
        <v>2</v>
      </c>
      <c r="EJ6" s="3" t="s">
        <v>217</v>
      </c>
      <c r="EK6" s="3" t="s">
        <v>218</v>
      </c>
      <c r="EL6" s="2" t="s">
        <v>0</v>
      </c>
      <c r="EM6" s="2" t="s">
        <v>1</v>
      </c>
      <c r="EN6" s="2" t="s">
        <v>2</v>
      </c>
      <c r="EO6" s="2" t="s">
        <v>217</v>
      </c>
      <c r="EP6" s="2" t="s">
        <v>218</v>
      </c>
      <c r="EQ6" s="3" t="s">
        <v>0</v>
      </c>
      <c r="ER6" s="3" t="s">
        <v>1</v>
      </c>
      <c r="ES6" s="3" t="s">
        <v>2</v>
      </c>
      <c r="ET6" s="3" t="s">
        <v>217</v>
      </c>
      <c r="EU6" s="3" t="s">
        <v>218</v>
      </c>
      <c r="EV6" s="2" t="s">
        <v>0</v>
      </c>
      <c r="EW6" s="2" t="s">
        <v>1</v>
      </c>
      <c r="EX6" s="2" t="s">
        <v>2</v>
      </c>
      <c r="EY6" s="2" t="s">
        <v>217</v>
      </c>
      <c r="EZ6" s="2" t="s">
        <v>218</v>
      </c>
      <c r="FA6" s="10" t="s">
        <v>0</v>
      </c>
      <c r="FB6" s="10" t="s">
        <v>1</v>
      </c>
      <c r="FC6" s="10" t="s">
        <v>2</v>
      </c>
      <c r="FD6" s="10" t="s">
        <v>217</v>
      </c>
      <c r="FE6" s="10" t="s">
        <v>218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0.74119999999999997</v>
      </c>
      <c r="AL7" s="14">
        <v>0.88880000000000003</v>
      </c>
      <c r="AM7" s="14">
        <v>0.3957</v>
      </c>
      <c r="AN7" s="14">
        <v>0.99690000000000001</v>
      </c>
      <c r="AO7" s="14">
        <v>2.4400000000000002E-2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0.1069</v>
      </c>
      <c r="DC7" s="5"/>
      <c r="DD7" s="5"/>
      <c r="DE7" s="5"/>
      <c r="DF7" s="5"/>
      <c r="DG7" s="5"/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0.70473333333333332</v>
      </c>
      <c r="EW7" s="4">
        <f t="shared" ref="EW7:EW70" si="1">AVERAGEIFS(B7:EU7,metrics.est,"MSE")</f>
        <v>0.85230000000000006</v>
      </c>
      <c r="EX7" s="4">
        <f t="shared" ref="EX7:EX70" si="2">AVERAGEIFS(B7:EU7,metrics.est,"R")</f>
        <v>0.33179999999999998</v>
      </c>
      <c r="EY7" s="4">
        <f t="shared" ref="EY7:EY70" si="3">AVERAGEIFS(B7:EU7,metrics.est,"Coverage")</f>
        <v>0.92450833333333338</v>
      </c>
      <c r="EZ7" s="4">
        <f t="shared" ref="EZ7:EZ70" si="4">AVERAGEIFS(B7:EU7,metrics.est,"Time")</f>
        <v>0.14253333333333332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k=10,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0.75090000000000001</v>
      </c>
      <c r="AL8" s="14">
        <v>0.91049999999999998</v>
      </c>
      <c r="AM8" s="14">
        <v>0.37930000000000003</v>
      </c>
      <c r="AN8" s="14">
        <v>0.99680000000000002</v>
      </c>
      <c r="AO8" s="14">
        <v>2.47E-2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0.1087</v>
      </c>
      <c r="DC8" s="5"/>
      <c r="DD8" s="5"/>
      <c r="DE8" s="5"/>
      <c r="DF8" s="5"/>
      <c r="DG8" s="5"/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0.71252499999999996</v>
      </c>
      <c r="EW8" s="4">
        <f t="shared" si="1"/>
        <v>0.86560000000000004</v>
      </c>
      <c r="EX8" s="4">
        <f t="shared" si="2"/>
        <v>0.31764166666666666</v>
      </c>
      <c r="EY8" s="4">
        <f t="shared" si="3"/>
        <v>0.90212500000000018</v>
      </c>
      <c r="EZ8" s="4">
        <f t="shared" si="4"/>
        <v>0.15100833333333333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k=10,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k=10, r=0.5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0.76539999999999997</v>
      </c>
      <c r="AL9" s="14">
        <v>0.93689999999999996</v>
      </c>
      <c r="AM9" s="14">
        <v>0.37309999999999999</v>
      </c>
      <c r="AN9" s="14">
        <v>0.99050000000000005</v>
      </c>
      <c r="AO9" s="14">
        <v>3.2199999999999999E-2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0.1482</v>
      </c>
      <c r="DC9" s="5"/>
      <c r="DD9" s="5"/>
      <c r="DE9" s="5"/>
      <c r="DF9" s="5"/>
      <c r="DG9" s="5"/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0.72907500000000003</v>
      </c>
      <c r="EW9" s="4">
        <f t="shared" si="1"/>
        <v>0.89912500000000006</v>
      </c>
      <c r="EX9" s="4">
        <f t="shared" si="2"/>
        <v>0.30936666666666662</v>
      </c>
      <c r="EY9" s="4">
        <f t="shared" si="3"/>
        <v>0.84447499999999998</v>
      </c>
      <c r="EZ9" s="4">
        <f t="shared" si="4"/>
        <v>0.19383333333333333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k=10, r=0.5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/>
      <c r="AL10" s="14"/>
      <c r="AM10" s="14"/>
      <c r="AN10" s="14"/>
      <c r="AO10" s="14"/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0.109</v>
      </c>
      <c r="DC10" s="5"/>
      <c r="DD10" s="5"/>
      <c r="DE10" s="5"/>
      <c r="DF10" s="5"/>
      <c r="DG10" s="5"/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0.70682</v>
      </c>
      <c r="EW10" s="4">
        <f t="shared" si="1"/>
        <v>0.85702</v>
      </c>
      <c r="EX10" s="4">
        <f t="shared" si="2"/>
        <v>0.31072</v>
      </c>
      <c r="EY10" s="4">
        <f t="shared" si="3"/>
        <v>0.88873000000000002</v>
      </c>
      <c r="EZ10" s="4">
        <f t="shared" si="4"/>
        <v>0.16270000000000001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/>
      <c r="AL11" s="14"/>
      <c r="AM11" s="14"/>
      <c r="AN11" s="14"/>
      <c r="AO11" s="14"/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0.11310000000000001</v>
      </c>
      <c r="DC11" s="5"/>
      <c r="DD11" s="5"/>
      <c r="DE11" s="5"/>
      <c r="DF11" s="5"/>
      <c r="DG11" s="5"/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0.71036999999999995</v>
      </c>
      <c r="EW11" s="4">
        <f t="shared" si="1"/>
        <v>0.87425999999999993</v>
      </c>
      <c r="EX11" s="4">
        <f t="shared" si="2"/>
        <v>0.21264</v>
      </c>
      <c r="EY11" s="4">
        <f t="shared" si="3"/>
        <v>0.87670000000000015</v>
      </c>
      <c r="EZ11" s="4">
        <f t="shared" si="4"/>
        <v>0.1636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k=5,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k=5,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k=5, r=0.3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/>
      <c r="AL12" s="14"/>
      <c r="AM12" s="14"/>
      <c r="AN12" s="14"/>
      <c r="AO12" s="14"/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0.10970000000000001</v>
      </c>
      <c r="DC12" s="5"/>
      <c r="DD12" s="5"/>
      <c r="DE12" s="5"/>
      <c r="DF12" s="5"/>
      <c r="DG12" s="5"/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0.70523999999999987</v>
      </c>
      <c r="EW12" s="4">
        <f t="shared" si="1"/>
        <v>0.85495999999999994</v>
      </c>
      <c r="EX12" s="4">
        <f t="shared" si="2"/>
        <v>0.32277999999999996</v>
      </c>
      <c r="EY12" s="4">
        <f t="shared" si="3"/>
        <v>0.88873000000000002</v>
      </c>
      <c r="EZ12" s="4">
        <f t="shared" si="4"/>
        <v>0.16343999999999997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k=50,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0.74660000000000004</v>
      </c>
      <c r="AL13" s="14">
        <v>0.90100000000000002</v>
      </c>
      <c r="AM13" s="14">
        <v>0.39550000000000002</v>
      </c>
      <c r="AN13" s="14">
        <v>0.99680000000000002</v>
      </c>
      <c r="AO13" s="14">
        <v>2.53E-2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0.7108181818181819</v>
      </c>
      <c r="EW13" s="4">
        <f t="shared" si="1"/>
        <v>0.8621363636363637</v>
      </c>
      <c r="EX13" s="4">
        <f t="shared" si="2"/>
        <v>0.32755454545454549</v>
      </c>
      <c r="EY13" s="4">
        <f t="shared" si="3"/>
        <v>0.89664545454545463</v>
      </c>
      <c r="EZ13" s="4">
        <f t="shared" si="4"/>
        <v>0.16172727272727275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k=10,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k=10, r=0.5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/>
      <c r="AL14" s="14"/>
      <c r="AM14" s="14"/>
      <c r="AN14" s="14"/>
      <c r="AO14" s="14"/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0.73783333333333334</v>
      </c>
      <c r="EW14" s="4">
        <f t="shared" si="1"/>
        <v>0.93583333333333352</v>
      </c>
      <c r="EX14" s="4">
        <f t="shared" si="2"/>
        <v>0.2960888888888889</v>
      </c>
      <c r="EY14" s="4">
        <f t="shared" si="3"/>
        <v>0.91031111111111107</v>
      </c>
      <c r="EZ14" s="4">
        <f t="shared" si="4"/>
        <v>0.82615555555555553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r=0.3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/>
      <c r="AL15" s="14"/>
      <c r="AM15" s="14"/>
      <c r="AN15" s="14"/>
      <c r="AO15" s="14"/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0.84771111111111119</v>
      </c>
      <c r="EW15" s="4">
        <f t="shared" si="1"/>
        <v>1.2093444444444443</v>
      </c>
      <c r="EX15" s="4">
        <f t="shared" si="2"/>
        <v>0.26722222222222225</v>
      </c>
      <c r="EY15" s="4">
        <f t="shared" si="3"/>
        <v>0.91031111111111107</v>
      </c>
      <c r="EZ15" s="4">
        <f t="shared" si="4"/>
        <v>0.22255555555555551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r=0.3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/>
      <c r="AL16" s="14"/>
      <c r="AM16" s="14"/>
      <c r="AN16" s="14"/>
      <c r="AO16" s="14"/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0.71456666666666657</v>
      </c>
      <c r="EW16" s="4">
        <f t="shared" si="1"/>
        <v>0.87501111111111107</v>
      </c>
      <c r="EX16" s="4">
        <f t="shared" si="2"/>
        <v>0.30437777777777775</v>
      </c>
      <c r="EY16" s="4">
        <f t="shared" si="3"/>
        <v>0.88054444444444457</v>
      </c>
      <c r="EZ16" s="4">
        <f t="shared" si="4"/>
        <v>0.19765555555555558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r=0.3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/>
      <c r="AL17" s="14"/>
      <c r="AM17" s="14"/>
      <c r="AN17" s="14"/>
      <c r="AO17" s="14"/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0.71073333333333322</v>
      </c>
      <c r="EW17" s="4">
        <f t="shared" si="1"/>
        <v>0.87174444444444443</v>
      </c>
      <c r="EX17" s="4">
        <f t="shared" si="2"/>
        <v>0.31589999999999996</v>
      </c>
      <c r="EY17" s="4">
        <f t="shared" si="3"/>
        <v>0.91031111111111107</v>
      </c>
      <c r="EZ17" s="4">
        <f t="shared" si="4"/>
        <v>0.34921111111111114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r=0.3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/>
      <c r="AL18" s="14"/>
      <c r="AM18" s="14"/>
      <c r="AN18" s="14"/>
      <c r="AO18" s="14"/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0.71167777777777774</v>
      </c>
      <c r="EW18" s="4">
        <f t="shared" si="1"/>
        <v>0.86553333333333327</v>
      </c>
      <c r="EX18" s="4">
        <f t="shared" si="2"/>
        <v>0.30269999999999997</v>
      </c>
      <c r="EY18" s="4">
        <f t="shared" si="3"/>
        <v>0.81421111111111111</v>
      </c>
      <c r="EZ18" s="4">
        <f t="shared" si="4"/>
        <v>0.37214444444444444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r=0.3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/>
      <c r="AL19" s="14"/>
      <c r="AM19" s="14"/>
      <c r="AN19" s="14"/>
      <c r="AO19" s="14"/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0.71487777777777772</v>
      </c>
      <c r="EW19" s="4">
        <f t="shared" si="1"/>
        <v>0.877</v>
      </c>
      <c r="EX19" s="4">
        <f t="shared" si="2"/>
        <v>0.29132222222222226</v>
      </c>
      <c r="EY19" s="4">
        <f t="shared" si="3"/>
        <v>0.84494444444444439</v>
      </c>
      <c r="EZ19" s="4">
        <f t="shared" si="4"/>
        <v>0.15347777777777777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k=5,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k=5,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/>
      <c r="AL20" s="14"/>
      <c r="AM20" s="14"/>
      <c r="AN20" s="14"/>
      <c r="AO20" s="14"/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0.71000000000000008</v>
      </c>
      <c r="EW20" s="4">
        <f t="shared" si="1"/>
        <v>0.87005555555555558</v>
      </c>
      <c r="EX20" s="4">
        <f t="shared" si="2"/>
        <v>0.31666666666666665</v>
      </c>
      <c r="EY20" s="4">
        <f t="shared" si="3"/>
        <v>0.91031111111111107</v>
      </c>
      <c r="EZ20" s="4">
        <f t="shared" si="4"/>
        <v>0.18679999999999999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r=0.3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/>
      <c r="AL21" s="14"/>
      <c r="AM21" s="14"/>
      <c r="AN21" s="14"/>
      <c r="AO21" s="14"/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0.70537777777777788</v>
      </c>
      <c r="EW21" s="4">
        <f t="shared" si="1"/>
        <v>0.85757777777777777</v>
      </c>
      <c r="EX21" s="4">
        <f t="shared" si="2"/>
        <v>0.32115555555555564</v>
      </c>
      <c r="EY21" s="4">
        <f t="shared" si="3"/>
        <v>0.88054444444444457</v>
      </c>
      <c r="EZ21" s="4">
        <f t="shared" si="4"/>
        <v>0.19309999999999999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k=5, r=0.3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0.748</v>
      </c>
      <c r="AL22" s="14">
        <v>0.90380000000000005</v>
      </c>
      <c r="AM22" s="14">
        <v>0.38150000000000001</v>
      </c>
      <c r="AN22" s="14">
        <v>0.99680000000000002</v>
      </c>
      <c r="AO22" s="14">
        <v>2.47E-2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0.71148181818181822</v>
      </c>
      <c r="EW22" s="4">
        <f t="shared" si="1"/>
        <v>0.86312727272727263</v>
      </c>
      <c r="EX22" s="4">
        <f t="shared" si="2"/>
        <v>0.31629090909090912</v>
      </c>
      <c r="EY22" s="4">
        <f t="shared" si="3"/>
        <v>0.89664545454545463</v>
      </c>
      <c r="EZ22" s="4">
        <f t="shared" si="4"/>
        <v>0.15664545454545453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k=10,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k=10, r=0.5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/>
      <c r="AL23" s="14"/>
      <c r="AM23" s="14"/>
      <c r="AN23" s="14"/>
      <c r="AO23" s="14"/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0.71366666666666667</v>
      </c>
      <c r="EW23" s="4">
        <f t="shared" si="1"/>
        <v>0.87462222222222208</v>
      </c>
      <c r="EX23" s="4">
        <f t="shared" si="2"/>
        <v>0.30887777777777781</v>
      </c>
      <c r="EY23" s="4">
        <f t="shared" si="3"/>
        <v>0.88054444444444457</v>
      </c>
      <c r="EZ23" s="4">
        <f t="shared" si="4"/>
        <v>0.16401111111111114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r=0.3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/>
      <c r="AL24" s="14"/>
      <c r="AM24" s="14"/>
      <c r="AN24" s="14"/>
      <c r="AO24" s="14"/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0.71482222222222225</v>
      </c>
      <c r="EW24" s="4">
        <f t="shared" si="1"/>
        <v>0.87588888888888894</v>
      </c>
      <c r="EX24" s="4">
        <f t="shared" si="2"/>
        <v>0.30507777777777778</v>
      </c>
      <c r="EY24" s="4">
        <f t="shared" si="3"/>
        <v>0.88054444444444457</v>
      </c>
      <c r="EZ24" s="4">
        <f t="shared" si="4"/>
        <v>0.17277777777777781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r=0.3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/>
      <c r="AL25" s="14"/>
      <c r="AM25" s="14"/>
      <c r="AN25" s="14"/>
      <c r="AO25" s="14"/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0.76208888888888882</v>
      </c>
      <c r="EW25" s="4">
        <f t="shared" si="1"/>
        <v>0.98012222222222212</v>
      </c>
      <c r="EX25" s="4">
        <f t="shared" si="2"/>
        <v>0.30575555555555556</v>
      </c>
      <c r="EY25" s="4">
        <f t="shared" si="3"/>
        <v>0.84871111111111119</v>
      </c>
      <c r="EZ25" s="4">
        <f t="shared" si="4"/>
        <v>7.20441111111111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r=0.3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/>
      <c r="AL26" s="14"/>
      <c r="AM26" s="14"/>
      <c r="AN26" s="14"/>
      <c r="AO26" s="14"/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0.707311111111111</v>
      </c>
      <c r="EW26" s="4">
        <f t="shared" si="1"/>
        <v>0.85978888888888882</v>
      </c>
      <c r="EX26" s="4">
        <f t="shared" si="2"/>
        <v>0.30965555555555552</v>
      </c>
      <c r="EY26" s="4">
        <f t="shared" si="3"/>
        <v>0.88054444444444457</v>
      </c>
      <c r="EZ26" s="4">
        <f t="shared" si="4"/>
        <v>0.22022222222222224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k=5, r=0.3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/>
      <c r="AL27" s="14"/>
      <c r="AM27" s="14"/>
      <c r="AN27" s="14"/>
      <c r="AO27" s="14"/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0.70766666666666667</v>
      </c>
      <c r="EW27" s="4">
        <f t="shared" si="1"/>
        <v>0.86580000000000001</v>
      </c>
      <c r="EX27" s="4">
        <f t="shared" si="2"/>
        <v>0.31711111111111112</v>
      </c>
      <c r="EY27" s="4">
        <f t="shared" si="3"/>
        <v>0.91031111111111107</v>
      </c>
      <c r="EZ27" s="4">
        <f t="shared" si="4"/>
        <v>0.15972222222222221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r=0.3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/>
      <c r="AL28" s="14"/>
      <c r="AM28" s="14"/>
      <c r="AN28" s="14"/>
      <c r="AO28" s="14"/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0.71034444444444444</v>
      </c>
      <c r="EW28" s="4">
        <f t="shared" si="1"/>
        <v>0.86977777777777776</v>
      </c>
      <c r="EX28" s="4">
        <f t="shared" si="2"/>
        <v>0.31987777777777782</v>
      </c>
      <c r="EY28" s="4">
        <f t="shared" si="3"/>
        <v>0.91031111111111107</v>
      </c>
      <c r="EZ28" s="4">
        <f t="shared" si="4"/>
        <v>0.18714444444444445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r=0.3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/>
      <c r="AL29" s="14"/>
      <c r="AM29" s="14"/>
      <c r="AN29" s="14"/>
      <c r="AO29" s="14"/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0.70954444444444453</v>
      </c>
      <c r="EW29" s="4">
        <f t="shared" si="1"/>
        <v>0.86484444444444442</v>
      </c>
      <c r="EX29" s="4">
        <f t="shared" si="2"/>
        <v>0.30795555555555554</v>
      </c>
      <c r="EY29" s="4">
        <f t="shared" si="3"/>
        <v>0.88054444444444457</v>
      </c>
      <c r="EZ29" s="4">
        <f t="shared" si="4"/>
        <v>1.2531777777777779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k=5, r=0.3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/>
      <c r="AL30" s="14"/>
      <c r="AM30" s="14"/>
      <c r="AN30" s="14"/>
      <c r="AO30" s="14"/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0.71809999999999996</v>
      </c>
      <c r="EW30" s="4">
        <f t="shared" si="1"/>
        <v>0.88558571428571453</v>
      </c>
      <c r="EX30" s="4">
        <f t="shared" si="2"/>
        <v>0.30127142857142858</v>
      </c>
      <c r="EY30" s="4">
        <f t="shared" si="3"/>
        <v>0.86310000000000009</v>
      </c>
      <c r="EZ30" s="4">
        <f t="shared" si="4"/>
        <v>0.17989999999999998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k=5, r=0.3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/>
      <c r="AL31" s="14"/>
      <c r="AM31" s="14"/>
      <c r="AN31" s="14"/>
      <c r="AO31" s="14"/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0.71679999999999999</v>
      </c>
      <c r="EW31" s="4">
        <f t="shared" si="1"/>
        <v>0.87522222222222223</v>
      </c>
      <c r="EX31" s="4">
        <f t="shared" si="2"/>
        <v>0.31203333333333333</v>
      </c>
      <c r="EY31" s="4">
        <f t="shared" si="3"/>
        <v>0.91031111111111107</v>
      </c>
      <c r="EZ31" s="4">
        <f t="shared" si="4"/>
        <v>0.19216666666666662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r=0.3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/>
      <c r="AL32" s="14"/>
      <c r="AM32" s="14"/>
      <c r="AN32" s="14"/>
      <c r="AO32" s="14"/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0.70784444444444439</v>
      </c>
      <c r="EW32" s="4">
        <f t="shared" si="1"/>
        <v>0.86149999999999993</v>
      </c>
      <c r="EX32" s="4">
        <f t="shared" si="2"/>
        <v>0.31129999999999997</v>
      </c>
      <c r="EY32" s="4">
        <f t="shared" si="3"/>
        <v>0.91031111111111107</v>
      </c>
      <c r="EZ32" s="4">
        <f t="shared" si="4"/>
        <v>0.23284444444444446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r=0.3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/>
      <c r="AL33" s="14"/>
      <c r="AM33" s="14"/>
      <c r="AN33" s="14"/>
      <c r="AO33" s="14"/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0.71906666666666674</v>
      </c>
      <c r="EW33" s="4">
        <f t="shared" si="1"/>
        <v>0.88818888888888903</v>
      </c>
      <c r="EX33" s="4">
        <f t="shared" si="2"/>
        <v>0.31424444444444449</v>
      </c>
      <c r="EY33" s="4">
        <f t="shared" si="3"/>
        <v>0.91031111111111107</v>
      </c>
      <c r="EZ33" s="4">
        <f t="shared" si="4"/>
        <v>0.19844444444444442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r=0.3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/>
      <c r="AL34" s="14"/>
      <c r="AM34" s="14"/>
      <c r="AN34" s="14"/>
      <c r="AO34" s="14"/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0.68911111111111112</v>
      </c>
      <c r="EW34" s="4">
        <f t="shared" si="1"/>
        <v>0.80972222222222223</v>
      </c>
      <c r="EX34" s="4">
        <f t="shared" si="2"/>
        <v>0.3197444444444445</v>
      </c>
      <c r="EY34" s="4">
        <f t="shared" si="3"/>
        <v>0.84626666666666672</v>
      </c>
      <c r="EZ34" s="4">
        <f t="shared" si="4"/>
        <v>0.33006666666666667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r=0.3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/>
      <c r="AL35" s="14"/>
      <c r="AM35" s="14"/>
      <c r="AN35" s="14"/>
      <c r="AO35" s="14"/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0.71057777777777764</v>
      </c>
      <c r="EW35" s="4">
        <f t="shared" si="1"/>
        <v>0.86633333333333329</v>
      </c>
      <c r="EX35" s="4">
        <f t="shared" si="2"/>
        <v>0.30687777777777769</v>
      </c>
      <c r="EY35" s="4">
        <f t="shared" si="3"/>
        <v>0.88054444444444457</v>
      </c>
      <c r="EZ35" s="4">
        <f t="shared" si="4"/>
        <v>0.16737777777777779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r=0.3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222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/>
      <c r="AL36" s="14"/>
      <c r="AM36" s="14"/>
      <c r="AN36" s="14"/>
      <c r="AO36" s="14"/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/>
      <c r="BK36" s="4"/>
      <c r="BL36" s="4"/>
      <c r="BM36" s="4"/>
      <c r="BN36" s="4"/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0.75319999999999998</v>
      </c>
      <c r="EW36" s="4">
        <f t="shared" si="1"/>
        <v>0.97214999999999996</v>
      </c>
      <c r="EX36" s="4">
        <f t="shared" si="2"/>
        <v>0.27039999999999997</v>
      </c>
      <c r="EY36" s="4">
        <f t="shared" si="3"/>
        <v>0.79495000000000005</v>
      </c>
      <c r="EZ36" s="4">
        <f t="shared" si="4"/>
        <v>6.5799999999999997E-2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r=0.7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r=0.7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r=0.7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k=20, r=0.7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0.76349999999999996</v>
      </c>
      <c r="AL37" s="14">
        <v>0.95340000000000003</v>
      </c>
      <c r="AM37" s="14">
        <v>0.33550000000000002</v>
      </c>
      <c r="AN37" s="14">
        <v>0.98060000000000003</v>
      </c>
      <c r="AO37" s="14">
        <v>1.06E-2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0.72699090909090913</v>
      </c>
      <c r="EW37" s="4">
        <f t="shared" si="1"/>
        <v>0.90097272727272726</v>
      </c>
      <c r="EX37" s="4">
        <f t="shared" si="2"/>
        <v>0.25837272727272731</v>
      </c>
      <c r="EY37" s="4">
        <f t="shared" si="3"/>
        <v>0.85543636363636366</v>
      </c>
      <c r="EZ37" s="4">
        <f t="shared" si="4"/>
        <v>1.5154545454545455E-2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k=5,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k=10,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0.91069999999999995</v>
      </c>
      <c r="AL38" s="14">
        <v>1.3502000000000001</v>
      </c>
      <c r="AM38" s="14">
        <v>0.1827</v>
      </c>
      <c r="AN38" s="14">
        <v>0.61780000000000002</v>
      </c>
      <c r="AO38" s="14">
        <v>1.0699999999999999E-2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0.82846363636363651</v>
      </c>
      <c r="EW38" s="4">
        <f t="shared" si="1"/>
        <v>1.1524909090909092</v>
      </c>
      <c r="EX38" s="4">
        <f t="shared" si="2"/>
        <v>0.17680909090909092</v>
      </c>
      <c r="EY38" s="4">
        <f t="shared" si="3"/>
        <v>0.52535454545454552</v>
      </c>
      <c r="EZ38" s="4">
        <f t="shared" si="4"/>
        <v>1.5372727272727272E-2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k=20,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k=10,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0.88400000000000001</v>
      </c>
      <c r="AL39" s="14">
        <v>1.2781</v>
      </c>
      <c r="AM39" s="14">
        <v>0.20860000000000001</v>
      </c>
      <c r="AN39" s="14">
        <v>0.70489999999999997</v>
      </c>
      <c r="AO39" s="14">
        <v>1.5299999999999999E-2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0.80720909090909099</v>
      </c>
      <c r="EW39" s="4">
        <f t="shared" si="1"/>
        <v>1.1011454545454546</v>
      </c>
      <c r="EX39" s="4">
        <f t="shared" si="2"/>
        <v>0.18654545454545454</v>
      </c>
      <c r="EY39" s="4">
        <f t="shared" si="3"/>
        <v>0.60357272727272726</v>
      </c>
      <c r="EZ39" s="4">
        <f t="shared" si="4"/>
        <v>2.2754545454545458E-2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/>
      <c r="AL40" s="14"/>
      <c r="AM40" s="14"/>
      <c r="AN40" s="14"/>
      <c r="AO40" s="14"/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0.77046666666666663</v>
      </c>
      <c r="EW40" s="4">
        <f t="shared" si="1"/>
        <v>1.0073888888888891</v>
      </c>
      <c r="EX40" s="4">
        <f t="shared" si="2"/>
        <v>0.22467777777777784</v>
      </c>
      <c r="EY40" s="4">
        <f t="shared" si="3"/>
        <v>0.6344333333333334</v>
      </c>
      <c r="EZ40" s="4">
        <f t="shared" si="4"/>
        <v>1.6522222222222223E-2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k=5,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k=5,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/>
      <c r="AL41" s="14"/>
      <c r="AM41" s="14"/>
      <c r="AN41" s="14"/>
      <c r="AO41" s="14"/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0.73815555555555556</v>
      </c>
      <c r="EW41" s="4">
        <f t="shared" si="1"/>
        <v>0.93512222222222219</v>
      </c>
      <c r="EX41" s="4">
        <f t="shared" si="2"/>
        <v>0.20230000000000004</v>
      </c>
      <c r="EY41" s="4">
        <f t="shared" si="3"/>
        <v>0.85268888888888883</v>
      </c>
      <c r="EZ41" s="4">
        <f t="shared" si="4"/>
        <v>1.5522222222222222E-2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r=0.3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/>
      <c r="AL42" s="14"/>
      <c r="AM42" s="14"/>
      <c r="AN42" s="14"/>
      <c r="AO42" s="14"/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0.72107777777777771</v>
      </c>
      <c r="EW42" s="4">
        <f t="shared" si="1"/>
        <v>0.89841111111111127</v>
      </c>
      <c r="EX42" s="4">
        <f t="shared" si="2"/>
        <v>0.28921111111111114</v>
      </c>
      <c r="EY42" s="4">
        <f t="shared" si="3"/>
        <v>0.85618888888888889</v>
      </c>
      <c r="EZ42" s="4">
        <f t="shared" si="4"/>
        <v>1.4311111111111111E-2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r=0.3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0.75870000000000004</v>
      </c>
      <c r="AL43" s="14">
        <v>0.94720000000000004</v>
      </c>
      <c r="AM43" s="14">
        <v>0.373</v>
      </c>
      <c r="AN43" s="14">
        <v>0.98929999999999996</v>
      </c>
      <c r="AO43" s="14">
        <v>1.12E-2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0.71938181818181812</v>
      </c>
      <c r="EW43" s="4">
        <f t="shared" si="1"/>
        <v>0.89017272727272723</v>
      </c>
      <c r="EX43" s="4">
        <f t="shared" si="2"/>
        <v>0.30197272727272728</v>
      </c>
      <c r="EY43" s="4">
        <f t="shared" si="3"/>
        <v>0.87787272727272736</v>
      </c>
      <c r="EZ43" s="4">
        <f t="shared" si="4"/>
        <v>1.4190909090909093E-2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/>
      <c r="AL44" s="14"/>
      <c r="AM44" s="14"/>
      <c r="AN44" s="14"/>
      <c r="AO44" s="14"/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0.73754444444444445</v>
      </c>
      <c r="EW44" s="4">
        <f t="shared" si="1"/>
        <v>0.93701111111111124</v>
      </c>
      <c r="EX44" s="4">
        <f t="shared" si="2"/>
        <v>0.26737777777777777</v>
      </c>
      <c r="EY44" s="4">
        <f t="shared" si="3"/>
        <v>0.86376666666666657</v>
      </c>
      <c r="EZ44" s="4">
        <f t="shared" si="4"/>
        <v>1.9957555555555555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k=5, r=0.3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/>
      <c r="AL45" s="14"/>
      <c r="AM45" s="14"/>
      <c r="AN45" s="14"/>
      <c r="AO45" s="14"/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0.81696666666666662</v>
      </c>
      <c r="EW45" s="4">
        <f t="shared" si="1"/>
        <v>1.1122666666666667</v>
      </c>
      <c r="EX45" s="4">
        <f t="shared" si="2"/>
        <v>0.10206666666666668</v>
      </c>
      <c r="EY45" s="4">
        <f t="shared" si="3"/>
        <v>0.60160000000000002</v>
      </c>
      <c r="EZ45" s="4">
        <f t="shared" si="4"/>
        <v>2.2866666666666667E-2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k=5,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k=5,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r=0.3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/>
      <c r="AL46" s="14"/>
      <c r="AM46" s="14"/>
      <c r="AN46" s="14"/>
      <c r="AO46" s="14"/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0.80388888888888876</v>
      </c>
      <c r="EW46" s="4">
        <f t="shared" si="1"/>
        <v>1.0938000000000001</v>
      </c>
      <c r="EX46" s="4">
        <f t="shared" si="2"/>
        <v>0.20473333333333335</v>
      </c>
      <c r="EY46" s="4">
        <f t="shared" si="3"/>
        <v>0.55030000000000001</v>
      </c>
      <c r="EZ46" s="4">
        <f t="shared" si="4"/>
        <v>2.3344444444444439E-2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/>
      <c r="AL47" s="14"/>
      <c r="AM47" s="14"/>
      <c r="AN47" s="14"/>
      <c r="AO47" s="14"/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0.72197777777777783</v>
      </c>
      <c r="EW47" s="4">
        <f t="shared" si="1"/>
        <v>0.89777777777777779</v>
      </c>
      <c r="EX47" s="4">
        <f t="shared" si="2"/>
        <v>0.2694111111111111</v>
      </c>
      <c r="EY47" s="4">
        <f t="shared" si="3"/>
        <v>0.83913333333333329</v>
      </c>
      <c r="EZ47" s="4">
        <f t="shared" si="4"/>
        <v>4.9633333333333335E-2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r=0.3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/>
      <c r="AL48" s="14"/>
      <c r="AM48" s="14"/>
      <c r="AN48" s="14"/>
      <c r="AO48" s="14"/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0.77982222222222231</v>
      </c>
      <c r="EW48" s="4">
        <f t="shared" si="1"/>
        <v>1.0335777777777777</v>
      </c>
      <c r="EX48" s="4">
        <f t="shared" si="2"/>
        <v>0.20304444444444447</v>
      </c>
      <c r="EY48" s="4">
        <f t="shared" si="3"/>
        <v>0.64483333333333326</v>
      </c>
      <c r="EZ48" s="4">
        <f t="shared" si="4"/>
        <v>4.8777777777777781E-2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k=5,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/>
      <c r="AL49" s="14"/>
      <c r="AM49" s="14"/>
      <c r="AN49" s="14"/>
      <c r="AO49" s="14"/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0.76857777777777769</v>
      </c>
      <c r="EW49" s="4">
        <f t="shared" si="1"/>
        <v>1.0039555555555557</v>
      </c>
      <c r="EX49" s="4">
        <f t="shared" si="2"/>
        <v>0.23149999999999998</v>
      </c>
      <c r="EY49" s="4">
        <f t="shared" si="3"/>
        <v>0.65472222222222221</v>
      </c>
      <c r="EZ49" s="4">
        <f t="shared" si="4"/>
        <v>1.1822222222222224E-2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k=5,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k=5,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/>
      <c r="AL50" s="14"/>
      <c r="AM50" s="14"/>
      <c r="AN50" s="14"/>
      <c r="AO50" s="14"/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0.72604444444444438</v>
      </c>
      <c r="EW50" s="4">
        <f t="shared" si="1"/>
        <v>0.90233333333333321</v>
      </c>
      <c r="EX50" s="4">
        <f t="shared" si="2"/>
        <v>0.24796666666666667</v>
      </c>
      <c r="EY50" s="4">
        <f t="shared" si="3"/>
        <v>0.83623333333333338</v>
      </c>
      <c r="EZ50" s="4">
        <f t="shared" si="4"/>
        <v>1.8766666666666668E-2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k=5,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k=5,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/>
      <c r="AL51" s="14"/>
      <c r="AM51" s="14"/>
      <c r="AN51" s="14"/>
      <c r="AO51" s="14"/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0.73086666666666655</v>
      </c>
      <c r="EW51" s="4">
        <f t="shared" si="1"/>
        <v>0.91365555555555567</v>
      </c>
      <c r="EX51" s="4">
        <f t="shared" si="2"/>
        <v>0.2432</v>
      </c>
      <c r="EY51" s="4">
        <f t="shared" si="3"/>
        <v>0.82855555555555549</v>
      </c>
      <c r="EZ51" s="4">
        <f t="shared" si="4"/>
        <v>2.1822222222222225E-2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k=5,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0.82</v>
      </c>
      <c r="AL52" s="14">
        <v>1.0943000000000001</v>
      </c>
      <c r="AM52" s="14">
        <v>0.27239999999999998</v>
      </c>
      <c r="AN52" s="14">
        <v>0.89370000000000005</v>
      </c>
      <c r="AO52" s="14">
        <v>1.0999999999999999E-2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0.75604545454545447</v>
      </c>
      <c r="EW52" s="4">
        <f t="shared" si="1"/>
        <v>0.96856363636363629</v>
      </c>
      <c r="EX52" s="4">
        <f t="shared" si="2"/>
        <v>0.25327272727272732</v>
      </c>
      <c r="EY52" s="4">
        <f t="shared" si="3"/>
        <v>0.74507272727272733</v>
      </c>
      <c r="EZ52" s="4">
        <f t="shared" si="4"/>
        <v>1.3618181818181817E-2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k=5,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k=10,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0.72963333333333336</v>
      </c>
      <c r="EW53" s="4">
        <f t="shared" si="1"/>
        <v>0.91756666666666653</v>
      </c>
      <c r="EX53" s="4">
        <f t="shared" si="2"/>
        <v>0.27177777777777778</v>
      </c>
      <c r="EY53" s="4">
        <f t="shared" si="3"/>
        <v>0.85216666666666674</v>
      </c>
      <c r="EZ53" s="4">
        <f t="shared" si="4"/>
        <v>1.5633333333333332E-2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r=0.3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0.8078333333333334</v>
      </c>
      <c r="EW54" s="4">
        <f t="shared" si="1"/>
        <v>1.1109333333333336</v>
      </c>
      <c r="EX54" s="4">
        <f t="shared" si="2"/>
        <v>0.20171111111111109</v>
      </c>
      <c r="EY54" s="4">
        <f t="shared" si="3"/>
        <v>0.4961666666666667</v>
      </c>
      <c r="EZ54" s="4">
        <f t="shared" si="4"/>
        <v>1.6711111111111111E-2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k=20, r=0.7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k=20,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0.72513333333333341</v>
      </c>
      <c r="EW55" s="4">
        <f t="shared" si="1"/>
        <v>0.89523333333333333</v>
      </c>
      <c r="EX55" s="4">
        <f t="shared" si="2"/>
        <v>0.11849999999999999</v>
      </c>
      <c r="EY55" s="4">
        <f t="shared" si="3"/>
        <v>0.82294444444444426</v>
      </c>
      <c r="EZ55" s="4">
        <f t="shared" si="4"/>
        <v>2.6706444444444446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k=5,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k=5,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0.73195555555555547</v>
      </c>
      <c r="EW56" s="4">
        <f t="shared" si="1"/>
        <v>0.91766666666666674</v>
      </c>
      <c r="EX56" s="4">
        <f t="shared" si="2"/>
        <v>0.25637777777777776</v>
      </c>
      <c r="EY56" s="4">
        <f t="shared" si="3"/>
        <v>0.77252222222222222</v>
      </c>
      <c r="EZ56" s="4">
        <f t="shared" si="4"/>
        <v>2.3011111111111111E-2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0.72389999999999988</v>
      </c>
      <c r="EW57" s="4">
        <f t="shared" si="1"/>
        <v>0.89722222222222237</v>
      </c>
      <c r="EX57" s="4">
        <f t="shared" si="2"/>
        <v>0.25238888888888888</v>
      </c>
      <c r="EY57" s="4">
        <f t="shared" si="3"/>
        <v>0.82991111111111104</v>
      </c>
      <c r="EZ57" s="4">
        <f t="shared" si="4"/>
        <v>1.4811111111111112E-2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0.72558888888888895</v>
      </c>
      <c r="EW58" s="4">
        <f t="shared" si="1"/>
        <v>0.9021444444444443</v>
      </c>
      <c r="EX58" s="4">
        <f t="shared" si="2"/>
        <v>0.25174444444444444</v>
      </c>
      <c r="EY58" s="4">
        <f t="shared" si="3"/>
        <v>0.83521111111111113</v>
      </c>
      <c r="EZ58" s="4">
        <f t="shared" si="4"/>
        <v>2.1400000000000002E-2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0.71802222222222223</v>
      </c>
      <c r="EW59" s="4">
        <f t="shared" si="1"/>
        <v>0.8887666666666667</v>
      </c>
      <c r="EX59" s="4">
        <f t="shared" si="2"/>
        <v>0.28931111111111107</v>
      </c>
      <c r="EY59" s="4">
        <f t="shared" si="3"/>
        <v>0.85847777777777778</v>
      </c>
      <c r="EZ59" s="4">
        <f t="shared" si="4"/>
        <v>5.2077777777777778E-2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r=0.3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0.73217142857142847</v>
      </c>
      <c r="EW60" s="4">
        <f t="shared" si="1"/>
        <v>0.92104285714285716</v>
      </c>
      <c r="EX60" s="4">
        <f t="shared" si="2"/>
        <v>0.27152857142857145</v>
      </c>
      <c r="EY60" s="4">
        <f t="shared" si="3"/>
        <v>0.81171428571428561</v>
      </c>
      <c r="EZ60" s="4">
        <f t="shared" si="4"/>
        <v>2.0400000000000005E-2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k=5,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k=5, r=0.3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0.72147777777777788</v>
      </c>
      <c r="EW61" s="4">
        <f t="shared" si="1"/>
        <v>0.89959999999999996</v>
      </c>
      <c r="EX61" s="4">
        <f t="shared" si="2"/>
        <v>0.29153333333333337</v>
      </c>
      <c r="EY61" s="4">
        <f t="shared" si="3"/>
        <v>0.88575555555555541</v>
      </c>
      <c r="EZ61" s="4">
        <f t="shared" si="4"/>
        <v>2.1000000000000001E-2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k=5,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r=0.3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0.75455555555555565</v>
      </c>
      <c r="EW62" s="4">
        <f t="shared" si="1"/>
        <v>0.97964444444444454</v>
      </c>
      <c r="EX62" s="4">
        <f t="shared" si="2"/>
        <v>0.22076666666666667</v>
      </c>
      <c r="EY62" s="4">
        <f t="shared" si="3"/>
        <v>0.74612222222222213</v>
      </c>
      <c r="EZ62" s="4">
        <f t="shared" si="4"/>
        <v>2.5333333333333333E-2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k=5,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r=0.3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0.71954444444444432</v>
      </c>
      <c r="EW63" s="4">
        <f t="shared" si="1"/>
        <v>0.89433333333333331</v>
      </c>
      <c r="EX63" s="4">
        <f t="shared" si="2"/>
        <v>0.28607777777777776</v>
      </c>
      <c r="EY63" s="4">
        <f t="shared" si="3"/>
        <v>0.86770000000000003</v>
      </c>
      <c r="EZ63" s="4">
        <f t="shared" si="4"/>
        <v>2.01E-2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r=0.3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0.755</v>
      </c>
      <c r="EW64" s="4">
        <f t="shared" si="1"/>
        <v>0.98148888888888886</v>
      </c>
      <c r="EX64" s="4">
        <f t="shared" si="2"/>
        <v>0.22328888888888893</v>
      </c>
      <c r="EY64" s="4">
        <f t="shared" si="3"/>
        <v>0.747611111111111</v>
      </c>
      <c r="EZ64" s="4">
        <f t="shared" si="4"/>
        <v>3.8977777777777785E-2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r=0.3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0.76132222222222223</v>
      </c>
      <c r="EW65" s="4">
        <f t="shared" si="1"/>
        <v>0.98629999999999995</v>
      </c>
      <c r="EX65" s="4">
        <f t="shared" si="2"/>
        <v>0.23643333333333333</v>
      </c>
      <c r="EY65" s="4">
        <f t="shared" si="3"/>
        <v>0.66937777777777763</v>
      </c>
      <c r="EZ65" s="4">
        <f t="shared" si="4"/>
        <v>1.4611111111111111E-2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0.7621</v>
      </c>
      <c r="EW66" s="4">
        <f t="shared" si="1"/>
        <v>0.99370000000000003</v>
      </c>
      <c r="EX66" s="4">
        <f t="shared" si="2"/>
        <v>0.23509999999999998</v>
      </c>
      <c r="EY66" s="4">
        <f t="shared" si="3"/>
        <v>0.74790000000000001</v>
      </c>
      <c r="EZ66" s="4">
        <f t="shared" si="4"/>
        <v>6.2500000000000003E-3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r=0.7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r=0.7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r=0.7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k=20, r=0.7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>
        <v>0.74170000000000003</v>
      </c>
      <c r="AL67" s="14">
        <v>0.89</v>
      </c>
      <c r="AM67" s="14">
        <v>0.3947</v>
      </c>
      <c r="AN67" s="14">
        <v>0.99690000000000001</v>
      </c>
      <c r="AO67" s="14">
        <v>3.1399999999999997E-2</v>
      </c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>
        <v>0.7419</v>
      </c>
      <c r="BK67" s="4">
        <v>0.89029999999999998</v>
      </c>
      <c r="BL67" s="4">
        <v>0.39450000000000002</v>
      </c>
      <c r="BM67" s="4">
        <v>0.99660000000000004</v>
      </c>
      <c r="BN67" s="4">
        <v>3.5499999999999997E-2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0.71589999999999998</v>
      </c>
      <c r="EW67" s="4">
        <f t="shared" si="1"/>
        <v>0.87390000000000012</v>
      </c>
      <c r="EX67" s="4">
        <f t="shared" si="2"/>
        <v>0.33049090909090906</v>
      </c>
      <c r="EY67" s="4">
        <f t="shared" si="3"/>
        <v>0.9260272727272727</v>
      </c>
      <c r="EZ67" s="4">
        <f t="shared" si="4"/>
        <v>0.13167272727272727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k=10,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k=10,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k=10, r=0.5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0.74260000000000004</v>
      </c>
      <c r="AL68" s="14">
        <v>0.89149999999999996</v>
      </c>
      <c r="AM68" s="14">
        <v>0.39329999999999998</v>
      </c>
      <c r="AN68" s="14">
        <v>0.99690000000000001</v>
      </c>
      <c r="AO68" s="14">
        <v>4.2099999999999999E-2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6"/>
      <c r="CJ68" s="16"/>
      <c r="CK68" s="16"/>
      <c r="CL68" s="16"/>
      <c r="CM68" s="16"/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16"/>
      <c r="DI68" s="16"/>
      <c r="DJ68" s="16"/>
      <c r="DK68" s="16"/>
      <c r="DL68" s="16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0.71812222222222233</v>
      </c>
      <c r="EW68" s="4">
        <f t="shared" si="1"/>
        <v>0.8833333333333333</v>
      </c>
      <c r="EX68" s="4">
        <f t="shared" si="2"/>
        <v>0.31965555555555558</v>
      </c>
      <c r="EY68" s="4">
        <f t="shared" si="3"/>
        <v>0.91636666666666655</v>
      </c>
      <c r="EZ68" s="4">
        <f t="shared" si="4"/>
        <v>0.22166666666666668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k=10,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k=10, r=0.5</v>
      </c>
    </row>
    <row r="69" spans="1:161" x14ac:dyDescent="0.2">
      <c r="A69" s="1" t="s">
        <v>224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0.72482500000000005</v>
      </c>
      <c r="EW69" s="4">
        <f t="shared" si="1"/>
        <v>0.90602499999999997</v>
      </c>
      <c r="EX69" s="4">
        <f t="shared" si="2"/>
        <v>0.30645</v>
      </c>
      <c r="EY69" s="4">
        <f t="shared" si="3"/>
        <v>0.90182499999999988</v>
      </c>
      <c r="EZ69" s="4">
        <f t="shared" si="4"/>
        <v>0.14135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k=50,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k=50,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k=50,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k=20,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220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0.72295000000000009</v>
      </c>
      <c r="EW70" s="4">
        <f t="shared" si="1"/>
        <v>0.89287499999999997</v>
      </c>
      <c r="EX70" s="4">
        <f t="shared" si="2"/>
        <v>0.308975</v>
      </c>
      <c r="EY70" s="4">
        <f t="shared" si="3"/>
        <v>0.90182499999999988</v>
      </c>
      <c r="EZ70" s="4">
        <f t="shared" si="4"/>
        <v>0.23217499999999996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k=50,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k=50,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k=50,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k=20,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>
        <v>0.73870000000000002</v>
      </c>
      <c r="AL71" s="14">
        <v>0.88619999999999999</v>
      </c>
      <c r="AM71" s="14">
        <v>0.39739999999999998</v>
      </c>
      <c r="AN71" s="14">
        <v>0.99690000000000001</v>
      </c>
      <c r="AO71" s="14">
        <v>4.5900000000000003E-2</v>
      </c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>
        <v>0.73880000000000001</v>
      </c>
      <c r="BK71" s="4">
        <v>0.88629999999999998</v>
      </c>
      <c r="BL71" s="4">
        <v>0.39660000000000001</v>
      </c>
      <c r="BM71" s="4">
        <v>0.99660000000000004</v>
      </c>
      <c r="BN71" s="4">
        <v>4.9000000000000002E-2</v>
      </c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2" si="6">AVERAGEIFS(B71:EU71,metrics.est,"MAE")</f>
        <v>0.72116363636363634</v>
      </c>
      <c r="EW71" s="4">
        <f t="shared" ref="EW71:EW134" si="7">AVERAGEIFS(B71:EU71,metrics.est,"MSE")</f>
        <v>0.88852727272727283</v>
      </c>
      <c r="EX71" s="4">
        <f t="shared" ref="EX71:EX134" si="8">AVERAGEIFS(B71:EU71,metrics.est,"R")</f>
        <v>0.32537272727272731</v>
      </c>
      <c r="EY71" s="4">
        <f t="shared" ref="EY71:EY134" si="9">AVERAGEIFS(B71:EU71,metrics.est,"Coverage")</f>
        <v>0.9260272727272727</v>
      </c>
      <c r="EZ71" s="4">
        <f t="shared" ref="EZ71:EZ134" si="10">AVERAGEIFS(B71:EU71,metrics.est,"Time")</f>
        <v>0.16467272727272728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k=10,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k=10,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>
        <v>0.73899999999999999</v>
      </c>
      <c r="AL72" s="14">
        <v>0.88390000000000002</v>
      </c>
      <c r="AM72" s="14">
        <v>0.39889999999999998</v>
      </c>
      <c r="AN72" s="14">
        <v>0.99690000000000001</v>
      </c>
      <c r="AO72" s="14">
        <v>3.49E-2</v>
      </c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>
        <v>0.73909999999999998</v>
      </c>
      <c r="BK72" s="4">
        <v>0.88419999999999999</v>
      </c>
      <c r="BL72" s="4">
        <v>0.39879999999999999</v>
      </c>
      <c r="BM72" s="4">
        <v>0.99660000000000004</v>
      </c>
      <c r="BN72" s="4">
        <v>3.5099999999999999E-2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0.7134454545454546</v>
      </c>
      <c r="EW72" s="4">
        <f t="shared" si="7"/>
        <v>0.86816363636363636</v>
      </c>
      <c r="EX72" s="4">
        <f t="shared" si="8"/>
        <v>0.3332181818181818</v>
      </c>
      <c r="EY72" s="4">
        <f t="shared" si="9"/>
        <v>0.9260272727272727</v>
      </c>
      <c r="EZ72" s="4">
        <f t="shared" si="10"/>
        <v>0.13790000000000002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k=10,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k=10,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k=10, r=0.5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0.71337777777777778</v>
      </c>
      <c r="EW73" s="4">
        <f t="shared" si="7"/>
        <v>0.87892222222222216</v>
      </c>
      <c r="EX73" s="4">
        <f t="shared" si="8"/>
        <v>0.31193333333333334</v>
      </c>
      <c r="EY73" s="4">
        <f t="shared" si="9"/>
        <v>0.91031111111111107</v>
      </c>
      <c r="EZ73" s="4">
        <f t="shared" si="10"/>
        <v>0.16409999999999997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r=0.3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0.70468888888888892</v>
      </c>
      <c r="EW74" s="4">
        <f t="shared" si="7"/>
        <v>0.85064444444444454</v>
      </c>
      <c r="EX74" s="4">
        <f t="shared" si="8"/>
        <v>0.3159333333333334</v>
      </c>
      <c r="EY74" s="4">
        <f t="shared" si="9"/>
        <v>0.91031111111111107</v>
      </c>
      <c r="EZ74" s="4">
        <f t="shared" si="10"/>
        <v>0.15257777777777778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r=0.3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>
        <v>0.73760000000000003</v>
      </c>
      <c r="AL75" s="14">
        <v>0.8831</v>
      </c>
      <c r="AM75" s="14">
        <v>0.3967</v>
      </c>
      <c r="AN75" s="14">
        <v>0.99690000000000001</v>
      </c>
      <c r="AO75" s="14">
        <v>3.6900000000000002E-2</v>
      </c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>
        <v>0.73780000000000001</v>
      </c>
      <c r="BK75" s="4">
        <v>0.88349999999999995</v>
      </c>
      <c r="BL75" s="4">
        <v>0.39629999999999999</v>
      </c>
      <c r="BM75" s="4">
        <v>0.99660000000000004</v>
      </c>
      <c r="BN75" s="4">
        <v>4.3400000000000001E-2</v>
      </c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0.72130000000000016</v>
      </c>
      <c r="EW75" s="4">
        <f t="shared" si="7"/>
        <v>0.88995454545454533</v>
      </c>
      <c r="EX75" s="4">
        <f t="shared" si="8"/>
        <v>0.32540909090909093</v>
      </c>
      <c r="EY75" s="4">
        <f t="shared" si="9"/>
        <v>0.9260272727272727</v>
      </c>
      <c r="EZ75" s="4">
        <f t="shared" si="10"/>
        <v>0.14144545454545457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k=10,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k=10,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k=10, r=0.5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>
        <v>0.75180000000000002</v>
      </c>
      <c r="AL76" s="14">
        <v>0.91269999999999996</v>
      </c>
      <c r="AM76" s="14">
        <v>0.37959999999999999</v>
      </c>
      <c r="AN76" s="14">
        <v>0.99690000000000001</v>
      </c>
      <c r="AO76" s="14">
        <v>3.2000000000000001E-2</v>
      </c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>
        <v>0.75219999999999998</v>
      </c>
      <c r="BK76" s="4">
        <v>0.91349999999999998</v>
      </c>
      <c r="BL76" s="4">
        <v>0.37880000000000003</v>
      </c>
      <c r="BM76" s="4">
        <v>0.99660000000000004</v>
      </c>
      <c r="BN76" s="4">
        <v>3.7100000000000001E-2</v>
      </c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0.72495454545454552</v>
      </c>
      <c r="EW76" s="4">
        <f t="shared" si="7"/>
        <v>0.89300909090909097</v>
      </c>
      <c r="EX76" s="4">
        <f t="shared" si="8"/>
        <v>0.31907272727272729</v>
      </c>
      <c r="EY76" s="4">
        <f t="shared" si="9"/>
        <v>0.9260272727272727</v>
      </c>
      <c r="EZ76" s="4">
        <f t="shared" si="10"/>
        <v>0.13188181818181818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k=10,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k=10,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k=10, r=0.5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0.75432222222222223</v>
      </c>
      <c r="EW77" s="4">
        <f t="shared" si="7"/>
        <v>0.96688888888888891</v>
      </c>
      <c r="EX77" s="4">
        <f t="shared" si="8"/>
        <v>0.28770000000000001</v>
      </c>
      <c r="EY77" s="4">
        <f t="shared" si="9"/>
        <v>0.87990000000000013</v>
      </c>
      <c r="EZ77" s="4">
        <f t="shared" si="10"/>
        <v>0.15538888888888891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0.71237777777777778</v>
      </c>
      <c r="EW78" s="4">
        <f t="shared" si="7"/>
        <v>0.87367777777777766</v>
      </c>
      <c r="EX78" s="4">
        <f t="shared" si="8"/>
        <v>0.31584444444444448</v>
      </c>
      <c r="EY78" s="4">
        <f t="shared" si="9"/>
        <v>0.91027777777777785</v>
      </c>
      <c r="EZ78" s="4">
        <f t="shared" si="10"/>
        <v>0.18952222222222223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r=0.3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0.74050000000000005</v>
      </c>
      <c r="AL79" s="14">
        <v>0.8871</v>
      </c>
      <c r="AM79" s="14">
        <v>0.39679999999999999</v>
      </c>
      <c r="AN79" s="14">
        <v>0.99680000000000002</v>
      </c>
      <c r="AO79" s="14">
        <v>3.4299999999999997E-2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0.70468181818181819</v>
      </c>
      <c r="EW79" s="4">
        <f t="shared" si="7"/>
        <v>0.8496818181818182</v>
      </c>
      <c r="EX79" s="4">
        <f t="shared" si="8"/>
        <v>0.32960909090909091</v>
      </c>
      <c r="EY79" s="4">
        <f t="shared" si="9"/>
        <v>0.89664545454545463</v>
      </c>
      <c r="EZ79" s="4">
        <f t="shared" si="10"/>
        <v>0.1886727272727273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k=10,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k=10, r=0.5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0.73185555555555559</v>
      </c>
      <c r="EW80" s="4">
        <f t="shared" si="7"/>
        <v>0.91566666666666663</v>
      </c>
      <c r="EX80" s="4">
        <f t="shared" si="8"/>
        <v>0.2926333333333333</v>
      </c>
      <c r="EY80" s="4">
        <f t="shared" si="9"/>
        <v>0.85317777777777781</v>
      </c>
      <c r="EZ80" s="4">
        <f t="shared" si="10"/>
        <v>0.15688888888888886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r=0.3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0.79560000000000008</v>
      </c>
      <c r="EW81" s="4">
        <f t="shared" si="7"/>
        <v>1.0983999999999998</v>
      </c>
      <c r="EX81" s="4">
        <f t="shared" si="8"/>
        <v>0.24895</v>
      </c>
      <c r="EY81" s="4">
        <f t="shared" si="9"/>
        <v>0.8599</v>
      </c>
      <c r="EZ81" s="4">
        <f t="shared" si="10"/>
        <v>9.4750000000000001E-2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r=0.7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r=0.7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r=0.7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k=20, r=0.7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0.71429999999999993</v>
      </c>
      <c r="EW82" s="4">
        <f t="shared" si="7"/>
        <v>0.86729999999999996</v>
      </c>
      <c r="EX82" s="4">
        <f t="shared" si="8"/>
        <v>0.29415000000000002</v>
      </c>
      <c r="EY82" s="4">
        <f t="shared" si="9"/>
        <v>0.76580000000000004</v>
      </c>
      <c r="EZ82" s="4">
        <f t="shared" si="10"/>
        <v>0.16425000000000001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r=0.7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r=0.7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r=0.7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k=20, r=0.7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0.7545777777777779</v>
      </c>
      <c r="EW83" s="4">
        <f t="shared" si="7"/>
        <v>0.96986666666666665</v>
      </c>
      <c r="EX83" s="4">
        <f t="shared" si="8"/>
        <v>0.29176666666666667</v>
      </c>
      <c r="EY83" s="4">
        <f t="shared" si="9"/>
        <v>0.87703333333333322</v>
      </c>
      <c r="EZ83" s="4">
        <f t="shared" si="10"/>
        <v>0.26384444444444438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k=5,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0.74870000000000003</v>
      </c>
      <c r="AL84" s="14">
        <v>0.90129999999999999</v>
      </c>
      <c r="AM84" s="14">
        <v>0.39279999999999998</v>
      </c>
      <c r="AN84" s="14">
        <v>0.99050000000000005</v>
      </c>
      <c r="AO84" s="14">
        <v>4.1399999999999999E-2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0.72286363636363637</v>
      </c>
      <c r="EW84" s="4">
        <f t="shared" si="7"/>
        <v>0.88857272727272729</v>
      </c>
      <c r="EX84" s="4">
        <f t="shared" si="8"/>
        <v>0.31930000000000003</v>
      </c>
      <c r="EY84" s="4">
        <f t="shared" si="9"/>
        <v>0.83691818181818189</v>
      </c>
      <c r="EZ84" s="4">
        <f t="shared" si="10"/>
        <v>0.21012727272727275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k=10,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k=10, r=0.5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0.73212222222222223</v>
      </c>
      <c r="EW85" s="4">
        <f t="shared" si="7"/>
        <v>0.91192222222222219</v>
      </c>
      <c r="EX85" s="4">
        <f t="shared" si="8"/>
        <v>0.29731111111111114</v>
      </c>
      <c r="EY85" s="4">
        <f t="shared" si="9"/>
        <v>0.81421111111111111</v>
      </c>
      <c r="EZ85" s="4">
        <f t="shared" si="10"/>
        <v>0.22642222222222219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r=0.3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0.72485555555555559</v>
      </c>
      <c r="EW86" s="4">
        <f t="shared" si="7"/>
        <v>0.89664444444444436</v>
      </c>
      <c r="EX86" s="4">
        <f t="shared" si="8"/>
        <v>0.30792222222222221</v>
      </c>
      <c r="EY86" s="4">
        <f t="shared" si="9"/>
        <v>0.81421111111111111</v>
      </c>
      <c r="EZ86" s="4">
        <f t="shared" si="10"/>
        <v>0.24165555555555557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r=0.3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0.70237777777777788</v>
      </c>
      <c r="EW87" s="4">
        <f t="shared" si="7"/>
        <v>0.84929999999999994</v>
      </c>
      <c r="EX87" s="4">
        <f t="shared" si="8"/>
        <v>0.31986666666666663</v>
      </c>
      <c r="EY87" s="4">
        <f t="shared" si="9"/>
        <v>0.88054444444444457</v>
      </c>
      <c r="EZ87" s="4">
        <f t="shared" si="10"/>
        <v>0.19089999999999996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r=0.3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0.70843333333333325</v>
      </c>
      <c r="EW88" s="4">
        <f t="shared" si="7"/>
        <v>0.86285555555555549</v>
      </c>
      <c r="EX88" s="4">
        <f t="shared" si="8"/>
        <v>0.31774444444444444</v>
      </c>
      <c r="EY88" s="4">
        <f t="shared" si="9"/>
        <v>0.88054444444444457</v>
      </c>
      <c r="EZ88" s="4">
        <f t="shared" si="10"/>
        <v>0.15157777777777778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r=0.3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0.70146666666666668</v>
      </c>
      <c r="EW89" s="4">
        <f t="shared" si="7"/>
        <v>0.8502222222222221</v>
      </c>
      <c r="EX89" s="4">
        <f t="shared" si="8"/>
        <v>0.32185555555555556</v>
      </c>
      <c r="EY89" s="4">
        <f t="shared" si="9"/>
        <v>0.88054444444444457</v>
      </c>
      <c r="EZ89" s="4">
        <f t="shared" si="10"/>
        <v>0.30142222222222226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r=0.3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83</v>
      </c>
      <c r="B90" s="4">
        <v>0.64810000000000001</v>
      </c>
      <c r="C90" s="4">
        <v>0.71819999999999995</v>
      </c>
      <c r="D90" s="4">
        <v>0.37059999999999998</v>
      </c>
      <c r="E90" s="4">
        <v>0.96419999999999995</v>
      </c>
      <c r="F90" s="4">
        <v>0.2432</v>
      </c>
      <c r="G90" s="5">
        <v>0.6593</v>
      </c>
      <c r="H90" s="5">
        <v>0.74590000000000001</v>
      </c>
      <c r="I90" s="5">
        <v>0.37930000000000003</v>
      </c>
      <c r="J90" s="5">
        <v>0.95540000000000003</v>
      </c>
      <c r="K90" s="5">
        <v>0.441</v>
      </c>
      <c r="L90" s="4">
        <v>0.67249999999999999</v>
      </c>
      <c r="M90" s="4">
        <v>0.77390000000000003</v>
      </c>
      <c r="N90" s="4">
        <v>0.3624</v>
      </c>
      <c r="O90" s="4">
        <v>0.94110000000000005</v>
      </c>
      <c r="P90" s="4">
        <v>0.32090000000000002</v>
      </c>
      <c r="Q90" s="5">
        <v>0.70599999999999996</v>
      </c>
      <c r="R90" s="5">
        <v>0.85470000000000002</v>
      </c>
      <c r="S90" s="5">
        <v>0.31019999999999998</v>
      </c>
      <c r="T90" s="5">
        <v>0.90959999999999996</v>
      </c>
      <c r="U90" s="5">
        <v>0.2051</v>
      </c>
      <c r="V90" s="4">
        <v>0.80100000000000005</v>
      </c>
      <c r="W90" s="4">
        <v>1.0965</v>
      </c>
      <c r="X90" s="4">
        <v>0.2283</v>
      </c>
      <c r="Y90" s="4">
        <v>0.68110000000000004</v>
      </c>
      <c r="Z90" s="4">
        <v>7.9899999999999999E-2</v>
      </c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>
        <v>0.74009999999999998</v>
      </c>
      <c r="AL90" s="14">
        <v>0.88780000000000003</v>
      </c>
      <c r="AM90" s="14">
        <v>0.40300000000000002</v>
      </c>
      <c r="AN90" s="14">
        <v>0.99680000000000002</v>
      </c>
      <c r="AO90" s="14">
        <v>3.4599999999999999E-2</v>
      </c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>
        <v>0.67410000000000003</v>
      </c>
      <c r="CJ90" s="5">
        <v>0.77859999999999996</v>
      </c>
      <c r="CK90" s="5">
        <v>0.3569</v>
      </c>
      <c r="CL90" s="5">
        <v>0.94199999999999995</v>
      </c>
      <c r="CM90" s="5">
        <v>0.18629999999999999</v>
      </c>
      <c r="CN90" s="4">
        <v>0.70399999999999996</v>
      </c>
      <c r="CO90" s="4">
        <v>0.85019999999999996</v>
      </c>
      <c r="CP90" s="4">
        <v>0.3145</v>
      </c>
      <c r="CQ90" s="4">
        <v>0.9103</v>
      </c>
      <c r="CR90" s="4">
        <v>0.10680000000000001</v>
      </c>
      <c r="CS90" s="5">
        <v>0.80159999999999998</v>
      </c>
      <c r="CT90" s="5">
        <v>1.0972</v>
      </c>
      <c r="CU90" s="5">
        <v>0.22420000000000001</v>
      </c>
      <c r="CV90" s="5">
        <v>0.67959999999999998</v>
      </c>
      <c r="CW90" s="5">
        <v>4.0099999999999997E-2</v>
      </c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0.67349999999999999</v>
      </c>
      <c r="DI90" s="4">
        <v>0.77710000000000001</v>
      </c>
      <c r="DJ90" s="4">
        <v>0.36020000000000002</v>
      </c>
      <c r="DK90" s="4">
        <v>0.94120000000000004</v>
      </c>
      <c r="DL90" s="4">
        <v>0.16159999999999999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0.67349999999999999</v>
      </c>
      <c r="EH90" s="5">
        <v>0.77749999999999997</v>
      </c>
      <c r="EI90" s="5">
        <v>0.35849999999999999</v>
      </c>
      <c r="EJ90" s="5">
        <v>0.94140000000000001</v>
      </c>
      <c r="EK90" s="5">
        <v>0.21240000000000001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si="6"/>
        <v>0.70488181818181816</v>
      </c>
      <c r="EW90" s="4">
        <f t="shared" si="7"/>
        <v>0.85069090909090905</v>
      </c>
      <c r="EX90" s="4">
        <f t="shared" si="8"/>
        <v>0.33346363636363635</v>
      </c>
      <c r="EY90" s="4">
        <f t="shared" si="9"/>
        <v>0.89660909090909091</v>
      </c>
      <c r="EZ90" s="4">
        <f t="shared" si="10"/>
        <v>0.18471818181818184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k=10,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k=10, r=0.5</v>
      </c>
    </row>
    <row r="91" spans="1:161" x14ac:dyDescent="0.2">
      <c r="A91" s="1" t="s">
        <v>84</v>
      </c>
      <c r="B91" s="4">
        <v>0.68779999999999997</v>
      </c>
      <c r="C91" s="4">
        <v>0.80249999999999999</v>
      </c>
      <c r="D91" s="4">
        <v>0.32779999999999998</v>
      </c>
      <c r="E91" s="4">
        <v>0.96430000000000005</v>
      </c>
      <c r="F91" s="4">
        <v>2.0669</v>
      </c>
      <c r="G91" s="5">
        <v>0.69669999999999999</v>
      </c>
      <c r="H91" s="5">
        <v>0.82850000000000001</v>
      </c>
      <c r="I91" s="5">
        <v>0.33210000000000001</v>
      </c>
      <c r="J91" s="5">
        <v>0.95550000000000002</v>
      </c>
      <c r="K91" s="5">
        <v>1.9489000000000001</v>
      </c>
      <c r="L91" s="4">
        <v>0.70699999999999996</v>
      </c>
      <c r="M91" s="4">
        <v>0.85419999999999996</v>
      </c>
      <c r="N91" s="4">
        <v>0.32400000000000001</v>
      </c>
      <c r="O91" s="4">
        <v>0.94169999999999998</v>
      </c>
      <c r="P91" s="4">
        <v>1.1926000000000001</v>
      </c>
      <c r="Q91" s="5">
        <v>0.72970000000000002</v>
      </c>
      <c r="R91" s="5">
        <v>0.91169999999999995</v>
      </c>
      <c r="S91" s="5">
        <v>0.2969</v>
      </c>
      <c r="T91" s="5">
        <v>0.91469999999999996</v>
      </c>
      <c r="U91" s="5">
        <v>0.50839999999999996</v>
      </c>
      <c r="V91" s="4">
        <v>0.79890000000000005</v>
      </c>
      <c r="W91" s="4">
        <v>1.0942000000000001</v>
      </c>
      <c r="X91" s="4">
        <v>0.23769999999999999</v>
      </c>
      <c r="Y91" s="4">
        <v>0.80930000000000002</v>
      </c>
      <c r="Z91" s="4">
        <v>0.1401</v>
      </c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>
        <v>0.70820000000000005</v>
      </c>
      <c r="CJ91" s="5">
        <v>0.85670000000000002</v>
      </c>
      <c r="CK91" s="5">
        <v>0.32029999999999997</v>
      </c>
      <c r="CL91" s="5">
        <v>0.94259999999999999</v>
      </c>
      <c r="CM91" s="5">
        <v>0.6764</v>
      </c>
      <c r="CN91" s="4">
        <v>0.73119999999999996</v>
      </c>
      <c r="CO91" s="4">
        <v>0.91600000000000004</v>
      </c>
      <c r="CP91" s="4">
        <v>0.29870000000000002</v>
      </c>
      <c r="CQ91" s="4">
        <v>0.91459999999999997</v>
      </c>
      <c r="CR91" s="4">
        <v>0.30330000000000001</v>
      </c>
      <c r="CS91" s="5">
        <v>0.8</v>
      </c>
      <c r="CT91" s="5">
        <v>1.1002000000000001</v>
      </c>
      <c r="CU91" s="5">
        <v>0.23619999999999999</v>
      </c>
      <c r="CV91" s="5">
        <v>0.80830000000000002</v>
      </c>
      <c r="CW91" s="5">
        <v>6.7199999999999996E-2</v>
      </c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0.70760000000000001</v>
      </c>
      <c r="DI91" s="4">
        <v>0.85580000000000001</v>
      </c>
      <c r="DJ91" s="4">
        <v>0.3236</v>
      </c>
      <c r="DK91" s="4">
        <v>0.94179999999999997</v>
      </c>
      <c r="DL91" s="4">
        <v>0.62129999999999996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si="6"/>
        <v>0.72967777777777787</v>
      </c>
      <c r="EW91" s="4">
        <f t="shared" si="7"/>
        <v>0.91331111111111107</v>
      </c>
      <c r="EX91" s="4">
        <f t="shared" si="8"/>
        <v>0.29970000000000002</v>
      </c>
      <c r="EY91" s="4">
        <f t="shared" si="9"/>
        <v>0.91031111111111107</v>
      </c>
      <c r="EZ91" s="4">
        <f t="shared" si="10"/>
        <v>0.83612222222222232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r=0.3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k=20, r=0.9</v>
      </c>
    </row>
    <row r="92" spans="1:161" x14ac:dyDescent="0.2">
      <c r="A92" s="1" t="s">
        <v>85</v>
      </c>
      <c r="B92" s="4">
        <v>0.72240000000000004</v>
      </c>
      <c r="C92" s="4">
        <v>0.88849999999999996</v>
      </c>
      <c r="D92" s="4">
        <v>0.28070000000000001</v>
      </c>
      <c r="E92" s="4">
        <v>0.96419999999999995</v>
      </c>
      <c r="F92" s="4">
        <v>0.34739999999999999</v>
      </c>
      <c r="G92" s="5">
        <v>0.74529999999999996</v>
      </c>
      <c r="H92" s="5">
        <v>0.95150000000000001</v>
      </c>
      <c r="I92" s="5">
        <v>0.28510000000000002</v>
      </c>
      <c r="J92" s="5">
        <v>0.95540000000000003</v>
      </c>
      <c r="K92" s="5">
        <v>0.60929999999999995</v>
      </c>
      <c r="L92" s="4">
        <v>0.77769999999999995</v>
      </c>
      <c r="M92" s="4">
        <v>1.0310999999999999</v>
      </c>
      <c r="N92" s="4">
        <v>0.27300000000000002</v>
      </c>
      <c r="O92" s="4">
        <v>0.94110000000000005</v>
      </c>
      <c r="P92" s="4">
        <v>0.56000000000000005</v>
      </c>
      <c r="Q92" s="5">
        <v>0.82640000000000002</v>
      </c>
      <c r="R92" s="5">
        <v>1.1552</v>
      </c>
      <c r="S92" s="5">
        <v>0.23599999999999999</v>
      </c>
      <c r="T92" s="5">
        <v>0.91</v>
      </c>
      <c r="U92" s="5">
        <v>0.28610000000000002</v>
      </c>
      <c r="V92" s="4">
        <v>0.86029999999999995</v>
      </c>
      <c r="W92" s="4">
        <v>1.2506999999999999</v>
      </c>
      <c r="X92" s="4">
        <v>0.1898</v>
      </c>
      <c r="Y92" s="4">
        <v>0.68110000000000004</v>
      </c>
      <c r="Z92" s="4">
        <v>0.122</v>
      </c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/>
      <c r="AL92" s="14"/>
      <c r="AM92" s="14"/>
      <c r="AN92" s="14"/>
      <c r="AO92" s="14"/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0.78010000000000002</v>
      </c>
      <c r="CJ92" s="5">
        <v>1.0367</v>
      </c>
      <c r="CK92" s="5">
        <v>0.26860000000000001</v>
      </c>
      <c r="CL92" s="5">
        <v>0.94199999999999995</v>
      </c>
      <c r="CM92" s="5">
        <v>0.28100000000000003</v>
      </c>
      <c r="CN92" s="4">
        <v>0.82789999999999997</v>
      </c>
      <c r="CO92" s="4">
        <v>1.1581999999999999</v>
      </c>
      <c r="CP92" s="4">
        <v>0.2442</v>
      </c>
      <c r="CQ92" s="4">
        <v>0.9103</v>
      </c>
      <c r="CR92" s="4">
        <v>0.16139999999999999</v>
      </c>
      <c r="CS92" s="5">
        <v>0.86260000000000003</v>
      </c>
      <c r="CT92" s="5">
        <v>1.2574000000000001</v>
      </c>
      <c r="CU92" s="5">
        <v>0.18740000000000001</v>
      </c>
      <c r="CV92" s="5">
        <v>0.67959999999999998</v>
      </c>
      <c r="CW92" s="5">
        <v>5.33E-2</v>
      </c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0.77929999999999999</v>
      </c>
      <c r="DI92" s="4">
        <v>1.0353000000000001</v>
      </c>
      <c r="DJ92" s="4">
        <v>0.27129999999999999</v>
      </c>
      <c r="DK92" s="4">
        <v>0.94120000000000004</v>
      </c>
      <c r="DL92" s="4">
        <v>0.25380000000000003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0.79799999999999993</v>
      </c>
      <c r="EW92" s="4">
        <f t="shared" si="7"/>
        <v>1.0849555555555555</v>
      </c>
      <c r="EX92" s="4">
        <f t="shared" si="8"/>
        <v>0.24845555555555554</v>
      </c>
      <c r="EY92" s="4">
        <f t="shared" si="9"/>
        <v>0.88054444444444457</v>
      </c>
      <c r="EZ92" s="4">
        <f t="shared" si="10"/>
        <v>0.29714444444444443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k=5, r=0.3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86</v>
      </c>
      <c r="B93" s="4">
        <v>0.64859999999999995</v>
      </c>
      <c r="C93" s="4">
        <v>0.72130000000000005</v>
      </c>
      <c r="D93" s="4">
        <v>0.3614</v>
      </c>
      <c r="E93" s="4">
        <v>0.96419999999999995</v>
      </c>
      <c r="F93" s="4">
        <v>0.28589999999999999</v>
      </c>
      <c r="G93" s="5">
        <v>0.66059999999999997</v>
      </c>
      <c r="H93" s="5">
        <v>0.75039999999999996</v>
      </c>
      <c r="I93" s="5">
        <v>0.36709999999999998</v>
      </c>
      <c r="J93" s="5">
        <v>0.95530000000000004</v>
      </c>
      <c r="K93" s="5">
        <v>0.52329999999999999</v>
      </c>
      <c r="L93" s="4">
        <v>0.67459999999999998</v>
      </c>
      <c r="M93" s="4">
        <v>0.77900000000000003</v>
      </c>
      <c r="N93" s="4">
        <v>0.35539999999999999</v>
      </c>
      <c r="O93" s="4">
        <v>0.94110000000000005</v>
      </c>
      <c r="P93" s="4">
        <v>0.36449999999999999</v>
      </c>
      <c r="Q93" s="5">
        <v>0.70240000000000002</v>
      </c>
      <c r="R93" s="5">
        <v>0.84450000000000003</v>
      </c>
      <c r="S93" s="5">
        <v>0.31180000000000002</v>
      </c>
      <c r="T93" s="5">
        <v>0.91</v>
      </c>
      <c r="U93" s="5">
        <v>0.19309999999999999</v>
      </c>
      <c r="V93" s="4">
        <v>0.79500000000000004</v>
      </c>
      <c r="W93" s="4">
        <v>1.0795999999999999</v>
      </c>
      <c r="X93" s="4">
        <v>0.23139999999999999</v>
      </c>
      <c r="Y93" s="4">
        <v>0.68110000000000004</v>
      </c>
      <c r="Z93" s="4">
        <v>7.9200000000000007E-2</v>
      </c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>
        <v>0.67600000000000005</v>
      </c>
      <c r="CJ93" s="5">
        <v>0.78320000000000001</v>
      </c>
      <c r="CK93" s="5">
        <v>0.3493</v>
      </c>
      <c r="CL93" s="5">
        <v>0.94199999999999995</v>
      </c>
      <c r="CM93" s="5">
        <v>0.20799999999999999</v>
      </c>
      <c r="CN93" s="4">
        <v>0.70320000000000005</v>
      </c>
      <c r="CO93" s="4">
        <v>0.84709999999999996</v>
      </c>
      <c r="CP93" s="4">
        <v>0.31580000000000003</v>
      </c>
      <c r="CQ93" s="4">
        <v>0.9103</v>
      </c>
      <c r="CR93" s="4">
        <v>0.1133</v>
      </c>
      <c r="CS93" s="5">
        <v>0.79530000000000001</v>
      </c>
      <c r="CT93" s="5">
        <v>1.0799000000000001</v>
      </c>
      <c r="CU93" s="5">
        <v>0.22850000000000001</v>
      </c>
      <c r="CV93" s="5">
        <v>0.67959999999999998</v>
      </c>
      <c r="CW93" s="5">
        <v>4.0500000000000001E-2</v>
      </c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0.67549999999999999</v>
      </c>
      <c r="DI93" s="4">
        <v>0.78200000000000003</v>
      </c>
      <c r="DJ93" s="4">
        <v>0.35320000000000001</v>
      </c>
      <c r="DK93" s="4">
        <v>0.94120000000000004</v>
      </c>
      <c r="DL93" s="4">
        <v>0.18690000000000001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0.70346666666666657</v>
      </c>
      <c r="EW93" s="4">
        <f t="shared" si="7"/>
        <v>0.85188888888888892</v>
      </c>
      <c r="EX93" s="4">
        <f t="shared" si="8"/>
        <v>0.31932222222222223</v>
      </c>
      <c r="EY93" s="4">
        <f t="shared" si="9"/>
        <v>0.88053333333333339</v>
      </c>
      <c r="EZ93" s="4">
        <f t="shared" si="10"/>
        <v>0.22163333333333332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r=0.3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87</v>
      </c>
      <c r="B94" s="4">
        <v>0.64680000000000004</v>
      </c>
      <c r="C94" s="4">
        <v>0.7177</v>
      </c>
      <c r="D94" s="4">
        <v>0.36130000000000001</v>
      </c>
      <c r="E94" s="4">
        <v>0.96430000000000005</v>
      </c>
      <c r="F94" s="4">
        <v>0.20810000000000001</v>
      </c>
      <c r="G94" s="5">
        <v>0.65910000000000002</v>
      </c>
      <c r="H94" s="5">
        <v>0.747</v>
      </c>
      <c r="I94" s="5">
        <v>0.36919999999999997</v>
      </c>
      <c r="J94" s="5">
        <v>0.95550000000000002</v>
      </c>
      <c r="K94" s="5">
        <v>0.34239999999999998</v>
      </c>
      <c r="L94" s="4">
        <v>0.67310000000000003</v>
      </c>
      <c r="M94" s="4">
        <v>0.77629999999999999</v>
      </c>
      <c r="N94" s="4">
        <v>0.35489999999999999</v>
      </c>
      <c r="O94" s="4">
        <v>0.94169999999999998</v>
      </c>
      <c r="P94" s="4">
        <v>0.30730000000000002</v>
      </c>
      <c r="Q94" s="5">
        <v>0.70269999999999999</v>
      </c>
      <c r="R94" s="5">
        <v>0.84640000000000004</v>
      </c>
      <c r="S94" s="5">
        <v>0.311</v>
      </c>
      <c r="T94" s="5">
        <v>0.91469999999999996</v>
      </c>
      <c r="U94" s="5">
        <v>0.1691</v>
      </c>
      <c r="V94" s="4">
        <v>0.81830000000000003</v>
      </c>
      <c r="W94" s="4">
        <v>1.1458999999999999</v>
      </c>
      <c r="X94" s="4">
        <v>0.22309999999999999</v>
      </c>
      <c r="Y94" s="4">
        <v>0.80910000000000004</v>
      </c>
      <c r="Z94" s="4">
        <v>6.7100000000000007E-2</v>
      </c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>
        <v>0.73960000000000004</v>
      </c>
      <c r="AL94" s="14">
        <v>0.88529999999999998</v>
      </c>
      <c r="AM94" s="14">
        <v>0.39750000000000002</v>
      </c>
      <c r="AN94" s="14">
        <v>0.99690000000000001</v>
      </c>
      <c r="AO94" s="14">
        <v>0.03</v>
      </c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>
        <v>0.67449999999999999</v>
      </c>
      <c r="CJ94" s="5">
        <v>0.78010000000000002</v>
      </c>
      <c r="CK94" s="5">
        <v>0.34970000000000001</v>
      </c>
      <c r="CL94" s="5">
        <v>0.94259999999999999</v>
      </c>
      <c r="CM94" s="5">
        <v>0.16320000000000001</v>
      </c>
      <c r="CN94" s="4">
        <v>0.70350000000000001</v>
      </c>
      <c r="CO94" s="4">
        <v>0.84909999999999997</v>
      </c>
      <c r="CP94" s="4">
        <v>0.31390000000000001</v>
      </c>
      <c r="CQ94" s="4">
        <v>0.91459999999999997</v>
      </c>
      <c r="CR94" s="4">
        <v>0.1013</v>
      </c>
      <c r="CS94" s="5">
        <v>0.81830000000000003</v>
      </c>
      <c r="CT94" s="5">
        <v>1.1464000000000001</v>
      </c>
      <c r="CU94" s="5">
        <v>0.223</v>
      </c>
      <c r="CV94" s="5">
        <v>0.80830000000000002</v>
      </c>
      <c r="CW94" s="5">
        <v>4.1099999999999998E-2</v>
      </c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0.67390000000000005</v>
      </c>
      <c r="DI94" s="4">
        <v>0.77880000000000005</v>
      </c>
      <c r="DJ94" s="4">
        <v>0.35320000000000001</v>
      </c>
      <c r="DK94" s="4">
        <v>0.94179999999999997</v>
      </c>
      <c r="DL94" s="4">
        <v>0.1477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0.67400000000000004</v>
      </c>
      <c r="EH94" s="5">
        <v>0.77949999999999997</v>
      </c>
      <c r="EI94" s="5">
        <v>0.35139999999999999</v>
      </c>
      <c r="EJ94" s="5">
        <v>0.94210000000000005</v>
      </c>
      <c r="EK94" s="5">
        <v>0.19589999999999999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0.70761818181818181</v>
      </c>
      <c r="EW94" s="4">
        <f t="shared" si="7"/>
        <v>0.85931818181818187</v>
      </c>
      <c r="EX94" s="4">
        <f t="shared" si="8"/>
        <v>0.32801818181818176</v>
      </c>
      <c r="EY94" s="4">
        <f t="shared" si="9"/>
        <v>0.92105454545454546</v>
      </c>
      <c r="EZ94" s="4">
        <f t="shared" si="10"/>
        <v>0.16119999999999998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k=10,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k=10, r=0.5</v>
      </c>
    </row>
    <row r="95" spans="1:161" x14ac:dyDescent="0.2">
      <c r="A95" s="1" t="s">
        <v>88</v>
      </c>
      <c r="B95" s="4">
        <v>0.6411</v>
      </c>
      <c r="C95" s="4">
        <v>0.70569999999999999</v>
      </c>
      <c r="D95" s="4">
        <v>0.37730000000000002</v>
      </c>
      <c r="E95" s="4">
        <v>0.96430000000000005</v>
      </c>
      <c r="F95" s="4">
        <v>0.27929999999999999</v>
      </c>
      <c r="G95" s="5">
        <v>0.65449999999999997</v>
      </c>
      <c r="H95" s="5">
        <v>0.73750000000000004</v>
      </c>
      <c r="I95" s="5">
        <v>0.38040000000000002</v>
      </c>
      <c r="J95" s="5">
        <v>0.95550000000000002</v>
      </c>
      <c r="K95" s="5">
        <v>0.44579999999999997</v>
      </c>
      <c r="L95" s="4">
        <v>0.67010000000000003</v>
      </c>
      <c r="M95" s="4">
        <v>0.77129999999999999</v>
      </c>
      <c r="N95" s="4">
        <v>0.35980000000000001</v>
      </c>
      <c r="O95" s="4">
        <v>0.94169999999999998</v>
      </c>
      <c r="P95" s="4">
        <v>0.34079999999999999</v>
      </c>
      <c r="Q95" s="5">
        <v>0.70489999999999997</v>
      </c>
      <c r="R95" s="5">
        <v>0.85440000000000005</v>
      </c>
      <c r="S95" s="5">
        <v>0.30649999999999999</v>
      </c>
      <c r="T95" s="5">
        <v>0.91469999999999996</v>
      </c>
      <c r="U95" s="5">
        <v>0.1963</v>
      </c>
      <c r="V95" s="4">
        <v>0.82450000000000001</v>
      </c>
      <c r="W95" s="4">
        <v>1.1627000000000001</v>
      </c>
      <c r="X95" s="4">
        <v>0.2205</v>
      </c>
      <c r="Y95" s="4">
        <v>0.80930000000000002</v>
      </c>
      <c r="Z95" s="4">
        <v>9.5100000000000004E-2</v>
      </c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>
        <v>0.73529999999999995</v>
      </c>
      <c r="AL95" s="14">
        <v>0.87790000000000001</v>
      </c>
      <c r="AM95" s="14">
        <v>0.4027</v>
      </c>
      <c r="AN95" s="14">
        <v>0.99690000000000001</v>
      </c>
      <c r="AO95" s="14">
        <v>3.95E-2</v>
      </c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>
        <v>0.67169999999999996</v>
      </c>
      <c r="CJ95" s="5">
        <v>0.77539999999999998</v>
      </c>
      <c r="CK95" s="5">
        <v>0.35439999999999999</v>
      </c>
      <c r="CL95" s="5">
        <v>0.94259999999999999</v>
      </c>
      <c r="CM95" s="5">
        <v>0.21210000000000001</v>
      </c>
      <c r="CN95" s="4">
        <v>0.70540000000000003</v>
      </c>
      <c r="CO95" s="4">
        <v>0.85680000000000001</v>
      </c>
      <c r="CP95" s="4">
        <v>0.30940000000000001</v>
      </c>
      <c r="CQ95" s="4">
        <v>0.91459999999999997</v>
      </c>
      <c r="CR95" s="4">
        <v>0.1236</v>
      </c>
      <c r="CS95" s="5">
        <v>0.82509999999999994</v>
      </c>
      <c r="CT95" s="5">
        <v>1.1649</v>
      </c>
      <c r="CU95" s="5">
        <v>0.22020000000000001</v>
      </c>
      <c r="CV95" s="5">
        <v>0.80830000000000002</v>
      </c>
      <c r="CW95" s="5">
        <v>4.5499999999999999E-2</v>
      </c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0.67110000000000003</v>
      </c>
      <c r="DI95" s="4">
        <v>0.77410000000000001</v>
      </c>
      <c r="DJ95" s="4">
        <v>0.35780000000000001</v>
      </c>
      <c r="DK95" s="4">
        <v>0.94179999999999997</v>
      </c>
      <c r="DL95" s="4">
        <v>0.1925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0.67110000000000003</v>
      </c>
      <c r="EH95" s="5">
        <v>0.77449999999999997</v>
      </c>
      <c r="EI95" s="5">
        <v>0.35599999999999998</v>
      </c>
      <c r="EJ95" s="5">
        <v>0.94199999999999995</v>
      </c>
      <c r="EK95" s="5">
        <v>0.24660000000000001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0.70679999999999987</v>
      </c>
      <c r="EW95" s="4">
        <f t="shared" si="7"/>
        <v>0.85956363636363653</v>
      </c>
      <c r="EX95" s="4">
        <f t="shared" si="8"/>
        <v>0.33136363636363642</v>
      </c>
      <c r="EY95" s="4">
        <f t="shared" si="9"/>
        <v>0.92106363636363642</v>
      </c>
      <c r="EZ95" s="4">
        <f t="shared" si="10"/>
        <v>0.20155454545454543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k=10,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k=10,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k=10, r=0.5</v>
      </c>
    </row>
    <row r="96" spans="1:161" x14ac:dyDescent="0.2">
      <c r="A96" s="1" t="s">
        <v>89</v>
      </c>
      <c r="B96" s="4">
        <v>0.66379999999999995</v>
      </c>
      <c r="C96" s="4">
        <v>0.75160000000000005</v>
      </c>
      <c r="D96" s="4">
        <v>0.34649999999999997</v>
      </c>
      <c r="E96" s="4">
        <v>0.96430000000000005</v>
      </c>
      <c r="F96" s="4">
        <v>0.1983</v>
      </c>
      <c r="G96" s="5">
        <v>0.67269999999999996</v>
      </c>
      <c r="H96" s="5">
        <v>0.77380000000000004</v>
      </c>
      <c r="I96" s="5">
        <v>0.35510000000000003</v>
      </c>
      <c r="J96" s="5">
        <v>0.95550000000000002</v>
      </c>
      <c r="K96" s="5">
        <v>0.38219999999999998</v>
      </c>
      <c r="L96" s="4">
        <v>0.68330000000000002</v>
      </c>
      <c r="M96" s="4">
        <v>0.79700000000000004</v>
      </c>
      <c r="N96" s="4">
        <v>0.34460000000000002</v>
      </c>
      <c r="O96" s="4">
        <v>0.94169999999999998</v>
      </c>
      <c r="P96" s="4">
        <v>0.29289999999999999</v>
      </c>
      <c r="Q96" s="5">
        <v>0.71060000000000001</v>
      </c>
      <c r="R96" s="5">
        <v>0.86219999999999997</v>
      </c>
      <c r="S96" s="5">
        <v>0.30690000000000001</v>
      </c>
      <c r="T96" s="5">
        <v>0.91469999999999996</v>
      </c>
      <c r="U96" s="5">
        <v>0.16650000000000001</v>
      </c>
      <c r="V96" s="4">
        <v>0.82899999999999996</v>
      </c>
      <c r="W96" s="4">
        <v>1.1695</v>
      </c>
      <c r="X96" s="4">
        <v>0.21909999999999999</v>
      </c>
      <c r="Y96" s="4">
        <v>0.80930000000000002</v>
      </c>
      <c r="Z96" s="4">
        <v>6.7400000000000002E-2</v>
      </c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/>
      <c r="AL96" s="14"/>
      <c r="AM96" s="14"/>
      <c r="AN96" s="14"/>
      <c r="AO96" s="14"/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0.68479999999999996</v>
      </c>
      <c r="CJ96" s="5">
        <v>0.80069999999999997</v>
      </c>
      <c r="CK96" s="5">
        <v>0.34039999999999998</v>
      </c>
      <c r="CL96" s="5">
        <v>0.94259999999999999</v>
      </c>
      <c r="CM96" s="5">
        <v>0.16639999999999999</v>
      </c>
      <c r="CN96" s="4">
        <v>0.71120000000000005</v>
      </c>
      <c r="CO96" s="4">
        <v>0.86470000000000002</v>
      </c>
      <c r="CP96" s="4">
        <v>0.30969999999999998</v>
      </c>
      <c r="CQ96" s="4">
        <v>0.91459999999999997</v>
      </c>
      <c r="CR96" s="4">
        <v>0.1</v>
      </c>
      <c r="CS96" s="5">
        <v>0.82940000000000003</v>
      </c>
      <c r="CT96" s="5">
        <v>1.1722999999999999</v>
      </c>
      <c r="CU96" s="5">
        <v>0.21859999999999999</v>
      </c>
      <c r="CV96" s="5">
        <v>0.80830000000000002</v>
      </c>
      <c r="CW96" s="5">
        <v>4.0300000000000002E-2</v>
      </c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0.68420000000000003</v>
      </c>
      <c r="DI96" s="4">
        <v>0.79949999999999999</v>
      </c>
      <c r="DJ96" s="4">
        <v>0.34350000000000003</v>
      </c>
      <c r="DK96" s="4">
        <v>0.94179999999999997</v>
      </c>
      <c r="DL96" s="4">
        <v>0.15029999999999999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0.71877777777777774</v>
      </c>
      <c r="EW96" s="4">
        <f t="shared" si="7"/>
        <v>0.88792222222222217</v>
      </c>
      <c r="EX96" s="4">
        <f t="shared" si="8"/>
        <v>0.30937777777777781</v>
      </c>
      <c r="EY96" s="4">
        <f t="shared" si="9"/>
        <v>0.91031111111111107</v>
      </c>
      <c r="EZ96" s="4">
        <f t="shared" si="10"/>
        <v>0.17381111111111108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r=0.3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90</v>
      </c>
      <c r="B97" s="4">
        <v>0.64780000000000004</v>
      </c>
      <c r="C97" s="4">
        <v>0.71840000000000004</v>
      </c>
      <c r="D97" s="4">
        <v>0.36890000000000001</v>
      </c>
      <c r="E97" s="4">
        <v>0.96430000000000005</v>
      </c>
      <c r="F97" s="4">
        <v>0.26440000000000002</v>
      </c>
      <c r="G97" s="5">
        <v>0.66010000000000002</v>
      </c>
      <c r="H97" s="5">
        <v>0.74850000000000005</v>
      </c>
      <c r="I97" s="5">
        <v>0.3745</v>
      </c>
      <c r="J97" s="5">
        <v>0.95550000000000002</v>
      </c>
      <c r="K97" s="5">
        <v>0.41549999999999998</v>
      </c>
      <c r="L97" s="4">
        <v>0.67469999999999997</v>
      </c>
      <c r="M97" s="4">
        <v>0.77929999999999999</v>
      </c>
      <c r="N97" s="4">
        <v>0.35680000000000001</v>
      </c>
      <c r="O97" s="4">
        <v>0.94169999999999998</v>
      </c>
      <c r="P97" s="4">
        <v>0.34839999999999999</v>
      </c>
      <c r="Q97" s="5">
        <v>0.70720000000000005</v>
      </c>
      <c r="R97" s="5">
        <v>0.85680000000000001</v>
      </c>
      <c r="S97" s="5">
        <v>0.30730000000000002</v>
      </c>
      <c r="T97" s="5">
        <v>0.91469999999999996</v>
      </c>
      <c r="U97" s="5">
        <v>0.24929999999999999</v>
      </c>
      <c r="V97" s="4">
        <v>0.82410000000000005</v>
      </c>
      <c r="W97" s="4">
        <v>1.1593</v>
      </c>
      <c r="X97" s="4">
        <v>0.22059999999999999</v>
      </c>
      <c r="Y97" s="4">
        <v>0.80930000000000002</v>
      </c>
      <c r="Z97" s="4">
        <v>7.2599999999999998E-2</v>
      </c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/>
      <c r="AL97" s="14"/>
      <c r="AM97" s="14"/>
      <c r="AN97" s="14"/>
      <c r="AO97" s="14"/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0.67600000000000005</v>
      </c>
      <c r="CJ97" s="5">
        <v>0.78320000000000001</v>
      </c>
      <c r="CK97" s="5">
        <v>0.35170000000000001</v>
      </c>
      <c r="CL97" s="5">
        <v>0.94259999999999999</v>
      </c>
      <c r="CM97" s="5">
        <v>0.2122</v>
      </c>
      <c r="CN97" s="4">
        <v>0.7077</v>
      </c>
      <c r="CO97" s="4">
        <v>0.85899999999999999</v>
      </c>
      <c r="CP97" s="4">
        <v>0.31030000000000002</v>
      </c>
      <c r="CQ97" s="4">
        <v>0.91459999999999997</v>
      </c>
      <c r="CR97" s="4">
        <v>0.1249</v>
      </c>
      <c r="CS97" s="5">
        <v>0.8246</v>
      </c>
      <c r="CT97" s="5">
        <v>1.1615</v>
      </c>
      <c r="CU97" s="5">
        <v>0.22059999999999999</v>
      </c>
      <c r="CV97" s="5">
        <v>0.80830000000000002</v>
      </c>
      <c r="CW97" s="5">
        <v>4.5600000000000002E-2</v>
      </c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0.6754</v>
      </c>
      <c r="DI97" s="4">
        <v>0.78180000000000005</v>
      </c>
      <c r="DJ97" s="4">
        <v>0.35539999999999999</v>
      </c>
      <c r="DK97" s="4">
        <v>0.94179999999999997</v>
      </c>
      <c r="DL97" s="4">
        <v>0.1875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0.71084444444444439</v>
      </c>
      <c r="EW97" s="4">
        <f t="shared" si="7"/>
        <v>0.87197777777777774</v>
      </c>
      <c r="EX97" s="4">
        <f t="shared" si="8"/>
        <v>0.31845555555555555</v>
      </c>
      <c r="EY97" s="4">
        <f t="shared" si="9"/>
        <v>0.91031111111111107</v>
      </c>
      <c r="EZ97" s="4">
        <f t="shared" si="10"/>
        <v>0.21337777777777778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r=0.3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91</v>
      </c>
      <c r="B98" s="4">
        <v>0.64680000000000004</v>
      </c>
      <c r="C98" s="4">
        <v>0.71550000000000002</v>
      </c>
      <c r="D98" s="4">
        <v>0.37230000000000002</v>
      </c>
      <c r="E98" s="4">
        <v>0.96430000000000005</v>
      </c>
      <c r="F98" s="4">
        <v>0.2157</v>
      </c>
      <c r="G98" s="5">
        <v>0.65939999999999999</v>
      </c>
      <c r="H98" s="5">
        <v>0.746</v>
      </c>
      <c r="I98" s="5">
        <v>0.37880000000000003</v>
      </c>
      <c r="J98" s="5">
        <v>0.95550000000000002</v>
      </c>
      <c r="K98" s="5">
        <v>0.33069999999999999</v>
      </c>
      <c r="L98" s="4">
        <v>0.67549999999999999</v>
      </c>
      <c r="M98" s="4">
        <v>0.78059999999999996</v>
      </c>
      <c r="N98" s="4">
        <v>0.35759999999999997</v>
      </c>
      <c r="O98" s="4">
        <v>0.94169999999999998</v>
      </c>
      <c r="P98" s="4">
        <v>0.27750000000000002</v>
      </c>
      <c r="Q98" s="5">
        <v>0.71330000000000005</v>
      </c>
      <c r="R98" s="5">
        <v>0.87060000000000004</v>
      </c>
      <c r="S98" s="5">
        <v>0.3009</v>
      </c>
      <c r="T98" s="5">
        <v>0.91469999999999996</v>
      </c>
      <c r="U98" s="5">
        <v>0.1736</v>
      </c>
      <c r="V98" s="4">
        <v>0.83409999999999995</v>
      </c>
      <c r="W98" s="4">
        <v>1.1839999999999999</v>
      </c>
      <c r="X98" s="4">
        <v>0.2167</v>
      </c>
      <c r="Y98" s="4">
        <v>0.80930000000000002</v>
      </c>
      <c r="Z98" s="4">
        <v>6.0900000000000003E-2</v>
      </c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>
        <v>0.67689999999999995</v>
      </c>
      <c r="CJ98" s="5">
        <v>0.78449999999999998</v>
      </c>
      <c r="CK98" s="5">
        <v>0.35249999999999998</v>
      </c>
      <c r="CL98" s="5">
        <v>0.94259999999999999</v>
      </c>
      <c r="CM98" s="5">
        <v>0.1653</v>
      </c>
      <c r="CN98" s="4">
        <v>0.7137</v>
      </c>
      <c r="CO98" s="4">
        <v>0.87270000000000003</v>
      </c>
      <c r="CP98" s="4">
        <v>0.30359999999999998</v>
      </c>
      <c r="CQ98" s="4">
        <v>0.91459999999999997</v>
      </c>
      <c r="CR98" s="4">
        <v>9.9199999999999997E-2</v>
      </c>
      <c r="CS98" s="5">
        <v>0.83420000000000005</v>
      </c>
      <c r="CT98" s="5">
        <v>1.1852</v>
      </c>
      <c r="CU98" s="5">
        <v>0.21690000000000001</v>
      </c>
      <c r="CV98" s="5">
        <v>0.80830000000000002</v>
      </c>
      <c r="CW98" s="5">
        <v>4.0399999999999998E-2</v>
      </c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0.67620000000000002</v>
      </c>
      <c r="DI98" s="4">
        <v>0.78310000000000002</v>
      </c>
      <c r="DJ98" s="4">
        <v>0.35580000000000001</v>
      </c>
      <c r="DK98" s="4">
        <v>0.94179999999999997</v>
      </c>
      <c r="DL98" s="4">
        <v>0.14000000000000001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0.71445555555555562</v>
      </c>
      <c r="EW98" s="4">
        <f t="shared" si="7"/>
        <v>0.88024444444444438</v>
      </c>
      <c r="EX98" s="4">
        <f t="shared" si="8"/>
        <v>0.31723333333333331</v>
      </c>
      <c r="EY98" s="4">
        <f t="shared" si="9"/>
        <v>0.91031111111111107</v>
      </c>
      <c r="EZ98" s="4">
        <f t="shared" si="10"/>
        <v>0.16703333333333331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r=0.3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92</v>
      </c>
      <c r="B99" s="4">
        <v>0.63800000000000001</v>
      </c>
      <c r="C99" s="4">
        <v>0.70179999999999998</v>
      </c>
      <c r="D99" s="4">
        <v>0.3931</v>
      </c>
      <c r="E99" s="4">
        <v>0.96489999999999998</v>
      </c>
      <c r="F99" s="4">
        <v>0.26</v>
      </c>
      <c r="G99" s="5">
        <v>0.65549999999999997</v>
      </c>
      <c r="H99" s="5">
        <v>0.74360000000000004</v>
      </c>
      <c r="I99" s="5">
        <v>0.38600000000000001</v>
      </c>
      <c r="J99" s="5">
        <v>0.95550000000000002</v>
      </c>
      <c r="K99" s="5">
        <v>0.46479999999999999</v>
      </c>
      <c r="L99" s="4">
        <v>0.67969999999999997</v>
      </c>
      <c r="M99" s="4">
        <v>0.7974</v>
      </c>
      <c r="N99" s="4">
        <v>0.34970000000000001</v>
      </c>
      <c r="O99" s="4">
        <v>0.94169999999999998</v>
      </c>
      <c r="P99" s="4">
        <v>0.34179999999999999</v>
      </c>
      <c r="Q99" s="5">
        <v>0.73050000000000004</v>
      </c>
      <c r="R99" s="5">
        <v>0.92010000000000003</v>
      </c>
      <c r="S99" s="5">
        <v>0.28439999999999999</v>
      </c>
      <c r="T99" s="5">
        <v>0.91469999999999996</v>
      </c>
      <c r="U99" s="5">
        <v>0.19839999999999999</v>
      </c>
      <c r="V99" s="4">
        <v>0.84899999999999998</v>
      </c>
      <c r="W99" s="4">
        <v>1.2253000000000001</v>
      </c>
      <c r="X99" s="4">
        <v>0.21260000000000001</v>
      </c>
      <c r="Y99" s="4">
        <v>0.80930000000000002</v>
      </c>
      <c r="Z99" s="4">
        <v>7.6899999999999996E-2</v>
      </c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>
        <v>0.68110000000000004</v>
      </c>
      <c r="CJ99" s="5">
        <v>0.80130000000000001</v>
      </c>
      <c r="CK99" s="5">
        <v>0.34460000000000002</v>
      </c>
      <c r="CL99" s="5">
        <v>0.94259999999999999</v>
      </c>
      <c r="CM99" s="5">
        <v>0.21590000000000001</v>
      </c>
      <c r="CN99" s="4">
        <v>0.73060000000000003</v>
      </c>
      <c r="CO99" s="4">
        <v>0.92110000000000003</v>
      </c>
      <c r="CP99" s="4">
        <v>0.2873</v>
      </c>
      <c r="CQ99" s="4">
        <v>0.91459999999999997</v>
      </c>
      <c r="CR99" s="4">
        <v>0.12609999999999999</v>
      </c>
      <c r="CS99" s="5">
        <v>0.84819999999999995</v>
      </c>
      <c r="CT99" s="5">
        <v>1.224</v>
      </c>
      <c r="CU99" s="5">
        <v>0.21290000000000001</v>
      </c>
      <c r="CV99" s="5">
        <v>0.80830000000000002</v>
      </c>
      <c r="CW99" s="5">
        <v>4.4999999999999998E-2</v>
      </c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0.68030000000000002</v>
      </c>
      <c r="DI99" s="4">
        <v>0.79959999999999998</v>
      </c>
      <c r="DJ99" s="4">
        <v>0.34770000000000001</v>
      </c>
      <c r="DK99" s="4">
        <v>0.94179999999999997</v>
      </c>
      <c r="DL99" s="4">
        <v>0.18709999999999999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0.72143333333333326</v>
      </c>
      <c r="EW99" s="4">
        <f t="shared" si="7"/>
        <v>0.90380000000000016</v>
      </c>
      <c r="EX99" s="4">
        <f t="shared" si="8"/>
        <v>0.31314444444444445</v>
      </c>
      <c r="EY99" s="4">
        <f t="shared" si="9"/>
        <v>0.91037777777777784</v>
      </c>
      <c r="EZ99" s="4">
        <f t="shared" si="10"/>
        <v>0.21288888888888888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93</v>
      </c>
      <c r="B100" s="4">
        <v>0.64410000000000001</v>
      </c>
      <c r="C100" s="4">
        <v>0.71179999999999999</v>
      </c>
      <c r="D100" s="4">
        <v>0.37369999999999998</v>
      </c>
      <c r="E100" s="4">
        <v>0.96430000000000005</v>
      </c>
      <c r="F100" s="4">
        <v>0.2283</v>
      </c>
      <c r="G100" s="5">
        <v>0.6573</v>
      </c>
      <c r="H100" s="5">
        <v>0.74370000000000003</v>
      </c>
      <c r="I100" s="5">
        <v>0.37759999999999999</v>
      </c>
      <c r="J100" s="5">
        <v>0.95550000000000002</v>
      </c>
      <c r="K100" s="5">
        <v>0.46970000000000001</v>
      </c>
      <c r="L100" s="4">
        <v>0.67300000000000004</v>
      </c>
      <c r="M100" s="4">
        <v>0.7772</v>
      </c>
      <c r="N100" s="4">
        <v>0.35770000000000002</v>
      </c>
      <c r="O100" s="4">
        <v>0.94169999999999998</v>
      </c>
      <c r="P100" s="4">
        <v>0.3347</v>
      </c>
      <c r="Q100" s="5">
        <v>0.70730000000000004</v>
      </c>
      <c r="R100" s="5">
        <v>0.85980000000000001</v>
      </c>
      <c r="S100" s="5">
        <v>0.3054</v>
      </c>
      <c r="T100" s="5">
        <v>0.91469999999999996</v>
      </c>
      <c r="U100" s="5">
        <v>0.19409999999999999</v>
      </c>
      <c r="V100" s="4">
        <v>0.82530000000000003</v>
      </c>
      <c r="W100" s="4">
        <v>1.1641999999999999</v>
      </c>
      <c r="X100" s="4">
        <v>0.22109999999999999</v>
      </c>
      <c r="Y100" s="4">
        <v>0.80930000000000002</v>
      </c>
      <c r="Z100" s="4">
        <v>9.1999999999999998E-2</v>
      </c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>
        <v>0.6744</v>
      </c>
      <c r="CJ100" s="5">
        <v>0.78139999999999998</v>
      </c>
      <c r="CK100" s="5">
        <v>0.35220000000000001</v>
      </c>
      <c r="CL100" s="5">
        <v>0.94259999999999999</v>
      </c>
      <c r="CM100" s="5">
        <v>0.20799999999999999</v>
      </c>
      <c r="CN100" s="4">
        <v>0.7077</v>
      </c>
      <c r="CO100" s="4">
        <v>0.8619</v>
      </c>
      <c r="CP100" s="4">
        <v>0.30869999999999997</v>
      </c>
      <c r="CQ100" s="4">
        <v>0.91459999999999997</v>
      </c>
      <c r="CR100" s="4">
        <v>0.12280000000000001</v>
      </c>
      <c r="CS100" s="5">
        <v>0.82569999999999999</v>
      </c>
      <c r="CT100" s="5">
        <v>1.1661999999999999</v>
      </c>
      <c r="CU100" s="5">
        <v>0.22090000000000001</v>
      </c>
      <c r="CV100" s="5">
        <v>0.80830000000000002</v>
      </c>
      <c r="CW100" s="5">
        <v>4.6899999999999997E-2</v>
      </c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0.67390000000000005</v>
      </c>
      <c r="DI100" s="4">
        <v>0.78010000000000002</v>
      </c>
      <c r="DJ100" s="4">
        <v>0.35580000000000001</v>
      </c>
      <c r="DK100" s="4">
        <v>0.94179999999999997</v>
      </c>
      <c r="DL100" s="4">
        <v>0.18149999999999999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0.70985555555555557</v>
      </c>
      <c r="EW100" s="4">
        <f t="shared" si="7"/>
        <v>0.87181111111111109</v>
      </c>
      <c r="EX100" s="4">
        <f t="shared" si="8"/>
        <v>0.31923333333333331</v>
      </c>
      <c r="EY100" s="4">
        <f t="shared" si="9"/>
        <v>0.91031111111111107</v>
      </c>
      <c r="EZ100" s="4">
        <f t="shared" si="10"/>
        <v>0.20866666666666667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r=0.3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226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>
        <v>0.68510000000000004</v>
      </c>
      <c r="CJ101" s="5">
        <v>0.80149999999999999</v>
      </c>
      <c r="CK101" s="5">
        <v>0.33310000000000001</v>
      </c>
      <c r="CL101" s="5">
        <v>0.94199999999999995</v>
      </c>
      <c r="CM101" s="5">
        <v>0.1338</v>
      </c>
      <c r="CN101" s="4">
        <v>0.7077</v>
      </c>
      <c r="CO101" s="4">
        <v>0.85540000000000005</v>
      </c>
      <c r="CP101" s="4">
        <v>0.30940000000000001</v>
      </c>
      <c r="CQ101" s="4">
        <v>0.9103</v>
      </c>
      <c r="CR101" s="4">
        <v>8.5099999999999995E-2</v>
      </c>
      <c r="CS101" s="5">
        <v>0.79369999999999996</v>
      </c>
      <c r="CT101" s="5">
        <v>1.0751999999999999</v>
      </c>
      <c r="CU101" s="5">
        <v>0.22919999999999999</v>
      </c>
      <c r="CV101" s="5">
        <v>0.67959999999999998</v>
      </c>
      <c r="CW101" s="5">
        <v>3.6499999999999998E-2</v>
      </c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0.68440000000000001</v>
      </c>
      <c r="DI101" s="4">
        <v>0.80020000000000002</v>
      </c>
      <c r="DJ101" s="4">
        <v>0.33660000000000001</v>
      </c>
      <c r="DK101" s="4">
        <v>0.94120000000000004</v>
      </c>
      <c r="DL101" s="4">
        <v>0.1139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0.71772500000000006</v>
      </c>
      <c r="EW101" s="4">
        <f t="shared" si="7"/>
        <v>0.88307500000000005</v>
      </c>
      <c r="EX101" s="4">
        <f t="shared" si="8"/>
        <v>0.30207499999999998</v>
      </c>
      <c r="EY101" s="4">
        <f t="shared" si="9"/>
        <v>0.86827500000000013</v>
      </c>
      <c r="EZ101" s="4">
        <f t="shared" si="10"/>
        <v>9.232499999999999E-2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k=50,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k=50,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k=50,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k=20,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94</v>
      </c>
      <c r="B102" s="4">
        <v>0.64590000000000003</v>
      </c>
      <c r="C102" s="4">
        <v>0.71530000000000005</v>
      </c>
      <c r="D102" s="4">
        <v>0.3639</v>
      </c>
      <c r="E102" s="4">
        <v>0.96419999999999995</v>
      </c>
      <c r="F102" s="4">
        <v>0.22539999999999999</v>
      </c>
      <c r="G102" s="5">
        <v>0.65839999999999999</v>
      </c>
      <c r="H102" s="5">
        <v>0.74509999999999998</v>
      </c>
      <c r="I102" s="5">
        <v>0.37119999999999997</v>
      </c>
      <c r="J102" s="5">
        <v>0.95540000000000003</v>
      </c>
      <c r="K102" s="5">
        <v>0.40749999999999997</v>
      </c>
      <c r="L102" s="4">
        <v>0.67230000000000001</v>
      </c>
      <c r="M102" s="4">
        <v>0.77339999999999998</v>
      </c>
      <c r="N102" s="4">
        <v>0.35759999999999997</v>
      </c>
      <c r="O102" s="4">
        <v>0.94110000000000005</v>
      </c>
      <c r="P102" s="4">
        <v>0.31879999999999997</v>
      </c>
      <c r="Q102" s="5">
        <v>0.70089999999999997</v>
      </c>
      <c r="R102" s="5">
        <v>0.84050000000000002</v>
      </c>
      <c r="S102" s="5">
        <v>0.3125</v>
      </c>
      <c r="T102" s="5">
        <v>0.91</v>
      </c>
      <c r="U102" s="5">
        <v>0.2079</v>
      </c>
      <c r="V102" s="4">
        <v>0.79490000000000005</v>
      </c>
      <c r="W102" s="4">
        <v>1.0792999999999999</v>
      </c>
      <c r="X102" s="4">
        <v>0.23069999999999999</v>
      </c>
      <c r="Y102" s="4">
        <v>0.68110000000000004</v>
      </c>
      <c r="Z102" s="4">
        <v>6.7000000000000004E-2</v>
      </c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>
        <v>0.73860000000000003</v>
      </c>
      <c r="AL102" s="14">
        <v>0.88290000000000002</v>
      </c>
      <c r="AM102" s="14">
        <v>0.39889999999999998</v>
      </c>
      <c r="AN102" s="14">
        <v>0.99680000000000002</v>
      </c>
      <c r="AO102" s="14">
        <v>3.3500000000000002E-2</v>
      </c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>
        <v>0.67379999999999995</v>
      </c>
      <c r="CJ102" s="5">
        <v>0.77780000000000005</v>
      </c>
      <c r="CK102" s="5">
        <v>0.35120000000000001</v>
      </c>
      <c r="CL102" s="5">
        <v>0.94199999999999995</v>
      </c>
      <c r="CM102" s="5">
        <v>0.17879999999999999</v>
      </c>
      <c r="CN102" s="4">
        <v>0.7016</v>
      </c>
      <c r="CO102" s="4">
        <v>0.84330000000000005</v>
      </c>
      <c r="CP102" s="4">
        <v>0.31630000000000003</v>
      </c>
      <c r="CQ102" s="4">
        <v>0.9103</v>
      </c>
      <c r="CR102" s="4">
        <v>0.1077</v>
      </c>
      <c r="CS102" s="5">
        <v>0.79530000000000001</v>
      </c>
      <c r="CT102" s="5">
        <v>1.0797000000000001</v>
      </c>
      <c r="CU102" s="5">
        <v>0.2276</v>
      </c>
      <c r="CV102" s="5">
        <v>0.67959999999999998</v>
      </c>
      <c r="CW102" s="5">
        <v>4.0599999999999997E-2</v>
      </c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0.67320000000000002</v>
      </c>
      <c r="DI102" s="4">
        <v>0.77639999999999998</v>
      </c>
      <c r="DJ102" s="4">
        <v>0.35499999999999998</v>
      </c>
      <c r="DK102" s="4">
        <v>0.94120000000000004</v>
      </c>
      <c r="DL102" s="4">
        <v>0.1565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0.67320000000000002</v>
      </c>
      <c r="EH102" s="5">
        <v>0.77680000000000005</v>
      </c>
      <c r="EI102" s="5">
        <v>0.3533</v>
      </c>
      <c r="EJ102" s="5">
        <v>0.94140000000000001</v>
      </c>
      <c r="EK102" s="5">
        <v>0.2087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0.70255454545454543</v>
      </c>
      <c r="EW102" s="4">
        <f t="shared" si="7"/>
        <v>0.84459090909090906</v>
      </c>
      <c r="EX102" s="4">
        <f t="shared" si="8"/>
        <v>0.33074545454545451</v>
      </c>
      <c r="EY102" s="4">
        <f t="shared" si="9"/>
        <v>0.89664545454545463</v>
      </c>
      <c r="EZ102" s="4">
        <f t="shared" si="10"/>
        <v>0.17749090909090909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k=10,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k=10,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k=10, r=0.5</v>
      </c>
    </row>
    <row r="103" spans="1:161" x14ac:dyDescent="0.2">
      <c r="A103" s="1" t="s">
        <v>95</v>
      </c>
      <c r="B103" s="4">
        <v>0.67059999999999997</v>
      </c>
      <c r="C103" s="4">
        <v>0.76539999999999997</v>
      </c>
      <c r="D103" s="4">
        <v>0.33879999999999999</v>
      </c>
      <c r="E103" s="4">
        <v>0.95699999999999996</v>
      </c>
      <c r="F103" s="4">
        <v>0.14729999999999999</v>
      </c>
      <c r="G103" s="5">
        <v>0.68420000000000003</v>
      </c>
      <c r="H103" s="5">
        <v>0.79900000000000004</v>
      </c>
      <c r="I103" s="5">
        <v>0.34179999999999999</v>
      </c>
      <c r="J103" s="5">
        <v>0.94610000000000005</v>
      </c>
      <c r="K103" s="5">
        <v>0.33279999999999998</v>
      </c>
      <c r="L103" s="4">
        <v>0.70389999999999997</v>
      </c>
      <c r="M103" s="4">
        <v>0.8417</v>
      </c>
      <c r="N103" s="4">
        <v>0.3271</v>
      </c>
      <c r="O103" s="4">
        <v>0.92869999999999997</v>
      </c>
      <c r="P103" s="4">
        <v>0.26669999999999999</v>
      </c>
      <c r="Q103" s="5">
        <v>0.7389</v>
      </c>
      <c r="R103" s="5">
        <v>0.9284</v>
      </c>
      <c r="S103" s="5">
        <v>0.27450000000000002</v>
      </c>
      <c r="T103" s="5">
        <v>0.88919999999999999</v>
      </c>
      <c r="U103" s="5">
        <v>0.16200000000000001</v>
      </c>
      <c r="V103" s="4">
        <v>0.83069999999999999</v>
      </c>
      <c r="W103" s="4">
        <v>1.1729000000000001</v>
      </c>
      <c r="X103" s="4">
        <v>0.19969999999999999</v>
      </c>
      <c r="Y103" s="4">
        <v>0.60619999999999996</v>
      </c>
      <c r="Z103" s="4">
        <v>5.8200000000000002E-2</v>
      </c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>
        <v>0.70450000000000002</v>
      </c>
      <c r="CJ103" s="5">
        <v>0.84460000000000002</v>
      </c>
      <c r="CK103" s="5">
        <v>0.32169999999999999</v>
      </c>
      <c r="CL103" s="5">
        <v>0.92920000000000003</v>
      </c>
      <c r="CM103" s="5">
        <v>0.12609999999999999</v>
      </c>
      <c r="CN103" s="4">
        <v>0.73960000000000004</v>
      </c>
      <c r="CO103" s="4">
        <v>0.9304</v>
      </c>
      <c r="CP103" s="4">
        <v>0.2797</v>
      </c>
      <c r="CQ103" s="4">
        <v>0.88939999999999997</v>
      </c>
      <c r="CR103" s="4">
        <v>8.3699999999999997E-2</v>
      </c>
      <c r="CS103" s="5">
        <v>0.83220000000000005</v>
      </c>
      <c r="CT103" s="5">
        <v>1.1769000000000001</v>
      </c>
      <c r="CU103" s="5">
        <v>0.19869999999999999</v>
      </c>
      <c r="CV103" s="5">
        <v>0.60429999999999995</v>
      </c>
      <c r="CW103" s="5">
        <v>3.78E-2</v>
      </c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0.70420000000000005</v>
      </c>
      <c r="DI103" s="4">
        <v>0.84430000000000005</v>
      </c>
      <c r="DJ103" s="4">
        <v>0.32229999999999998</v>
      </c>
      <c r="DK103" s="4">
        <v>0.92849999999999999</v>
      </c>
      <c r="DL103" s="4">
        <v>0.1147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:EV134" si="11">AVERAGEIFS(B103:EU103,metrics.est,"MAE")</f>
        <v>0.73431111111111125</v>
      </c>
      <c r="EW103" s="4">
        <f t="shared" si="7"/>
        <v>0.92262222222222212</v>
      </c>
      <c r="EX103" s="4">
        <f t="shared" si="8"/>
        <v>0.28936666666666666</v>
      </c>
      <c r="EY103" s="4">
        <f t="shared" si="9"/>
        <v>0.85317777777777781</v>
      </c>
      <c r="EZ103" s="4">
        <f t="shared" si="10"/>
        <v>0.14770000000000003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r=0.3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k=20, r=0.9</v>
      </c>
    </row>
    <row r="104" spans="1:161" x14ac:dyDescent="0.2">
      <c r="A104" s="1" t="s">
        <v>96</v>
      </c>
      <c r="B104" s="4">
        <v>0.64749999999999996</v>
      </c>
      <c r="C104" s="4">
        <v>0.71909999999999996</v>
      </c>
      <c r="D104" s="4">
        <v>0.37269999999999998</v>
      </c>
      <c r="E104" s="4">
        <v>0.95699999999999996</v>
      </c>
      <c r="F104" s="4">
        <v>0.18809999999999999</v>
      </c>
      <c r="G104" s="5">
        <v>0.66520000000000001</v>
      </c>
      <c r="H104" s="5">
        <v>0.76</v>
      </c>
      <c r="I104" s="5">
        <v>0.36880000000000002</v>
      </c>
      <c r="J104" s="5">
        <v>0.94610000000000005</v>
      </c>
      <c r="K104" s="5">
        <v>0.40960000000000002</v>
      </c>
      <c r="L104" s="4">
        <v>0.6895</v>
      </c>
      <c r="M104" s="4">
        <v>0.81230000000000002</v>
      </c>
      <c r="N104" s="4">
        <v>0.34789999999999999</v>
      </c>
      <c r="O104" s="4">
        <v>0.92869999999999997</v>
      </c>
      <c r="P104" s="4">
        <v>0.28039999999999998</v>
      </c>
      <c r="Q104" s="5">
        <v>0.73180000000000001</v>
      </c>
      <c r="R104" s="5">
        <v>0.91339999999999999</v>
      </c>
      <c r="S104" s="5">
        <v>0.28489999999999999</v>
      </c>
      <c r="T104" s="5">
        <v>0.88919999999999999</v>
      </c>
      <c r="U104" s="5">
        <v>0.19980000000000001</v>
      </c>
      <c r="V104" s="4">
        <v>0.83169999999999999</v>
      </c>
      <c r="W104" s="4">
        <v>1.1753</v>
      </c>
      <c r="X104" s="4">
        <v>0.1993</v>
      </c>
      <c r="Y104" s="4">
        <v>0.60619999999999996</v>
      </c>
      <c r="Z104" s="4">
        <v>7.51E-2</v>
      </c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>
        <v>0.69059999999999999</v>
      </c>
      <c r="CJ104" s="5">
        <v>0.81610000000000005</v>
      </c>
      <c r="CK104" s="5">
        <v>0.34079999999999999</v>
      </c>
      <c r="CL104" s="5">
        <v>0.92920000000000003</v>
      </c>
      <c r="CM104" s="5">
        <v>0.17610000000000001</v>
      </c>
      <c r="CN104" s="4">
        <v>0.73240000000000005</v>
      </c>
      <c r="CO104" s="4">
        <v>0.91569999999999996</v>
      </c>
      <c r="CP104" s="4">
        <v>0.28899999999999998</v>
      </c>
      <c r="CQ104" s="4">
        <v>0.88939999999999997</v>
      </c>
      <c r="CR104" s="4">
        <v>0.10630000000000001</v>
      </c>
      <c r="CS104" s="5">
        <v>0.83279999999999998</v>
      </c>
      <c r="CT104" s="5">
        <v>1.1779999999999999</v>
      </c>
      <c r="CU104" s="5">
        <v>0.1983</v>
      </c>
      <c r="CV104" s="5">
        <v>0.60429999999999995</v>
      </c>
      <c r="CW104" s="5">
        <v>4.1200000000000001E-2</v>
      </c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0.69030000000000002</v>
      </c>
      <c r="DI104" s="4">
        <v>0.81559999999999999</v>
      </c>
      <c r="DJ104" s="4">
        <v>0.34150000000000003</v>
      </c>
      <c r="DK104" s="4">
        <v>0.92849999999999999</v>
      </c>
      <c r="DL104" s="4">
        <v>0.15429999999999999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11"/>
        <v>0.72353333333333336</v>
      </c>
      <c r="EW104" s="4">
        <f t="shared" si="7"/>
        <v>0.90061111111111103</v>
      </c>
      <c r="EX104" s="4">
        <f t="shared" si="8"/>
        <v>0.30479999999999996</v>
      </c>
      <c r="EY104" s="4">
        <f t="shared" si="9"/>
        <v>0.85317777777777781</v>
      </c>
      <c r="EZ104" s="4">
        <f t="shared" si="10"/>
        <v>0.1812111111111111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97</v>
      </c>
      <c r="B105" s="4">
        <v>0.66020000000000001</v>
      </c>
      <c r="C105" s="4">
        <v>0.74060000000000004</v>
      </c>
      <c r="D105" s="4">
        <v>0.34920000000000001</v>
      </c>
      <c r="E105" s="4">
        <v>0.93059999999999998</v>
      </c>
      <c r="F105" s="4">
        <v>0.1777</v>
      </c>
      <c r="G105" s="5">
        <v>0.67520000000000002</v>
      </c>
      <c r="H105" s="5">
        <v>0.77659999999999996</v>
      </c>
      <c r="I105" s="5">
        <v>0.34620000000000001</v>
      </c>
      <c r="J105" s="5">
        <v>0.91339999999999999</v>
      </c>
      <c r="K105" s="5">
        <v>0.41399999999999998</v>
      </c>
      <c r="L105" s="4">
        <v>0.69779999999999998</v>
      </c>
      <c r="M105" s="4">
        <v>0.82540000000000002</v>
      </c>
      <c r="N105" s="4">
        <v>0.32679999999999998</v>
      </c>
      <c r="O105" s="4">
        <v>0.88649999999999995</v>
      </c>
      <c r="P105" s="4">
        <v>0.28799999999999998</v>
      </c>
      <c r="Q105" s="5">
        <v>0.74260000000000004</v>
      </c>
      <c r="R105" s="5">
        <v>0.93220000000000003</v>
      </c>
      <c r="S105" s="5">
        <v>0.27960000000000002</v>
      </c>
      <c r="T105" s="5">
        <v>0.83499999999999996</v>
      </c>
      <c r="U105" s="5">
        <v>0.1893</v>
      </c>
      <c r="V105" s="4">
        <v>0.84799999999999998</v>
      </c>
      <c r="W105" s="4">
        <v>1.2103999999999999</v>
      </c>
      <c r="X105" s="4">
        <v>0.1991</v>
      </c>
      <c r="Y105" s="4">
        <v>0.57779999999999998</v>
      </c>
      <c r="Z105" s="4">
        <v>8.14E-2</v>
      </c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/>
      <c r="AL105" s="14"/>
      <c r="AM105" s="14"/>
      <c r="AN105" s="14"/>
      <c r="AO105" s="14"/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0.69879999999999998</v>
      </c>
      <c r="CJ105" s="5">
        <v>0.82899999999999996</v>
      </c>
      <c r="CK105" s="5">
        <v>0.32200000000000001</v>
      </c>
      <c r="CL105" s="5">
        <v>0.8881</v>
      </c>
      <c r="CM105" s="5">
        <v>0.17510000000000001</v>
      </c>
      <c r="CN105" s="4">
        <v>0.74439999999999995</v>
      </c>
      <c r="CO105" s="4">
        <v>0.93579999999999997</v>
      </c>
      <c r="CP105" s="4">
        <v>0.28010000000000002</v>
      </c>
      <c r="CQ105" s="4">
        <v>0.83499999999999996</v>
      </c>
      <c r="CR105" s="4">
        <v>0.1032</v>
      </c>
      <c r="CS105" s="5">
        <v>0.84919999999999995</v>
      </c>
      <c r="CT105" s="5">
        <v>1.2148000000000001</v>
      </c>
      <c r="CU105" s="5">
        <v>0.1918</v>
      </c>
      <c r="CV105" s="5">
        <v>0.57430000000000003</v>
      </c>
      <c r="CW105" s="5">
        <v>4.02E-2</v>
      </c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0.69840000000000002</v>
      </c>
      <c r="DI105" s="4">
        <v>0.82779999999999998</v>
      </c>
      <c r="DJ105" s="4">
        <v>0.32600000000000001</v>
      </c>
      <c r="DK105" s="4">
        <v>0.88719999999999999</v>
      </c>
      <c r="DL105" s="4">
        <v>0.15029999999999999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11"/>
        <v>0.73495555555555547</v>
      </c>
      <c r="EW105" s="4">
        <f t="shared" si="7"/>
        <v>0.9214</v>
      </c>
      <c r="EX105" s="4">
        <f t="shared" si="8"/>
        <v>0.29120000000000007</v>
      </c>
      <c r="EY105" s="4">
        <f t="shared" si="9"/>
        <v>0.81421111111111111</v>
      </c>
      <c r="EZ105" s="4">
        <f t="shared" si="10"/>
        <v>0.17991111111111108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k=5,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98</v>
      </c>
      <c r="B106" s="4">
        <v>0.66859999999999997</v>
      </c>
      <c r="C106" s="4">
        <v>0.75849999999999995</v>
      </c>
      <c r="D106" s="4">
        <v>0.33989999999999998</v>
      </c>
      <c r="E106" s="4">
        <v>0.93059999999999998</v>
      </c>
      <c r="F106" s="4">
        <v>0.1855</v>
      </c>
      <c r="G106" s="5">
        <v>0.68089999999999995</v>
      </c>
      <c r="H106" s="5">
        <v>0.78849999999999998</v>
      </c>
      <c r="I106" s="5">
        <v>0.34660000000000002</v>
      </c>
      <c r="J106" s="5">
        <v>0.91339999999999999</v>
      </c>
      <c r="K106" s="5">
        <v>0.41770000000000002</v>
      </c>
      <c r="L106" s="4">
        <v>0.70120000000000005</v>
      </c>
      <c r="M106" s="4">
        <v>0.83089999999999997</v>
      </c>
      <c r="N106" s="4">
        <v>0.33050000000000002</v>
      </c>
      <c r="O106" s="4">
        <v>0.88649999999999995</v>
      </c>
      <c r="P106" s="4">
        <v>0.27229999999999999</v>
      </c>
      <c r="Q106" s="5">
        <v>0.74229999999999996</v>
      </c>
      <c r="R106" s="5">
        <v>0.92789999999999995</v>
      </c>
      <c r="S106" s="5">
        <v>0.28589999999999999</v>
      </c>
      <c r="T106" s="5">
        <v>0.83499999999999996</v>
      </c>
      <c r="U106" s="5">
        <v>0.20369999999999999</v>
      </c>
      <c r="V106" s="4">
        <v>0.83899999999999997</v>
      </c>
      <c r="W106" s="4">
        <v>1.1839</v>
      </c>
      <c r="X106" s="4">
        <v>0.2026</v>
      </c>
      <c r="Y106" s="4">
        <v>0.57779999999999998</v>
      </c>
      <c r="Z106" s="4">
        <v>7.8E-2</v>
      </c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>
        <v>0.70269999999999999</v>
      </c>
      <c r="CJ106" s="5">
        <v>0.83509999999999995</v>
      </c>
      <c r="CK106" s="5">
        <v>0.32640000000000002</v>
      </c>
      <c r="CL106" s="5">
        <v>0.8881</v>
      </c>
      <c r="CM106" s="5">
        <v>0.17860000000000001</v>
      </c>
      <c r="CN106" s="4">
        <v>0.74360000000000004</v>
      </c>
      <c r="CO106" s="4">
        <v>0.92979999999999996</v>
      </c>
      <c r="CP106" s="4">
        <v>0.28649999999999998</v>
      </c>
      <c r="CQ106" s="4">
        <v>0.83499999999999996</v>
      </c>
      <c r="CR106" s="4">
        <v>0.1084</v>
      </c>
      <c r="CS106" s="5">
        <v>0.84050000000000002</v>
      </c>
      <c r="CT106" s="5">
        <v>1.1893</v>
      </c>
      <c r="CU106" s="5">
        <v>0.19500000000000001</v>
      </c>
      <c r="CV106" s="5">
        <v>0.57430000000000003</v>
      </c>
      <c r="CW106" s="5">
        <v>4.2000000000000003E-2</v>
      </c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0.70220000000000005</v>
      </c>
      <c r="DI106" s="4">
        <v>0.83430000000000004</v>
      </c>
      <c r="DJ106" s="4">
        <v>0.32879999999999998</v>
      </c>
      <c r="DK106" s="4">
        <v>0.88719999999999999</v>
      </c>
      <c r="DL106" s="4">
        <v>0.153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si="11"/>
        <v>0.73566666666666658</v>
      </c>
      <c r="EW106" s="4">
        <f t="shared" si="7"/>
        <v>0.91979999999999995</v>
      </c>
      <c r="EX106" s="4">
        <f t="shared" si="8"/>
        <v>0.29357777777777777</v>
      </c>
      <c r="EY106" s="4">
        <f t="shared" si="9"/>
        <v>0.81421111111111111</v>
      </c>
      <c r="EZ106" s="4">
        <f t="shared" si="10"/>
        <v>0.18213333333333337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r=0.3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99</v>
      </c>
      <c r="B107" s="4">
        <v>0.7258</v>
      </c>
      <c r="C107" s="4">
        <v>0.89129999999999998</v>
      </c>
      <c r="D107" s="4">
        <v>0.30520000000000003</v>
      </c>
      <c r="E107" s="4">
        <v>0.78979999999999995</v>
      </c>
      <c r="F107" s="4">
        <v>1.1539999999999999</v>
      </c>
      <c r="G107" s="5">
        <v>0.69840000000000002</v>
      </c>
      <c r="H107" s="5">
        <v>0.82930000000000004</v>
      </c>
      <c r="I107" s="5">
        <v>0.3402</v>
      </c>
      <c r="J107" s="5">
        <v>0.92130000000000001</v>
      </c>
      <c r="K107" s="5">
        <v>1.4885999999999999</v>
      </c>
      <c r="L107" s="4">
        <v>0.74490000000000001</v>
      </c>
      <c r="M107" s="4">
        <v>0.9395</v>
      </c>
      <c r="N107" s="4">
        <v>0.3034</v>
      </c>
      <c r="O107" s="4">
        <v>0.63749999999999996</v>
      </c>
      <c r="P107" s="4">
        <v>0.65659999999999996</v>
      </c>
      <c r="Q107" s="5">
        <v>0.753</v>
      </c>
      <c r="R107" s="5">
        <v>0.9556</v>
      </c>
      <c r="S107" s="5">
        <v>0.29680000000000001</v>
      </c>
      <c r="T107" s="5">
        <v>0.59119999999999995</v>
      </c>
      <c r="U107" s="5">
        <v>0.40379999999999999</v>
      </c>
      <c r="V107" s="4">
        <v>0.9022</v>
      </c>
      <c r="W107" s="4">
        <v>1.3638999999999999</v>
      </c>
      <c r="X107" s="4">
        <v>0.2276</v>
      </c>
      <c r="Y107" s="4">
        <v>0.2319</v>
      </c>
      <c r="Z107" s="4">
        <v>0.1099</v>
      </c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>
        <v>0.75829999999999997</v>
      </c>
      <c r="CJ107" s="5">
        <v>0.97199999999999998</v>
      </c>
      <c r="CK107" s="5">
        <v>0.30740000000000001</v>
      </c>
      <c r="CL107" s="5">
        <v>0.57809999999999995</v>
      </c>
      <c r="CM107" s="5">
        <v>0.4768</v>
      </c>
      <c r="CN107" s="4">
        <v>0.80349999999999999</v>
      </c>
      <c r="CO107" s="4">
        <v>1.0864</v>
      </c>
      <c r="CP107" s="4">
        <v>0.2883</v>
      </c>
      <c r="CQ107" s="4">
        <v>0.41360000000000002</v>
      </c>
      <c r="CR107" s="4">
        <v>0.23100000000000001</v>
      </c>
      <c r="CS107" s="5">
        <v>0.92659999999999998</v>
      </c>
      <c r="CT107" s="5">
        <v>1.4276</v>
      </c>
      <c r="CU107" s="5">
        <v>0.22950000000000001</v>
      </c>
      <c r="CV107" s="5">
        <v>0.13789999999999999</v>
      </c>
      <c r="CW107" s="5">
        <v>5.3900000000000003E-2</v>
      </c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0.74609999999999999</v>
      </c>
      <c r="DI107" s="4">
        <v>0.94240000000000002</v>
      </c>
      <c r="DJ107" s="4">
        <v>0.30969999999999998</v>
      </c>
      <c r="DK107" s="4">
        <v>0.62839999999999996</v>
      </c>
      <c r="DL107" s="4">
        <v>0.4486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11"/>
        <v>0.78431111111111107</v>
      </c>
      <c r="EW107" s="4">
        <f t="shared" si="7"/>
        <v>1.045333333333333</v>
      </c>
      <c r="EX107" s="4">
        <f t="shared" si="8"/>
        <v>0.28978888888888887</v>
      </c>
      <c r="EY107" s="4">
        <f t="shared" si="9"/>
        <v>0.54774444444444448</v>
      </c>
      <c r="EZ107" s="4">
        <f t="shared" si="10"/>
        <v>0.55813333333333326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r=0.3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r=0.3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r=0.3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r=0.3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100</v>
      </c>
      <c r="B108" s="4">
        <v>0.66790000000000005</v>
      </c>
      <c r="C108" s="4">
        <v>0.75170000000000003</v>
      </c>
      <c r="D108" s="4">
        <v>0.3281</v>
      </c>
      <c r="E108" s="4">
        <v>0.96430000000000005</v>
      </c>
      <c r="F108" s="4">
        <v>0.19900000000000001</v>
      </c>
      <c r="G108" s="5">
        <v>0.67610000000000003</v>
      </c>
      <c r="H108" s="5">
        <v>0.77380000000000004</v>
      </c>
      <c r="I108" s="5">
        <v>0.34050000000000002</v>
      </c>
      <c r="J108" s="5">
        <v>0.95550000000000002</v>
      </c>
      <c r="K108" s="5">
        <v>0.44159999999999999</v>
      </c>
      <c r="L108" s="4">
        <v>0.68310000000000004</v>
      </c>
      <c r="M108" s="4">
        <v>0.78969999999999996</v>
      </c>
      <c r="N108" s="4">
        <v>0.33689999999999998</v>
      </c>
      <c r="O108" s="4">
        <v>0.94169999999999998</v>
      </c>
      <c r="P108" s="4">
        <v>0.25490000000000002</v>
      </c>
      <c r="Q108" s="5">
        <v>0.70209999999999995</v>
      </c>
      <c r="R108" s="5">
        <v>0.83240000000000003</v>
      </c>
      <c r="S108" s="5">
        <v>0.311</v>
      </c>
      <c r="T108" s="5">
        <v>0.91469999999999996</v>
      </c>
      <c r="U108" s="5">
        <v>0.20219999999999999</v>
      </c>
      <c r="V108" s="4">
        <v>0.76749999999999996</v>
      </c>
      <c r="W108" s="4">
        <v>0.99529999999999996</v>
      </c>
      <c r="X108" s="4">
        <v>0.25290000000000001</v>
      </c>
      <c r="Y108" s="4">
        <v>0.80930000000000002</v>
      </c>
      <c r="Z108" s="4">
        <v>7.5600000000000001E-2</v>
      </c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>
        <v>0.68500000000000005</v>
      </c>
      <c r="CJ108" s="5">
        <v>0.79359999999999997</v>
      </c>
      <c r="CK108" s="5">
        <v>0.33450000000000002</v>
      </c>
      <c r="CL108" s="5">
        <v>0.94259999999999999</v>
      </c>
      <c r="CM108" s="5">
        <v>0.17960000000000001</v>
      </c>
      <c r="CN108" s="4">
        <v>0.70179999999999998</v>
      </c>
      <c r="CO108" s="4">
        <v>0.83309999999999995</v>
      </c>
      <c r="CP108" s="4">
        <v>0.31280000000000002</v>
      </c>
      <c r="CQ108" s="4">
        <v>0.91459999999999997</v>
      </c>
      <c r="CR108" s="4">
        <v>0.10680000000000001</v>
      </c>
      <c r="CS108" s="5">
        <v>0.76919999999999999</v>
      </c>
      <c r="CT108" s="5">
        <v>1.0009999999999999</v>
      </c>
      <c r="CU108" s="5">
        <v>0.25159999999999999</v>
      </c>
      <c r="CV108" s="5">
        <v>0.80830000000000002</v>
      </c>
      <c r="CW108" s="5">
        <v>4.1700000000000001E-2</v>
      </c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0.68430000000000002</v>
      </c>
      <c r="DI108" s="4">
        <v>0.79249999999999998</v>
      </c>
      <c r="DJ108" s="4">
        <v>0.33729999999999999</v>
      </c>
      <c r="DK108" s="4">
        <v>0.94179999999999997</v>
      </c>
      <c r="DL108" s="4">
        <v>0.15310000000000001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11"/>
        <v>0.70411111111111113</v>
      </c>
      <c r="EW108" s="4">
        <f t="shared" si="7"/>
        <v>0.84034444444444445</v>
      </c>
      <c r="EX108" s="4">
        <f t="shared" si="8"/>
        <v>0.31173333333333331</v>
      </c>
      <c r="EY108" s="4">
        <f t="shared" si="9"/>
        <v>0.91031111111111107</v>
      </c>
      <c r="EZ108" s="4">
        <f t="shared" si="10"/>
        <v>0.18383333333333338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r=0.3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101</v>
      </c>
      <c r="B109" s="4">
        <v>0.6391</v>
      </c>
      <c r="C109" s="4">
        <v>0.69079999999999997</v>
      </c>
      <c r="D109" s="4">
        <v>0.36330000000000001</v>
      </c>
      <c r="E109" s="4">
        <v>0.96430000000000005</v>
      </c>
      <c r="F109" s="4">
        <v>0.16900000000000001</v>
      </c>
      <c r="G109" s="5">
        <v>0.65010000000000001</v>
      </c>
      <c r="H109" s="5">
        <v>0.71679999999999999</v>
      </c>
      <c r="I109" s="5">
        <v>0.37080000000000002</v>
      </c>
      <c r="J109" s="5">
        <v>0.95550000000000002</v>
      </c>
      <c r="K109" s="5">
        <v>0.40139999999999998</v>
      </c>
      <c r="L109" s="4">
        <v>0.66249999999999998</v>
      </c>
      <c r="M109" s="4">
        <v>0.74419999999999997</v>
      </c>
      <c r="N109" s="4">
        <v>0.35749999999999998</v>
      </c>
      <c r="O109" s="4">
        <v>0.94169999999999998</v>
      </c>
      <c r="P109" s="4">
        <v>0.25369999999999998</v>
      </c>
      <c r="Q109" s="5">
        <v>0.69120000000000004</v>
      </c>
      <c r="R109" s="5">
        <v>0.81130000000000002</v>
      </c>
      <c r="S109" s="5">
        <v>0.31259999999999999</v>
      </c>
      <c r="T109" s="5">
        <v>0.91469999999999996</v>
      </c>
      <c r="U109" s="5">
        <v>0.18379999999999999</v>
      </c>
      <c r="V109" s="4">
        <v>0.8105</v>
      </c>
      <c r="W109" s="4">
        <v>1.1221000000000001</v>
      </c>
      <c r="X109" s="4">
        <v>0.22239999999999999</v>
      </c>
      <c r="Y109" s="4">
        <v>0.80930000000000002</v>
      </c>
      <c r="Z109" s="4">
        <v>7.8899999999999998E-2</v>
      </c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>
        <v>0.66379999999999995</v>
      </c>
      <c r="CJ109" s="5">
        <v>0.74719999999999998</v>
      </c>
      <c r="CK109" s="5">
        <v>0.35439999999999999</v>
      </c>
      <c r="CL109" s="5">
        <v>0.94259999999999999</v>
      </c>
      <c r="CM109" s="5">
        <v>0.17180000000000001</v>
      </c>
      <c r="CN109" s="4">
        <v>0.69059999999999999</v>
      </c>
      <c r="CO109" s="4">
        <v>0.81079999999999997</v>
      </c>
      <c r="CP109" s="4">
        <v>0.31440000000000001</v>
      </c>
      <c r="CQ109" s="4">
        <v>0.91459999999999997</v>
      </c>
      <c r="CR109" s="4">
        <v>0.10249999999999999</v>
      </c>
      <c r="CS109" s="5">
        <v>0.80959999999999999</v>
      </c>
      <c r="CT109" s="5">
        <v>1.1214</v>
      </c>
      <c r="CU109" s="5">
        <v>0.2215</v>
      </c>
      <c r="CV109" s="5">
        <v>0.80830000000000002</v>
      </c>
      <c r="CW109" s="5">
        <v>4.0800000000000003E-2</v>
      </c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0.66339999999999999</v>
      </c>
      <c r="DI109" s="4">
        <v>0.74619999999999997</v>
      </c>
      <c r="DJ109" s="4">
        <v>0.35709999999999997</v>
      </c>
      <c r="DK109" s="4">
        <v>0.94179999999999997</v>
      </c>
      <c r="DL109" s="4">
        <v>0.1452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11"/>
        <v>0.69786666666666664</v>
      </c>
      <c r="EW109" s="4">
        <f t="shared" si="7"/>
        <v>0.83453333333333335</v>
      </c>
      <c r="EX109" s="4">
        <f t="shared" si="8"/>
        <v>0.3193333333333333</v>
      </c>
      <c r="EY109" s="4">
        <f t="shared" si="9"/>
        <v>0.91031111111111107</v>
      </c>
      <c r="EZ109" s="4">
        <f t="shared" si="10"/>
        <v>0.1719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r=0.3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102</v>
      </c>
      <c r="B110" s="4">
        <v>0.62319999999999998</v>
      </c>
      <c r="C110" s="4">
        <v>0.66320000000000001</v>
      </c>
      <c r="D110" s="4">
        <v>0.38429999999999997</v>
      </c>
      <c r="E110" s="4">
        <v>0.96430000000000005</v>
      </c>
      <c r="F110" s="4">
        <v>0.1663</v>
      </c>
      <c r="G110" s="5">
        <v>0.63790000000000002</v>
      </c>
      <c r="H110" s="5">
        <v>0.69569999999999999</v>
      </c>
      <c r="I110" s="5">
        <v>0.3901</v>
      </c>
      <c r="J110" s="5">
        <v>0.95550000000000002</v>
      </c>
      <c r="K110" s="5">
        <v>0.39379999999999998</v>
      </c>
      <c r="L110" s="4">
        <v>0.65480000000000005</v>
      </c>
      <c r="M110" s="4">
        <v>0.73160000000000003</v>
      </c>
      <c r="N110" s="4">
        <v>0.36780000000000002</v>
      </c>
      <c r="O110" s="4">
        <v>0.94169999999999998</v>
      </c>
      <c r="P110" s="4">
        <v>0.25380000000000003</v>
      </c>
      <c r="Q110" s="5">
        <v>0.69169999999999998</v>
      </c>
      <c r="R110" s="5">
        <v>0.81630000000000003</v>
      </c>
      <c r="S110" s="5">
        <v>0.31109999999999999</v>
      </c>
      <c r="T110" s="5">
        <v>0.91469999999999996</v>
      </c>
      <c r="U110" s="5">
        <v>0.19800000000000001</v>
      </c>
      <c r="V110" s="4">
        <v>0.81569999999999998</v>
      </c>
      <c r="W110" s="4">
        <v>1.1362000000000001</v>
      </c>
      <c r="X110" s="4">
        <v>0.21959999999999999</v>
      </c>
      <c r="Y110" s="4">
        <v>0.80930000000000002</v>
      </c>
      <c r="Z110" s="4">
        <v>7.5600000000000001E-2</v>
      </c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>
        <v>0.65629999999999999</v>
      </c>
      <c r="CJ110" s="5">
        <v>0.73499999999999999</v>
      </c>
      <c r="CK110" s="5">
        <v>0.36330000000000001</v>
      </c>
      <c r="CL110" s="5">
        <v>0.94259999999999999</v>
      </c>
      <c r="CM110" s="5">
        <v>0.17</v>
      </c>
      <c r="CN110" s="4">
        <v>0.69099999999999995</v>
      </c>
      <c r="CO110" s="4">
        <v>0.81559999999999999</v>
      </c>
      <c r="CP110" s="4">
        <v>0.3125</v>
      </c>
      <c r="CQ110" s="4">
        <v>0.91459999999999997</v>
      </c>
      <c r="CR110" s="4">
        <v>0.1033</v>
      </c>
      <c r="CS110" s="5">
        <v>0.81620000000000004</v>
      </c>
      <c r="CT110" s="5">
        <v>1.1393</v>
      </c>
      <c r="CU110" s="5">
        <v>0.21890000000000001</v>
      </c>
      <c r="CV110" s="5">
        <v>0.80830000000000002</v>
      </c>
      <c r="CW110" s="5">
        <v>3.9199999999999999E-2</v>
      </c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0.65580000000000005</v>
      </c>
      <c r="DI110" s="4">
        <v>0.73370000000000002</v>
      </c>
      <c r="DJ110" s="4">
        <v>0.36670000000000003</v>
      </c>
      <c r="DK110" s="4">
        <v>0.94179999999999997</v>
      </c>
      <c r="DL110" s="4">
        <v>0.1454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11"/>
        <v>0.69362222222222225</v>
      </c>
      <c r="EW110" s="4">
        <f t="shared" si="7"/>
        <v>0.82962222222222226</v>
      </c>
      <c r="EX110" s="4">
        <f t="shared" si="8"/>
        <v>0.3260333333333334</v>
      </c>
      <c r="EY110" s="4">
        <f t="shared" si="9"/>
        <v>0.91031111111111107</v>
      </c>
      <c r="EZ110" s="4">
        <f t="shared" si="10"/>
        <v>0.17171111111111106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r=0.3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s="11" customFormat="1" x14ac:dyDescent="0.2">
      <c r="A111" s="11" t="s">
        <v>228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14"/>
      <c r="BF111" s="14"/>
      <c r="BG111" s="14"/>
      <c r="BH111" s="14"/>
      <c r="BI111" s="14"/>
      <c r="BJ111" s="4"/>
      <c r="BK111" s="4"/>
      <c r="BL111" s="4"/>
      <c r="BM111" s="4"/>
      <c r="BN111" s="4"/>
      <c r="BO111" s="14"/>
      <c r="BP111" s="14"/>
      <c r="BQ111" s="14"/>
      <c r="BR111" s="14"/>
      <c r="BS111" s="14"/>
      <c r="BT111" s="4"/>
      <c r="BU111" s="4"/>
      <c r="BV111" s="4"/>
      <c r="BW111" s="4"/>
      <c r="BX111" s="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16"/>
      <c r="CJ111" s="16"/>
      <c r="CK111" s="16"/>
      <c r="CL111" s="16"/>
      <c r="CM111" s="16"/>
      <c r="CN111" s="4">
        <v>0.71440000000000003</v>
      </c>
      <c r="CO111" s="4">
        <v>0.88080000000000003</v>
      </c>
      <c r="CP111" s="4">
        <v>0.30199999999999999</v>
      </c>
      <c r="CQ111" s="4">
        <v>0.9103</v>
      </c>
      <c r="CR111" s="4">
        <v>0.1411</v>
      </c>
      <c r="CS111" s="14">
        <v>0.82130000000000003</v>
      </c>
      <c r="CT111" s="14">
        <v>1.1476999999999999</v>
      </c>
      <c r="CU111" s="14">
        <v>0.218</v>
      </c>
      <c r="CV111" s="14">
        <v>0.67959999999999998</v>
      </c>
      <c r="CW111" s="14">
        <v>4.7E-2</v>
      </c>
      <c r="CX111" s="4"/>
      <c r="CY111" s="4"/>
      <c r="CZ111" s="4"/>
      <c r="DA111" s="4"/>
      <c r="DB111" s="4"/>
      <c r="DC111" s="14"/>
      <c r="DD111" s="14"/>
      <c r="DE111" s="14"/>
      <c r="DF111" s="14"/>
      <c r="DG111" s="14"/>
      <c r="DH111" s="16"/>
      <c r="DI111" s="16"/>
      <c r="DJ111" s="16"/>
      <c r="DK111" s="16"/>
      <c r="DL111" s="16"/>
      <c r="DM111" s="14"/>
      <c r="DN111" s="14"/>
      <c r="DO111" s="14"/>
      <c r="DP111" s="14"/>
      <c r="DQ111" s="14"/>
      <c r="DR111" s="4"/>
      <c r="DS111" s="4"/>
      <c r="DT111" s="4"/>
      <c r="DU111" s="4"/>
      <c r="DV111" s="4"/>
      <c r="DW111" s="14"/>
      <c r="DX111" s="14"/>
      <c r="DY111" s="14"/>
      <c r="DZ111" s="14"/>
      <c r="EA111" s="14"/>
      <c r="EB111" s="4"/>
      <c r="EC111" s="4"/>
      <c r="ED111" s="4"/>
      <c r="EE111" s="4"/>
      <c r="EF111" s="4"/>
      <c r="EG111" s="14"/>
      <c r="EH111" s="14"/>
      <c r="EI111" s="14"/>
      <c r="EJ111" s="14"/>
      <c r="EK111" s="14"/>
      <c r="EL111" s="4"/>
      <c r="EM111" s="4"/>
      <c r="EN111" s="4"/>
      <c r="EO111" s="4"/>
      <c r="EP111" s="4"/>
      <c r="EQ111" s="14"/>
      <c r="ER111" s="14"/>
      <c r="ES111" s="14"/>
      <c r="ET111" s="14"/>
      <c r="EU111" s="14"/>
      <c r="EV111" s="4">
        <f t="shared" si="11"/>
        <v>0.76785000000000003</v>
      </c>
      <c r="EW111" s="4">
        <f t="shared" si="7"/>
        <v>1.0142500000000001</v>
      </c>
      <c r="EX111" s="4">
        <f t="shared" si="8"/>
        <v>0.26</v>
      </c>
      <c r="EY111" s="4">
        <f t="shared" si="9"/>
        <v>0.79495000000000005</v>
      </c>
      <c r="EZ111" s="4">
        <f t="shared" si="10"/>
        <v>9.4049999999999995E-2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k=20, r=0.7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k=20, r=0.7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k=20, r=0.7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k=20, r=0.7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103</v>
      </c>
      <c r="B112" s="4">
        <v>0.67510000000000003</v>
      </c>
      <c r="C112" s="4">
        <v>0.77769999999999995</v>
      </c>
      <c r="D112" s="4">
        <v>0.3039</v>
      </c>
      <c r="E112" s="4">
        <v>0.94110000000000005</v>
      </c>
      <c r="F112" s="4">
        <v>2.5499999999999998E-2</v>
      </c>
      <c r="G112" s="5">
        <v>0.68540000000000001</v>
      </c>
      <c r="H112" s="5">
        <v>0.80359999999999998</v>
      </c>
      <c r="I112" s="5">
        <v>0.29830000000000001</v>
      </c>
      <c r="J112" s="5">
        <v>0.92779999999999996</v>
      </c>
      <c r="K112" s="5">
        <v>2.4899999999999999E-2</v>
      </c>
      <c r="L112" s="4">
        <v>0.69779999999999998</v>
      </c>
      <c r="M112" s="4">
        <v>0.83309999999999995</v>
      </c>
      <c r="N112" s="4">
        <v>0.2802</v>
      </c>
      <c r="O112" s="4">
        <v>0.90259999999999996</v>
      </c>
      <c r="P112" s="4">
        <v>1.1299999999999999E-2</v>
      </c>
      <c r="Q112" s="5">
        <v>0.72709999999999997</v>
      </c>
      <c r="R112" s="5">
        <v>0.89900000000000002</v>
      </c>
      <c r="S112" s="5">
        <v>0.2359</v>
      </c>
      <c r="T112" s="5">
        <v>0.85029999999999994</v>
      </c>
      <c r="U112" s="5">
        <v>1.11E-2</v>
      </c>
      <c r="V112" s="4">
        <v>0.81230000000000002</v>
      </c>
      <c r="W112" s="4">
        <v>1.1176999999999999</v>
      </c>
      <c r="X112" s="4">
        <v>0.1578</v>
      </c>
      <c r="Y112" s="4">
        <v>0.62590000000000001</v>
      </c>
      <c r="Z112" s="4">
        <v>5.5999999999999999E-3</v>
      </c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>
        <v>0.76349999999999996</v>
      </c>
      <c r="AL112" s="14">
        <v>0.95340000000000003</v>
      </c>
      <c r="AM112" s="14">
        <v>0.3357</v>
      </c>
      <c r="AN112" s="14">
        <v>0.98060000000000003</v>
      </c>
      <c r="AO112" s="14">
        <v>1.2500000000000001E-2</v>
      </c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>
        <v>0.76339999999999997</v>
      </c>
      <c r="BK112" s="4">
        <v>0.95309999999999995</v>
      </c>
      <c r="BL112" s="4">
        <v>0.33439999999999998</v>
      </c>
      <c r="BM112" s="4">
        <v>0.98029999999999995</v>
      </c>
      <c r="BN112" s="4">
        <v>1.0500000000000001E-2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>
        <v>0.69879999999999998</v>
      </c>
      <c r="CJ112" s="5">
        <v>0.83579999999999999</v>
      </c>
      <c r="CK112" s="5">
        <v>0.2757</v>
      </c>
      <c r="CL112" s="5">
        <v>0.90369999999999995</v>
      </c>
      <c r="CM112" s="5">
        <v>1.06E-2</v>
      </c>
      <c r="CN112" s="4">
        <v>0.72729999999999995</v>
      </c>
      <c r="CO112" s="4">
        <v>0.90200000000000002</v>
      </c>
      <c r="CP112" s="4">
        <v>0.2424</v>
      </c>
      <c r="CQ112" s="4">
        <v>0.84919999999999995</v>
      </c>
      <c r="CR112" s="4">
        <v>5.8999999999999999E-3</v>
      </c>
      <c r="CS112" s="5">
        <v>0.81179999999999997</v>
      </c>
      <c r="CT112" s="5">
        <v>1.1167</v>
      </c>
      <c r="CU112" s="5">
        <v>0.16070000000000001</v>
      </c>
      <c r="CV112" s="5">
        <v>0.62250000000000005</v>
      </c>
      <c r="CW112" s="5">
        <v>2.5999999999999999E-3</v>
      </c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0.69830000000000003</v>
      </c>
      <c r="DI112" s="4">
        <v>0.83440000000000003</v>
      </c>
      <c r="DJ112" s="4">
        <v>0.27860000000000001</v>
      </c>
      <c r="DK112" s="4">
        <v>0.90290000000000004</v>
      </c>
      <c r="DL112" s="4">
        <v>8.6999999999999994E-3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11"/>
        <v>0.73280000000000001</v>
      </c>
      <c r="EW112" s="4">
        <f t="shared" si="7"/>
        <v>0.91150000000000009</v>
      </c>
      <c r="EX112" s="4">
        <f t="shared" si="8"/>
        <v>0.26396363636363634</v>
      </c>
      <c r="EY112" s="4">
        <f t="shared" si="9"/>
        <v>0.86244545454545463</v>
      </c>
      <c r="EZ112" s="4">
        <f t="shared" si="10"/>
        <v>1.1745454545454543E-2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k=10,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k=10,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104</v>
      </c>
      <c r="B113" s="4">
        <v>0.67349999999999999</v>
      </c>
      <c r="C113" s="4">
        <v>0.77539999999999998</v>
      </c>
      <c r="D113" s="4">
        <v>0.3216</v>
      </c>
      <c r="E113" s="4">
        <v>0.94879999999999998</v>
      </c>
      <c r="F113" s="4">
        <v>6.8900000000000003E-2</v>
      </c>
      <c r="G113" s="5">
        <v>0.68320000000000003</v>
      </c>
      <c r="H113" s="5">
        <v>0.8</v>
      </c>
      <c r="I113" s="5">
        <v>0.31069999999999998</v>
      </c>
      <c r="J113" s="5">
        <v>0.93669999999999998</v>
      </c>
      <c r="K113" s="5">
        <v>6.9500000000000006E-2</v>
      </c>
      <c r="L113" s="4">
        <v>0.69489999999999996</v>
      </c>
      <c r="M113" s="4">
        <v>0.82789999999999997</v>
      </c>
      <c r="N113" s="4">
        <v>0.29110000000000003</v>
      </c>
      <c r="O113" s="4">
        <v>0.91379999999999995</v>
      </c>
      <c r="P113" s="4">
        <v>3.5700000000000003E-2</v>
      </c>
      <c r="Q113" s="5">
        <v>0.72289999999999999</v>
      </c>
      <c r="R113" s="5">
        <v>0.89029999999999998</v>
      </c>
      <c r="S113" s="5">
        <v>0.24360000000000001</v>
      </c>
      <c r="T113" s="5">
        <v>0.86409999999999998</v>
      </c>
      <c r="U113" s="5">
        <v>2.9600000000000001E-2</v>
      </c>
      <c r="V113" s="4">
        <v>0.80869999999999997</v>
      </c>
      <c r="W113" s="4">
        <v>1.109</v>
      </c>
      <c r="X113" s="4">
        <v>0.1623</v>
      </c>
      <c r="Y113" s="4">
        <v>0.63370000000000004</v>
      </c>
      <c r="Z113" s="4">
        <v>1.2699999999999999E-2</v>
      </c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>
        <v>0.76219999999999999</v>
      </c>
      <c r="AL113" s="14">
        <v>0.95179999999999998</v>
      </c>
      <c r="AM113" s="14">
        <v>0.3397</v>
      </c>
      <c r="AN113" s="14">
        <v>0.98460000000000003</v>
      </c>
      <c r="AO113" s="14">
        <v>2.3199999999999998E-2</v>
      </c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16"/>
      <c r="CJ113" s="16"/>
      <c r="CK113" s="16"/>
      <c r="CL113" s="16"/>
      <c r="CM113" s="16"/>
      <c r="CN113" s="4">
        <v>0.72330000000000005</v>
      </c>
      <c r="CO113" s="4">
        <v>0.89439999999999997</v>
      </c>
      <c r="CP113" s="4">
        <v>0.25209999999999999</v>
      </c>
      <c r="CQ113" s="4">
        <v>0.8629</v>
      </c>
      <c r="CR113" s="4">
        <v>1.6799999999999999E-2</v>
      </c>
      <c r="CS113" s="5">
        <v>0.80789999999999995</v>
      </c>
      <c r="CT113" s="5">
        <v>1.1073</v>
      </c>
      <c r="CU113" s="5">
        <v>0.16569999999999999</v>
      </c>
      <c r="CV113" s="5">
        <v>0.63139999999999996</v>
      </c>
      <c r="CW113" s="5">
        <v>6.3E-3</v>
      </c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16"/>
      <c r="DI113" s="16"/>
      <c r="DJ113" s="16"/>
      <c r="DK113" s="16"/>
      <c r="DL113" s="16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>
        <v>0.69530000000000003</v>
      </c>
      <c r="EH113" s="5">
        <v>0.82869999999999999</v>
      </c>
      <c r="EI113" s="5">
        <v>0.2883</v>
      </c>
      <c r="EJ113" s="5">
        <v>0.91420000000000001</v>
      </c>
      <c r="EK113" s="5">
        <v>3.1E-2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11"/>
        <v>0.73021111111111103</v>
      </c>
      <c r="EW113" s="4">
        <f t="shared" si="7"/>
        <v>0.90942222222222213</v>
      </c>
      <c r="EX113" s="4">
        <f t="shared" si="8"/>
        <v>0.26390000000000002</v>
      </c>
      <c r="EY113" s="4">
        <f t="shared" si="9"/>
        <v>0.85446666666666671</v>
      </c>
      <c r="EZ113" s="4">
        <f t="shared" si="10"/>
        <v>3.2633333333333341E-2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k=10,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k=10,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x14ac:dyDescent="0.2">
      <c r="A114" s="1" t="s">
        <v>225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>
        <v>0.70479999999999998</v>
      </c>
      <c r="CJ114" s="5">
        <v>0.85509999999999997</v>
      </c>
      <c r="CK114" s="5">
        <v>0.27189999999999998</v>
      </c>
      <c r="CL114" s="5">
        <v>0.90590000000000004</v>
      </c>
      <c r="CM114" s="5">
        <v>2.07E-2</v>
      </c>
      <c r="CN114" s="4">
        <v>0.73799999999999999</v>
      </c>
      <c r="CO114" s="4">
        <v>0.93320000000000003</v>
      </c>
      <c r="CP114" s="4">
        <v>0.23619999999999999</v>
      </c>
      <c r="CQ114" s="4">
        <v>0.8468</v>
      </c>
      <c r="CR114" s="4">
        <v>1.14E-2</v>
      </c>
      <c r="CS114" s="5">
        <v>0.81969999999999998</v>
      </c>
      <c r="CT114" s="5">
        <v>1.139</v>
      </c>
      <c r="CU114" s="5">
        <v>0.15920000000000001</v>
      </c>
      <c r="CV114" s="5">
        <v>0.62660000000000005</v>
      </c>
      <c r="CW114" s="5">
        <v>4.3E-3</v>
      </c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>
        <v>0.70440000000000003</v>
      </c>
      <c r="DI114" s="4">
        <v>0.85399999999999998</v>
      </c>
      <c r="DJ114" s="4">
        <v>0.27379999999999999</v>
      </c>
      <c r="DK114" s="4">
        <v>0.9052</v>
      </c>
      <c r="DL114" s="4">
        <v>1.8499999999999999E-2</v>
      </c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11"/>
        <v>0.74172500000000008</v>
      </c>
      <c r="EW114" s="4">
        <f t="shared" si="7"/>
        <v>0.94532499999999997</v>
      </c>
      <c r="EX114" s="4">
        <f t="shared" si="8"/>
        <v>0.23527500000000001</v>
      </c>
      <c r="EY114" s="4">
        <f t="shared" si="9"/>
        <v>0.82112499999999988</v>
      </c>
      <c r="EZ114" s="4">
        <f t="shared" si="10"/>
        <v>1.3725000000000001E-2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k=50,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k=50,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k=50,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k=20,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221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>
        <v>0.83089999999999997</v>
      </c>
      <c r="CJ115" s="5">
        <v>1.1618999999999999</v>
      </c>
      <c r="CK115" s="5">
        <v>0.1585</v>
      </c>
      <c r="CL115" s="5">
        <v>0.41439999999999999</v>
      </c>
      <c r="CM115" s="5">
        <v>0.1076</v>
      </c>
      <c r="CN115" s="4">
        <v>0.85209999999999997</v>
      </c>
      <c r="CO115" s="4">
        <v>1.214</v>
      </c>
      <c r="CP115" s="4">
        <v>0.13619999999999999</v>
      </c>
      <c r="CQ115" s="4">
        <v>0.29899999999999999</v>
      </c>
      <c r="CR115" s="4">
        <v>8.8599999999999998E-2</v>
      </c>
      <c r="CS115" s="5">
        <v>0.83720000000000006</v>
      </c>
      <c r="CT115" s="5">
        <v>1.1613</v>
      </c>
      <c r="CU115" s="5">
        <v>0.1095</v>
      </c>
      <c r="CV115" s="5">
        <v>0.1263</v>
      </c>
      <c r="CW115" s="5">
        <v>4.6800000000000001E-2</v>
      </c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0.83179999999999998</v>
      </c>
      <c r="DI115" s="4">
        <v>1.1651</v>
      </c>
      <c r="DJ115" s="4">
        <v>0.15479999999999999</v>
      </c>
      <c r="DK115" s="4">
        <v>0.41549999999999998</v>
      </c>
      <c r="DL115" s="4">
        <v>0.10299999999999999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11"/>
        <v>0.83799999999999997</v>
      </c>
      <c r="EW115" s="4">
        <f t="shared" si="7"/>
        <v>1.1755749999999998</v>
      </c>
      <c r="EX115" s="4">
        <f t="shared" si="8"/>
        <v>0.13974999999999999</v>
      </c>
      <c r="EY115" s="4">
        <f t="shared" si="9"/>
        <v>0.31379999999999997</v>
      </c>
      <c r="EZ115" s="4">
        <f t="shared" si="10"/>
        <v>8.6499999999999994E-2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k=20, r=0.9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k=20,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k=50,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105</v>
      </c>
      <c r="B116" s="4">
        <v>0.67049999999999998</v>
      </c>
      <c r="C116" s="4">
        <v>0.77139999999999997</v>
      </c>
      <c r="D116" s="4">
        <v>0.32690000000000002</v>
      </c>
      <c r="E116" s="4">
        <v>0.94</v>
      </c>
      <c r="F116" s="4">
        <v>3.8699999999999998E-2</v>
      </c>
      <c r="G116" s="5">
        <v>0.68330000000000002</v>
      </c>
      <c r="H116" s="5">
        <v>0.80149999999999999</v>
      </c>
      <c r="I116" s="5">
        <v>0.31340000000000001</v>
      </c>
      <c r="J116" s="5">
        <v>0.92379999999999995</v>
      </c>
      <c r="K116" s="5">
        <v>3.78E-2</v>
      </c>
      <c r="L116" s="4">
        <v>0.69969999999999999</v>
      </c>
      <c r="M116" s="4">
        <v>0.83989999999999998</v>
      </c>
      <c r="N116" s="4">
        <v>0.29299999999999998</v>
      </c>
      <c r="O116" s="4">
        <v>0.8952</v>
      </c>
      <c r="P116" s="4">
        <v>1.9199999999999998E-2</v>
      </c>
      <c r="Q116" s="5">
        <v>0.73540000000000005</v>
      </c>
      <c r="R116" s="5">
        <v>0.92159999999999997</v>
      </c>
      <c r="S116" s="5">
        <v>0.23569999999999999</v>
      </c>
      <c r="T116" s="5">
        <v>0.83360000000000001</v>
      </c>
      <c r="U116" s="5">
        <v>1.4999999999999999E-2</v>
      </c>
      <c r="V116" s="4">
        <v>0.81279999999999997</v>
      </c>
      <c r="W116" s="4">
        <v>1.1162000000000001</v>
      </c>
      <c r="X116" s="4">
        <v>0.13250000000000001</v>
      </c>
      <c r="Y116" s="4">
        <v>0.5877</v>
      </c>
      <c r="Z116" s="4">
        <v>7.7999999999999996E-3</v>
      </c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0.76380000000000003</v>
      </c>
      <c r="AL116" s="14">
        <v>0.95730000000000004</v>
      </c>
      <c r="AM116" s="14">
        <v>0.34110000000000001</v>
      </c>
      <c r="AN116" s="14">
        <v>0.97799999999999998</v>
      </c>
      <c r="AO116" s="14">
        <v>2.1000000000000001E-2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0.76449999999999996</v>
      </c>
      <c r="BK116" s="4">
        <v>0.95920000000000005</v>
      </c>
      <c r="BL116" s="4">
        <v>0.33929999999999999</v>
      </c>
      <c r="BM116" s="4">
        <v>0.97750000000000004</v>
      </c>
      <c r="BN116" s="4">
        <v>1.7399999999999999E-2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>
        <v>0.69979999999999998</v>
      </c>
      <c r="CJ116" s="5">
        <v>0.84060000000000001</v>
      </c>
      <c r="CK116" s="5">
        <v>0.2878</v>
      </c>
      <c r="CL116" s="5">
        <v>0.8962</v>
      </c>
      <c r="CM116" s="5">
        <v>1.6199999999999999E-2</v>
      </c>
      <c r="CN116" s="4">
        <v>0.73580000000000001</v>
      </c>
      <c r="CO116" s="4">
        <v>0.92500000000000004</v>
      </c>
      <c r="CP116" s="4">
        <v>0.24060000000000001</v>
      </c>
      <c r="CQ116" s="4">
        <v>0.83240000000000003</v>
      </c>
      <c r="CR116" s="4">
        <v>8.5000000000000006E-3</v>
      </c>
      <c r="CS116" s="5">
        <v>0.81089999999999995</v>
      </c>
      <c r="CT116" s="5">
        <v>1.1135999999999999</v>
      </c>
      <c r="CU116" s="5">
        <v>0.1409</v>
      </c>
      <c r="CV116" s="5">
        <v>0.58599999999999997</v>
      </c>
      <c r="CW116" s="5">
        <v>3.5999999999999999E-3</v>
      </c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0.69930000000000003</v>
      </c>
      <c r="DI116" s="4">
        <v>0.83950000000000002</v>
      </c>
      <c r="DJ116" s="4">
        <v>0.29049999999999998</v>
      </c>
      <c r="DK116" s="4">
        <v>0.89549999999999996</v>
      </c>
      <c r="DL116" s="4">
        <v>1.37E-2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11"/>
        <v>0.73416363636363646</v>
      </c>
      <c r="EW116" s="4">
        <f t="shared" si="7"/>
        <v>0.91689090909090898</v>
      </c>
      <c r="EX116" s="4">
        <f t="shared" si="8"/>
        <v>0.26742727272727274</v>
      </c>
      <c r="EY116" s="4">
        <f t="shared" si="9"/>
        <v>0.84962727272727279</v>
      </c>
      <c r="EZ116" s="4">
        <f t="shared" si="10"/>
        <v>1.8081818181818178E-2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k=10,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106</v>
      </c>
      <c r="B117" s="4">
        <v>0.67320000000000002</v>
      </c>
      <c r="C117" s="4">
        <v>0.77429999999999999</v>
      </c>
      <c r="D117" s="4">
        <v>0.31009999999999999</v>
      </c>
      <c r="E117" s="4">
        <v>0.94169999999999998</v>
      </c>
      <c r="F117" s="4">
        <v>2.81E-2</v>
      </c>
      <c r="G117" s="5">
        <v>0.68289999999999995</v>
      </c>
      <c r="H117" s="5">
        <v>0.79790000000000005</v>
      </c>
      <c r="I117" s="5">
        <v>0.30730000000000002</v>
      </c>
      <c r="J117" s="5">
        <v>0.92759999999999998</v>
      </c>
      <c r="K117" s="5">
        <v>2.69E-2</v>
      </c>
      <c r="L117" s="4">
        <v>0.69540000000000002</v>
      </c>
      <c r="M117" s="4">
        <v>0.82750000000000001</v>
      </c>
      <c r="N117" s="4">
        <v>0.2843</v>
      </c>
      <c r="O117" s="4">
        <v>0.90239999999999998</v>
      </c>
      <c r="P117" s="4">
        <v>1.49E-2</v>
      </c>
      <c r="Q117" s="5">
        <v>0.72409999999999997</v>
      </c>
      <c r="R117" s="5">
        <v>0.89139999999999997</v>
      </c>
      <c r="S117" s="5">
        <v>0.2412</v>
      </c>
      <c r="T117" s="5">
        <v>0.8498</v>
      </c>
      <c r="U117" s="5">
        <v>1.2200000000000001E-2</v>
      </c>
      <c r="V117" s="4">
        <v>0.81020000000000003</v>
      </c>
      <c r="W117" s="4">
        <v>1.1122000000000001</v>
      </c>
      <c r="X117" s="4">
        <v>0.15870000000000001</v>
      </c>
      <c r="Y117" s="4">
        <v>0.63100000000000001</v>
      </c>
      <c r="Z117" s="4">
        <v>4.7999999999999996E-3</v>
      </c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>
        <v>0.75960000000000005</v>
      </c>
      <c r="AL117" s="14">
        <v>0.94379999999999997</v>
      </c>
      <c r="AM117" s="14">
        <v>0.34449999999999997</v>
      </c>
      <c r="AN117" s="14">
        <v>0.97950000000000004</v>
      </c>
      <c r="AO117" s="14">
        <v>1.32E-2</v>
      </c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>
        <v>0.75960000000000005</v>
      </c>
      <c r="BK117" s="4">
        <v>0.94330000000000003</v>
      </c>
      <c r="BL117" s="4">
        <v>0.34339999999999998</v>
      </c>
      <c r="BM117" s="4">
        <v>0.97940000000000005</v>
      </c>
      <c r="BN117" s="4">
        <v>1.0200000000000001E-2</v>
      </c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>
        <v>0.69599999999999995</v>
      </c>
      <c r="CJ117" s="5">
        <v>0.82930000000000004</v>
      </c>
      <c r="CK117" s="5">
        <v>0.28149999999999997</v>
      </c>
      <c r="CL117" s="5">
        <v>0.90339999999999998</v>
      </c>
      <c r="CM117" s="5">
        <v>1.06E-2</v>
      </c>
      <c r="CN117" s="4">
        <v>0.72440000000000004</v>
      </c>
      <c r="CO117" s="4">
        <v>0.89529999999999998</v>
      </c>
      <c r="CP117" s="4">
        <v>0.247</v>
      </c>
      <c r="CQ117" s="4">
        <v>0.84870000000000001</v>
      </c>
      <c r="CR117" s="4">
        <v>5.8999999999999999E-3</v>
      </c>
      <c r="CS117" s="5">
        <v>0.80989999999999995</v>
      </c>
      <c r="CT117" s="5">
        <v>1.1119000000000001</v>
      </c>
      <c r="CU117" s="5">
        <v>0.1618</v>
      </c>
      <c r="CV117" s="5">
        <v>0.627</v>
      </c>
      <c r="CW117" s="5">
        <v>2.5000000000000001E-3</v>
      </c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0.6956</v>
      </c>
      <c r="DI117" s="4">
        <v>0.82820000000000005</v>
      </c>
      <c r="DJ117" s="4">
        <v>0.2853</v>
      </c>
      <c r="DK117" s="4">
        <v>0.90269999999999995</v>
      </c>
      <c r="DL117" s="4">
        <v>8.9999999999999993E-3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11"/>
        <v>0.73008181818181805</v>
      </c>
      <c r="EW117" s="4">
        <f t="shared" si="7"/>
        <v>0.90500909090909087</v>
      </c>
      <c r="EX117" s="4">
        <f t="shared" si="8"/>
        <v>0.26955454545454544</v>
      </c>
      <c r="EY117" s="4">
        <f t="shared" si="9"/>
        <v>0.8630181818181818</v>
      </c>
      <c r="EZ117" s="4">
        <f t="shared" si="10"/>
        <v>1.2572727272727274E-2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107</v>
      </c>
      <c r="B118" s="4">
        <v>0.755</v>
      </c>
      <c r="C118" s="4">
        <v>0.95830000000000004</v>
      </c>
      <c r="D118" s="4">
        <v>0.22389999999999999</v>
      </c>
      <c r="E118" s="4">
        <v>0.71020000000000005</v>
      </c>
      <c r="F118" s="4">
        <v>2.2599999999999999E-2</v>
      </c>
      <c r="G118" s="5">
        <v>0.76659999999999995</v>
      </c>
      <c r="H118" s="5">
        <v>0.99109999999999998</v>
      </c>
      <c r="I118" s="5">
        <v>0.2331</v>
      </c>
      <c r="J118" s="5">
        <v>0.67330000000000001</v>
      </c>
      <c r="K118" s="5">
        <v>2.4299999999999999E-2</v>
      </c>
      <c r="L118" s="4">
        <v>0.78600000000000003</v>
      </c>
      <c r="M118" s="4">
        <v>1.0417000000000001</v>
      </c>
      <c r="N118" s="4">
        <v>0.21840000000000001</v>
      </c>
      <c r="O118" s="4">
        <v>0.62029999999999996</v>
      </c>
      <c r="P118" s="4">
        <v>1.35E-2</v>
      </c>
      <c r="Q118" s="5">
        <v>0.81010000000000004</v>
      </c>
      <c r="R118" s="5">
        <v>1.1055999999999999</v>
      </c>
      <c r="S118" s="5">
        <v>0.18679999999999999</v>
      </c>
      <c r="T118" s="5">
        <v>0.53839999999999999</v>
      </c>
      <c r="U118" s="5">
        <v>1.0500000000000001E-2</v>
      </c>
      <c r="V118" s="4">
        <v>0.84499999999999997</v>
      </c>
      <c r="W118" s="4">
        <v>1.2088000000000001</v>
      </c>
      <c r="X118" s="4">
        <v>0.14510000000000001</v>
      </c>
      <c r="Y118" s="4">
        <v>0.49130000000000001</v>
      </c>
      <c r="Z118" s="4">
        <v>5.4999999999999997E-3</v>
      </c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>
        <v>0.78520000000000001</v>
      </c>
      <c r="CJ118" s="5">
        <v>1.0394000000000001</v>
      </c>
      <c r="CK118" s="5">
        <v>0.21299999999999999</v>
      </c>
      <c r="CL118" s="5">
        <v>0.62070000000000003</v>
      </c>
      <c r="CM118" s="5">
        <v>1.04E-2</v>
      </c>
      <c r="CN118" s="4">
        <v>0.8095</v>
      </c>
      <c r="CO118" s="4">
        <v>1.1064000000000001</v>
      </c>
      <c r="CP118" s="4">
        <v>0.19470000000000001</v>
      </c>
      <c r="CQ118" s="4">
        <v>0.53620000000000001</v>
      </c>
      <c r="CR118" s="4">
        <v>5.3E-3</v>
      </c>
      <c r="CS118" s="5">
        <v>0.84389999999999998</v>
      </c>
      <c r="CT118" s="5">
        <v>1.2059</v>
      </c>
      <c r="CU118" s="5">
        <v>0.14799999999999999</v>
      </c>
      <c r="CV118" s="5">
        <v>0.49120000000000003</v>
      </c>
      <c r="CW118" s="5">
        <v>2.3E-3</v>
      </c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0.78410000000000002</v>
      </c>
      <c r="DI118" s="4">
        <v>1.0376000000000001</v>
      </c>
      <c r="DJ118" s="4">
        <v>0.21790000000000001</v>
      </c>
      <c r="DK118" s="4">
        <v>0.62150000000000005</v>
      </c>
      <c r="DL118" s="4">
        <v>8.5000000000000006E-3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11"/>
        <v>0.79837777777777774</v>
      </c>
      <c r="EW118" s="4">
        <f t="shared" si="7"/>
        <v>1.0772000000000002</v>
      </c>
      <c r="EX118" s="4">
        <f t="shared" si="8"/>
        <v>0.19787777777777776</v>
      </c>
      <c r="EY118" s="4">
        <f t="shared" si="9"/>
        <v>0.58923333333333339</v>
      </c>
      <c r="EZ118" s="4">
        <f t="shared" si="10"/>
        <v>1.1433333333333332E-2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k=5, r=0.3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108</v>
      </c>
      <c r="B119" s="4">
        <v>0.67630000000000001</v>
      </c>
      <c r="C119" s="4">
        <v>0.77910000000000001</v>
      </c>
      <c r="D119" s="4">
        <v>0.30149999999999999</v>
      </c>
      <c r="E119" s="4">
        <v>0.94110000000000005</v>
      </c>
      <c r="F119" s="4">
        <v>2.47E-2</v>
      </c>
      <c r="G119" s="5">
        <v>0.68600000000000005</v>
      </c>
      <c r="H119" s="5">
        <v>0.80420000000000003</v>
      </c>
      <c r="I119" s="5">
        <v>0.29959999999999998</v>
      </c>
      <c r="J119" s="5">
        <v>0.92779999999999996</v>
      </c>
      <c r="K119" s="5">
        <v>2.4E-2</v>
      </c>
      <c r="L119" s="4">
        <v>0.69840000000000002</v>
      </c>
      <c r="M119" s="4">
        <v>0.83330000000000004</v>
      </c>
      <c r="N119" s="4">
        <v>0.28129999999999999</v>
      </c>
      <c r="O119" s="4">
        <v>0.90259999999999996</v>
      </c>
      <c r="P119" s="4">
        <v>1.5299999999999999E-2</v>
      </c>
      <c r="Q119" s="5">
        <v>0.72629999999999995</v>
      </c>
      <c r="R119" s="5">
        <v>0.8962</v>
      </c>
      <c r="S119" s="5">
        <v>0.2419</v>
      </c>
      <c r="T119" s="5">
        <v>0.85029999999999994</v>
      </c>
      <c r="U119" s="5">
        <v>1.2200000000000001E-2</v>
      </c>
      <c r="V119" s="4">
        <v>0.80940000000000001</v>
      </c>
      <c r="W119" s="4">
        <v>1.1113</v>
      </c>
      <c r="X119" s="4">
        <v>0.1779</v>
      </c>
      <c r="Y119" s="4">
        <v>0.62590000000000001</v>
      </c>
      <c r="Z119" s="4">
        <v>5.7000000000000002E-3</v>
      </c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>
        <v>0.69920000000000004</v>
      </c>
      <c r="CJ119" s="5">
        <v>0.83589999999999998</v>
      </c>
      <c r="CK119" s="5">
        <v>0.27710000000000001</v>
      </c>
      <c r="CL119" s="5">
        <v>0.90369999999999995</v>
      </c>
      <c r="CM119" s="5">
        <v>1.0500000000000001E-2</v>
      </c>
      <c r="CN119" s="4">
        <v>0.72640000000000005</v>
      </c>
      <c r="CO119" s="4">
        <v>0.89949999999999997</v>
      </c>
      <c r="CP119" s="4">
        <v>0.24690000000000001</v>
      </c>
      <c r="CQ119" s="4">
        <v>0.84919999999999995</v>
      </c>
      <c r="CR119" s="4">
        <v>5.8999999999999999E-3</v>
      </c>
      <c r="CS119" s="5">
        <v>0.80810000000000004</v>
      </c>
      <c r="CT119" s="5">
        <v>1.1069</v>
      </c>
      <c r="CU119" s="5">
        <v>0.18129999999999999</v>
      </c>
      <c r="CV119" s="5">
        <v>0.62250000000000005</v>
      </c>
      <c r="CW119" s="5">
        <v>2.5000000000000001E-3</v>
      </c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0.69869999999999999</v>
      </c>
      <c r="DI119" s="4">
        <v>0.83450000000000002</v>
      </c>
      <c r="DJ119" s="4">
        <v>0.2797</v>
      </c>
      <c r="DK119" s="4">
        <v>0.90290000000000004</v>
      </c>
      <c r="DL119" s="4">
        <v>8.8000000000000005E-3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11"/>
        <v>0.72542222222222219</v>
      </c>
      <c r="EW119" s="4">
        <f t="shared" si="7"/>
        <v>0.9000999999999999</v>
      </c>
      <c r="EX119" s="4">
        <f t="shared" si="8"/>
        <v>0.25413333333333332</v>
      </c>
      <c r="EY119" s="4">
        <f t="shared" si="9"/>
        <v>0.83622222222222209</v>
      </c>
      <c r="EZ119" s="4">
        <f t="shared" si="10"/>
        <v>1.2177777777777779E-2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109</v>
      </c>
      <c r="B120" s="4">
        <v>0.67589999999999995</v>
      </c>
      <c r="C120" s="4">
        <v>0.78100000000000003</v>
      </c>
      <c r="D120" s="4">
        <v>0.2923</v>
      </c>
      <c r="E120" s="4">
        <v>0.93059999999999998</v>
      </c>
      <c r="F120" s="4">
        <v>3.9199999999999999E-2</v>
      </c>
      <c r="G120" s="5">
        <v>0.6875</v>
      </c>
      <c r="H120" s="5">
        <v>0.81140000000000001</v>
      </c>
      <c r="I120" s="5">
        <v>0.28460000000000002</v>
      </c>
      <c r="J120" s="5">
        <v>0.91039999999999999</v>
      </c>
      <c r="K120" s="5">
        <v>4.1399999999999999E-2</v>
      </c>
      <c r="L120" s="4">
        <v>0.70540000000000003</v>
      </c>
      <c r="M120" s="4">
        <v>0.85140000000000005</v>
      </c>
      <c r="N120" s="4">
        <v>0.26700000000000002</v>
      </c>
      <c r="O120" s="4">
        <v>0.87749999999999995</v>
      </c>
      <c r="P120" s="4">
        <v>1.7500000000000002E-2</v>
      </c>
      <c r="Q120" s="5">
        <v>0.74299999999999999</v>
      </c>
      <c r="R120" s="5">
        <v>0.93979999999999997</v>
      </c>
      <c r="S120" s="5">
        <v>0.2253</v>
      </c>
      <c r="T120" s="5">
        <v>0.81069999999999998</v>
      </c>
      <c r="U120" s="5">
        <v>1.4800000000000001E-2</v>
      </c>
      <c r="V120" s="4">
        <v>0.80859999999999999</v>
      </c>
      <c r="W120" s="4">
        <v>1.1043000000000001</v>
      </c>
      <c r="X120" s="4">
        <v>0.1202</v>
      </c>
      <c r="Y120" s="4">
        <v>0.57499999999999996</v>
      </c>
      <c r="Z120" s="4">
        <v>6.1000000000000004E-3</v>
      </c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>
        <v>0.76639999999999997</v>
      </c>
      <c r="AL120" s="14">
        <v>0.96040000000000003</v>
      </c>
      <c r="AM120" s="14">
        <v>0.32590000000000002</v>
      </c>
      <c r="AN120" s="14">
        <v>0.96960000000000002</v>
      </c>
      <c r="AO120" s="14">
        <v>1.7600000000000001E-2</v>
      </c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>
        <v>0.76680000000000004</v>
      </c>
      <c r="BK120" s="4">
        <v>0.96120000000000005</v>
      </c>
      <c r="BL120" s="4">
        <v>0.32519999999999999</v>
      </c>
      <c r="BM120" s="4">
        <v>0.96950000000000003</v>
      </c>
      <c r="BN120" s="4">
        <v>1.37E-2</v>
      </c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>
        <v>0.70540000000000003</v>
      </c>
      <c r="CJ120" s="5">
        <v>0.85229999999999995</v>
      </c>
      <c r="CK120" s="5">
        <v>0.26369999999999999</v>
      </c>
      <c r="CL120" s="5">
        <v>0.87729999999999997</v>
      </c>
      <c r="CM120" s="5">
        <v>1.2800000000000001E-2</v>
      </c>
      <c r="CN120" s="4">
        <v>0.74350000000000005</v>
      </c>
      <c r="CO120" s="4">
        <v>0.94230000000000003</v>
      </c>
      <c r="CP120" s="4">
        <v>0.22839999999999999</v>
      </c>
      <c r="CQ120" s="4">
        <v>0.81010000000000004</v>
      </c>
      <c r="CR120" s="4">
        <v>6.4999999999999997E-3</v>
      </c>
      <c r="CS120" s="5">
        <v>0.80559999999999998</v>
      </c>
      <c r="CT120" s="5">
        <v>1.0965</v>
      </c>
      <c r="CU120" s="5">
        <v>0.12590000000000001</v>
      </c>
      <c r="CV120" s="5">
        <v>0.5776</v>
      </c>
      <c r="CW120" s="5">
        <v>2.5000000000000001E-3</v>
      </c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0.70489999999999997</v>
      </c>
      <c r="DI120" s="4">
        <v>0.85109999999999997</v>
      </c>
      <c r="DJ120" s="4">
        <v>0.26629999999999998</v>
      </c>
      <c r="DK120" s="4">
        <v>0.87639999999999996</v>
      </c>
      <c r="DL120" s="4">
        <v>1.0999999999999999E-2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11"/>
        <v>0.7375454545454545</v>
      </c>
      <c r="EW120" s="4">
        <f t="shared" si="7"/>
        <v>0.92288181818181814</v>
      </c>
      <c r="EX120" s="4">
        <f t="shared" si="8"/>
        <v>0.24770909090909091</v>
      </c>
      <c r="EY120" s="4">
        <f t="shared" si="9"/>
        <v>0.8349727272727272</v>
      </c>
      <c r="EZ120" s="4">
        <f t="shared" si="10"/>
        <v>1.6645454545454547E-2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k=10,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k=10,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110</v>
      </c>
      <c r="B121" s="4">
        <v>0.70079999999999998</v>
      </c>
      <c r="C121" s="4">
        <v>0.84650000000000003</v>
      </c>
      <c r="D121" s="4">
        <v>0.31140000000000001</v>
      </c>
      <c r="E121" s="4">
        <v>0.85899999999999999</v>
      </c>
      <c r="F121" s="4">
        <v>2.7099999999999999E-2</v>
      </c>
      <c r="G121" s="5">
        <v>0.69310000000000005</v>
      </c>
      <c r="H121" s="5">
        <v>0.83109999999999995</v>
      </c>
      <c r="I121" s="5">
        <v>0.33239999999999997</v>
      </c>
      <c r="J121" s="5">
        <v>0.89659999999999995</v>
      </c>
      <c r="K121" s="5">
        <v>2.8899999999999999E-2</v>
      </c>
      <c r="L121" s="4">
        <v>0.69650000000000001</v>
      </c>
      <c r="M121" s="4">
        <v>0.8357</v>
      </c>
      <c r="N121" s="4">
        <v>0.3291</v>
      </c>
      <c r="O121" s="4">
        <v>0.92010000000000003</v>
      </c>
      <c r="P121" s="4">
        <v>1.2E-2</v>
      </c>
      <c r="Q121" s="5">
        <v>0.71740000000000004</v>
      </c>
      <c r="R121" s="5">
        <v>0.88239999999999996</v>
      </c>
      <c r="S121" s="5">
        <v>0.28710000000000002</v>
      </c>
      <c r="T121" s="5">
        <v>0.88849999999999996</v>
      </c>
      <c r="U121" s="5">
        <v>1.5900000000000001E-2</v>
      </c>
      <c r="V121" s="4">
        <v>0.79700000000000004</v>
      </c>
      <c r="W121" s="4">
        <v>1.0807</v>
      </c>
      <c r="X121" s="4">
        <v>0.17269999999999999</v>
      </c>
      <c r="Y121" s="4">
        <v>0.67279999999999995</v>
      </c>
      <c r="Z121" s="4">
        <v>5.4999999999999997E-3</v>
      </c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>
        <v>0.76539999999999997</v>
      </c>
      <c r="AL121" s="14">
        <v>0.96099999999999997</v>
      </c>
      <c r="AM121" s="14">
        <v>0.35749999999999998</v>
      </c>
      <c r="AN121" s="14">
        <v>0.98850000000000005</v>
      </c>
      <c r="AO121" s="14">
        <v>1.2200000000000001E-2</v>
      </c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>
        <v>0.7641</v>
      </c>
      <c r="BK121" s="4">
        <v>0.95889999999999997</v>
      </c>
      <c r="BL121" s="4">
        <v>0.35880000000000001</v>
      </c>
      <c r="BM121" s="4">
        <v>0.9889</v>
      </c>
      <c r="BN121" s="4">
        <v>1.0200000000000001E-2</v>
      </c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>
        <v>0.69769999999999999</v>
      </c>
      <c r="CJ121" s="5">
        <v>0.83889999999999998</v>
      </c>
      <c r="CK121" s="5">
        <v>0.32140000000000002</v>
      </c>
      <c r="CL121" s="5">
        <v>0.9204</v>
      </c>
      <c r="CM121" s="5">
        <v>1.0699999999999999E-2</v>
      </c>
      <c r="CN121" s="4">
        <v>0.71840000000000004</v>
      </c>
      <c r="CO121" s="4">
        <v>0.88690000000000002</v>
      </c>
      <c r="CP121" s="4">
        <v>0.28970000000000001</v>
      </c>
      <c r="CQ121" s="4">
        <v>0.88790000000000002</v>
      </c>
      <c r="CR121" s="4">
        <v>5.7999999999999996E-3</v>
      </c>
      <c r="CS121" s="5">
        <v>0.79669999999999996</v>
      </c>
      <c r="CT121" s="5">
        <v>1.0805</v>
      </c>
      <c r="CU121" s="5">
        <v>0.1754</v>
      </c>
      <c r="CV121" s="5">
        <v>0.67030000000000001</v>
      </c>
      <c r="CW121" s="5">
        <v>2.5999999999999999E-3</v>
      </c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0.69699999999999995</v>
      </c>
      <c r="DI121" s="4">
        <v>0.83740000000000003</v>
      </c>
      <c r="DJ121" s="4">
        <v>0.32479999999999998</v>
      </c>
      <c r="DK121" s="4">
        <v>0.92030000000000001</v>
      </c>
      <c r="DL121" s="4">
        <v>8.8999999999999999E-3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11"/>
        <v>0.73128181818181803</v>
      </c>
      <c r="EW121" s="4">
        <f t="shared" si="7"/>
        <v>0.91272727272727283</v>
      </c>
      <c r="EX121" s="4">
        <f t="shared" si="8"/>
        <v>0.29639090909090909</v>
      </c>
      <c r="EY121" s="4">
        <f t="shared" si="9"/>
        <v>0.87393636363636351</v>
      </c>
      <c r="EZ121" s="4">
        <f t="shared" si="10"/>
        <v>1.2709090909090908E-2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k=5, r=0.3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r=0.3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k=15,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k=15,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111</v>
      </c>
      <c r="B122" s="4">
        <v>0.74970000000000003</v>
      </c>
      <c r="C122" s="4">
        <v>0.95009999999999994</v>
      </c>
      <c r="D122" s="4">
        <v>0.2374</v>
      </c>
      <c r="E122" s="4">
        <v>0.7339</v>
      </c>
      <c r="F122" s="4">
        <v>2.7099999999999999E-2</v>
      </c>
      <c r="G122" s="5">
        <v>0.77510000000000001</v>
      </c>
      <c r="H122" s="5">
        <v>1.0137</v>
      </c>
      <c r="I122" s="5">
        <v>0.21249999999999999</v>
      </c>
      <c r="J122" s="5">
        <v>0.67310000000000003</v>
      </c>
      <c r="K122" s="5">
        <v>2.6599999999999999E-2</v>
      </c>
      <c r="L122" s="4">
        <v>0.80289999999999995</v>
      </c>
      <c r="M122" s="4">
        <v>1.0872999999999999</v>
      </c>
      <c r="N122" s="4">
        <v>0.2016</v>
      </c>
      <c r="O122" s="4">
        <v>0.60199999999999998</v>
      </c>
      <c r="P122" s="4">
        <v>1.2999999999999999E-2</v>
      </c>
      <c r="Q122" s="5">
        <v>0.81579999999999997</v>
      </c>
      <c r="R122" s="5">
        <v>1.1244000000000001</v>
      </c>
      <c r="S122" s="5">
        <v>0.17280000000000001</v>
      </c>
      <c r="T122" s="5">
        <v>0.56840000000000002</v>
      </c>
      <c r="U122" s="5">
        <v>1.14E-2</v>
      </c>
      <c r="V122" s="4">
        <v>0.87639999999999996</v>
      </c>
      <c r="W122" s="4">
        <v>1.2715000000000001</v>
      </c>
      <c r="X122" s="4">
        <v>2.2800000000000001E-2</v>
      </c>
      <c r="Y122" s="4">
        <v>0.59209999999999996</v>
      </c>
      <c r="Z122" s="4">
        <v>5.4999999999999997E-3</v>
      </c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>
        <v>0.80279999999999996</v>
      </c>
      <c r="CJ122" s="5">
        <v>1.0858000000000001</v>
      </c>
      <c r="CK122" s="5">
        <v>0.1973</v>
      </c>
      <c r="CL122" s="5">
        <v>0.60560000000000003</v>
      </c>
      <c r="CM122" s="5">
        <v>1.0999999999999999E-2</v>
      </c>
      <c r="CN122" s="4">
        <v>0.81720000000000004</v>
      </c>
      <c r="CO122" s="4">
        <v>1.1283000000000001</v>
      </c>
      <c r="CP122" s="4">
        <v>0.17219999999999999</v>
      </c>
      <c r="CQ122" s="4">
        <v>0.56630000000000003</v>
      </c>
      <c r="CR122" s="4">
        <v>5.5999999999999999E-3</v>
      </c>
      <c r="CS122" s="5">
        <v>0.87439999999999996</v>
      </c>
      <c r="CT122" s="5">
        <v>1.2659</v>
      </c>
      <c r="CU122" s="5">
        <v>2.5000000000000001E-2</v>
      </c>
      <c r="CV122" s="5">
        <v>0.59019999999999995</v>
      </c>
      <c r="CW122" s="5">
        <v>2.3E-3</v>
      </c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0.80120000000000002</v>
      </c>
      <c r="DI122" s="4">
        <v>1.0822000000000001</v>
      </c>
      <c r="DJ122" s="4">
        <v>0.20250000000000001</v>
      </c>
      <c r="DK122" s="4">
        <v>0.6038</v>
      </c>
      <c r="DL122" s="4">
        <v>9.1999999999999998E-3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11"/>
        <v>0.81283333333333319</v>
      </c>
      <c r="EW122" s="4">
        <f t="shared" si="7"/>
        <v>1.1121333333333334</v>
      </c>
      <c r="EX122" s="4">
        <f t="shared" si="8"/>
        <v>0.16045555555555552</v>
      </c>
      <c r="EY122" s="4">
        <f t="shared" si="9"/>
        <v>0.6150444444444445</v>
      </c>
      <c r="EZ122" s="4">
        <f t="shared" si="10"/>
        <v>1.2411111111111111E-2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112</v>
      </c>
      <c r="B123" s="4">
        <v>0.67030000000000001</v>
      </c>
      <c r="C123" s="4">
        <v>0.7722</v>
      </c>
      <c r="D123" s="4">
        <v>0.33</v>
      </c>
      <c r="E123" s="4">
        <v>0.95040000000000002</v>
      </c>
      <c r="F123" s="4">
        <v>3.95E-2</v>
      </c>
      <c r="G123" s="5">
        <v>0.68089999999999995</v>
      </c>
      <c r="H123" s="5">
        <v>0.79830000000000001</v>
      </c>
      <c r="I123" s="5">
        <v>0.32790000000000002</v>
      </c>
      <c r="J123" s="5">
        <v>0.93789999999999996</v>
      </c>
      <c r="K123" s="5">
        <v>3.5700000000000003E-2</v>
      </c>
      <c r="L123" s="4">
        <v>0.69359999999999999</v>
      </c>
      <c r="M123" s="4">
        <v>0.82679999999999998</v>
      </c>
      <c r="N123" s="4">
        <v>0.3125</v>
      </c>
      <c r="O123" s="4">
        <v>0.91290000000000004</v>
      </c>
      <c r="P123" s="4">
        <v>2.18E-2</v>
      </c>
      <c r="Q123" s="5">
        <v>0.72699999999999998</v>
      </c>
      <c r="R123" s="5">
        <v>0.9002</v>
      </c>
      <c r="S123" s="5">
        <v>0.25540000000000002</v>
      </c>
      <c r="T123" s="5">
        <v>0.85189999999999999</v>
      </c>
      <c r="U123" s="5">
        <v>1.7299999999999999E-2</v>
      </c>
      <c r="V123" s="4">
        <v>0.81920000000000004</v>
      </c>
      <c r="W123" s="4">
        <v>1.1368</v>
      </c>
      <c r="X123" s="4">
        <v>0.16070000000000001</v>
      </c>
      <c r="Y123" s="4">
        <v>0.59699999999999998</v>
      </c>
      <c r="Z123" s="4">
        <v>7.4999999999999997E-3</v>
      </c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>
        <v>0.69430000000000003</v>
      </c>
      <c r="CJ123" s="5">
        <v>0.82889999999999997</v>
      </c>
      <c r="CK123" s="5">
        <v>0.30370000000000003</v>
      </c>
      <c r="CL123" s="5">
        <v>0.91400000000000003</v>
      </c>
      <c r="CM123" s="5">
        <v>1.5900000000000001E-2</v>
      </c>
      <c r="CN123" s="4">
        <v>0.72699999999999998</v>
      </c>
      <c r="CO123" s="4">
        <v>0.90439999999999998</v>
      </c>
      <c r="CP123" s="4">
        <v>0.25940000000000002</v>
      </c>
      <c r="CQ123" s="4">
        <v>0.85170000000000001</v>
      </c>
      <c r="CR123" s="4">
        <v>8.6E-3</v>
      </c>
      <c r="CS123" s="5">
        <v>0.81930000000000003</v>
      </c>
      <c r="CT123" s="5">
        <v>1.1374</v>
      </c>
      <c r="CU123" s="5">
        <v>0.16320000000000001</v>
      </c>
      <c r="CV123" s="5">
        <v>0.59340000000000004</v>
      </c>
      <c r="CW123" s="5">
        <v>3.5000000000000001E-3</v>
      </c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0.69399999999999995</v>
      </c>
      <c r="DI123" s="4">
        <v>0.82820000000000005</v>
      </c>
      <c r="DJ123" s="4">
        <v>0.30740000000000001</v>
      </c>
      <c r="DK123" s="4">
        <v>0.91320000000000001</v>
      </c>
      <c r="DL123" s="4">
        <v>1.35E-2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11"/>
        <v>0.72506666666666664</v>
      </c>
      <c r="EW123" s="4">
        <f t="shared" si="7"/>
        <v>0.90368888888888899</v>
      </c>
      <c r="EX123" s="4">
        <f t="shared" si="8"/>
        <v>0.2689111111111111</v>
      </c>
      <c r="EY123" s="4">
        <f t="shared" si="9"/>
        <v>0.83582222222222213</v>
      </c>
      <c r="EZ123" s="4">
        <f t="shared" si="10"/>
        <v>1.8144444444444446E-2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113</v>
      </c>
      <c r="B124" s="4">
        <v>0.67390000000000005</v>
      </c>
      <c r="C124" s="4">
        <v>0.77500000000000002</v>
      </c>
      <c r="D124" s="4">
        <v>0.3054</v>
      </c>
      <c r="E124" s="4">
        <v>0.94110000000000005</v>
      </c>
      <c r="F124" s="4">
        <v>4.7199999999999999E-2</v>
      </c>
      <c r="G124" s="5">
        <v>0.68420000000000003</v>
      </c>
      <c r="H124" s="5">
        <v>0.80079999999999996</v>
      </c>
      <c r="I124" s="5">
        <v>0.29809999999999998</v>
      </c>
      <c r="J124" s="5">
        <v>0.92759999999999998</v>
      </c>
      <c r="K124" s="5">
        <v>4.1599999999999998E-2</v>
      </c>
      <c r="L124" s="4">
        <v>0.69679999999999997</v>
      </c>
      <c r="M124" s="4">
        <v>0.83040000000000003</v>
      </c>
      <c r="N124" s="4">
        <v>0.28129999999999999</v>
      </c>
      <c r="O124" s="4">
        <v>0.9022</v>
      </c>
      <c r="P124" s="4">
        <v>2.4899999999999999E-2</v>
      </c>
      <c r="Q124" s="5">
        <v>0.72589999999999999</v>
      </c>
      <c r="R124" s="5">
        <v>0.89600000000000002</v>
      </c>
      <c r="S124" s="5">
        <v>0.2356</v>
      </c>
      <c r="T124" s="5">
        <v>0.84850000000000003</v>
      </c>
      <c r="U124" s="5">
        <v>1.89E-2</v>
      </c>
      <c r="V124" s="4">
        <v>0.80989999999999995</v>
      </c>
      <c r="W124" s="4">
        <v>1.1099000000000001</v>
      </c>
      <c r="X124" s="4">
        <v>0.1741</v>
      </c>
      <c r="Y124" s="4">
        <v>0.59370000000000001</v>
      </c>
      <c r="Z124" s="4">
        <v>8.0000000000000002E-3</v>
      </c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>
        <v>0.76160000000000005</v>
      </c>
      <c r="AL124" s="14">
        <v>0.94889999999999997</v>
      </c>
      <c r="AM124" s="14">
        <v>0.33900000000000002</v>
      </c>
      <c r="AN124" s="14">
        <v>0.98</v>
      </c>
      <c r="AO124" s="14">
        <v>1.78E-2</v>
      </c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>
        <v>0.6976</v>
      </c>
      <c r="CJ124" s="5">
        <v>0.83289999999999997</v>
      </c>
      <c r="CK124" s="5">
        <v>0.27729999999999999</v>
      </c>
      <c r="CL124" s="5">
        <v>0.9032</v>
      </c>
      <c r="CM124" s="5">
        <v>1.7000000000000001E-2</v>
      </c>
      <c r="CN124" s="4">
        <v>0.72609999999999997</v>
      </c>
      <c r="CO124" s="4">
        <v>0.89900000000000002</v>
      </c>
      <c r="CP124" s="4">
        <v>0.2432</v>
      </c>
      <c r="CQ124" s="4">
        <v>0.84760000000000002</v>
      </c>
      <c r="CR124" s="4">
        <v>9.4000000000000004E-3</v>
      </c>
      <c r="CS124" s="5">
        <v>0.80930000000000002</v>
      </c>
      <c r="CT124" s="5">
        <v>1.107</v>
      </c>
      <c r="CU124" s="5">
        <v>0.17430000000000001</v>
      </c>
      <c r="CV124" s="5">
        <v>0.59</v>
      </c>
      <c r="CW124" s="5">
        <v>3.5000000000000001E-3</v>
      </c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0.69710000000000005</v>
      </c>
      <c r="DI124" s="4">
        <v>0.83150000000000002</v>
      </c>
      <c r="DJ124" s="4">
        <v>0.28029999999999999</v>
      </c>
      <c r="DK124" s="4">
        <v>0.90259999999999996</v>
      </c>
      <c r="DL124" s="4">
        <v>1.4999999999999999E-2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>
        <v>0.69689999999999996</v>
      </c>
      <c r="EH124" s="5">
        <v>0.83109999999999995</v>
      </c>
      <c r="EI124" s="5">
        <v>0.2797</v>
      </c>
      <c r="EJ124" s="5">
        <v>0.90269999999999995</v>
      </c>
      <c r="EK124" s="5">
        <v>1.72E-2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11"/>
        <v>0.72539090909090909</v>
      </c>
      <c r="EW124" s="4">
        <f t="shared" si="7"/>
        <v>0.89659090909090911</v>
      </c>
      <c r="EX124" s="4">
        <f t="shared" si="8"/>
        <v>0.26257272727272724</v>
      </c>
      <c r="EY124" s="4">
        <f t="shared" si="9"/>
        <v>0.84901818181818167</v>
      </c>
      <c r="EZ124" s="4">
        <f t="shared" si="10"/>
        <v>2.0045454545454543E-2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r=0.1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r=0.1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k=10,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114</v>
      </c>
      <c r="B125" s="4">
        <v>0.76339999999999997</v>
      </c>
      <c r="C125" s="4">
        <v>0.97550000000000003</v>
      </c>
      <c r="D125" s="4">
        <v>0.21299999999999999</v>
      </c>
      <c r="E125" s="4">
        <v>0.64849999999999997</v>
      </c>
      <c r="F125" s="4">
        <v>2.3900000000000001E-2</v>
      </c>
      <c r="G125" s="5">
        <v>0.79</v>
      </c>
      <c r="H125" s="5">
        <v>1.0428999999999999</v>
      </c>
      <c r="I125" s="5">
        <v>0.20250000000000001</v>
      </c>
      <c r="J125" s="5">
        <v>0.60070000000000001</v>
      </c>
      <c r="K125" s="5">
        <v>2.1299999999999999E-2</v>
      </c>
      <c r="L125" s="4">
        <v>0.80910000000000004</v>
      </c>
      <c r="M125" s="4">
        <v>1.0952999999999999</v>
      </c>
      <c r="N125" s="4">
        <v>0.19889999999999999</v>
      </c>
      <c r="O125" s="4">
        <v>0.55720000000000003</v>
      </c>
      <c r="P125" s="4">
        <v>1.3299999999999999E-2</v>
      </c>
      <c r="Q125" s="5">
        <v>0.81820000000000004</v>
      </c>
      <c r="R125" s="5">
        <v>1.1259999999999999</v>
      </c>
      <c r="S125" s="5">
        <v>0.1875</v>
      </c>
      <c r="T125" s="5">
        <v>0.54310000000000003</v>
      </c>
      <c r="U125" s="5">
        <v>1.38E-2</v>
      </c>
      <c r="V125" s="4">
        <v>0.83389999999999997</v>
      </c>
      <c r="W125" s="4">
        <v>1.1718</v>
      </c>
      <c r="X125" s="4">
        <v>0.1249</v>
      </c>
      <c r="Y125" s="4">
        <v>0.5363</v>
      </c>
      <c r="Z125" s="4">
        <v>6.1000000000000004E-3</v>
      </c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>
        <v>0.80820000000000003</v>
      </c>
      <c r="CJ125" s="5">
        <v>1.0933999999999999</v>
      </c>
      <c r="CK125" s="5">
        <v>0.1981</v>
      </c>
      <c r="CL125" s="5">
        <v>0.55689999999999995</v>
      </c>
      <c r="CM125" s="5">
        <v>1.04E-2</v>
      </c>
      <c r="CN125" s="4">
        <v>0.81689999999999996</v>
      </c>
      <c r="CO125" s="4">
        <v>1.1232</v>
      </c>
      <c r="CP125" s="4">
        <v>0.1938</v>
      </c>
      <c r="CQ125" s="4">
        <v>0.54159999999999997</v>
      </c>
      <c r="CR125" s="4">
        <v>5.4000000000000003E-3</v>
      </c>
      <c r="CS125" s="5">
        <v>0.83099999999999996</v>
      </c>
      <c r="CT125" s="5">
        <v>1.1657</v>
      </c>
      <c r="CU125" s="5">
        <v>0.12820000000000001</v>
      </c>
      <c r="CV125" s="5">
        <v>0.53659999999999997</v>
      </c>
      <c r="CW125" s="5">
        <v>2.3E-3</v>
      </c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0.80830000000000002</v>
      </c>
      <c r="DI125" s="4">
        <v>1.0925</v>
      </c>
      <c r="DJ125" s="4">
        <v>0.20130000000000001</v>
      </c>
      <c r="DK125" s="4">
        <v>0.55489999999999995</v>
      </c>
      <c r="DL125" s="4">
        <v>8.8000000000000005E-3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11"/>
        <v>0.80877777777777771</v>
      </c>
      <c r="EW125" s="4">
        <f t="shared" si="7"/>
        <v>1.0984777777777777</v>
      </c>
      <c r="EX125" s="4">
        <f t="shared" si="8"/>
        <v>0.18313333333333334</v>
      </c>
      <c r="EY125" s="4">
        <f t="shared" si="9"/>
        <v>0.56397777777777769</v>
      </c>
      <c r="EZ125" s="4">
        <f t="shared" si="10"/>
        <v>1.1699999999999999E-2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s="11" customFormat="1" x14ac:dyDescent="0.2">
      <c r="A126" s="11" t="s">
        <v>115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14"/>
      <c r="BF126" s="14"/>
      <c r="BG126" s="14"/>
      <c r="BH126" s="14"/>
      <c r="BI126" s="14"/>
      <c r="BJ126" s="4"/>
      <c r="BK126" s="4"/>
      <c r="BL126" s="4"/>
      <c r="BM126" s="4"/>
      <c r="BN126" s="4"/>
      <c r="BO126" s="14"/>
      <c r="BP126" s="14"/>
      <c r="BQ126" s="14"/>
      <c r="BR126" s="14"/>
      <c r="BS126" s="14"/>
      <c r="BT126" s="4"/>
      <c r="BU126" s="4"/>
      <c r="BV126" s="4"/>
      <c r="BW126" s="4"/>
      <c r="BX126" s="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16"/>
      <c r="CJ126" s="16"/>
      <c r="CK126" s="16"/>
      <c r="CL126" s="16"/>
      <c r="CM126" s="16"/>
      <c r="CN126" s="4">
        <v>0.74480000000000002</v>
      </c>
      <c r="CO126" s="4">
        <v>0.94540000000000002</v>
      </c>
      <c r="CP126" s="4">
        <v>0.24210000000000001</v>
      </c>
      <c r="CQ126" s="4">
        <v>0.82669999999999999</v>
      </c>
      <c r="CR126" s="4">
        <v>1.6899999999999998E-2</v>
      </c>
      <c r="CS126" s="14">
        <v>0.82299999999999995</v>
      </c>
      <c r="CT126" s="14">
        <v>1.1486000000000001</v>
      </c>
      <c r="CU126" s="14">
        <v>0.14899999999999999</v>
      </c>
      <c r="CV126" s="14">
        <v>0.62109999999999999</v>
      </c>
      <c r="CW126" s="14">
        <v>6.4999999999999997E-3</v>
      </c>
      <c r="CX126" s="4"/>
      <c r="CY126" s="4"/>
      <c r="CZ126" s="4"/>
      <c r="DA126" s="4"/>
      <c r="DB126" s="4"/>
      <c r="DC126" s="14"/>
      <c r="DD126" s="14"/>
      <c r="DE126" s="14"/>
      <c r="DF126" s="14"/>
      <c r="DG126" s="14"/>
      <c r="DH126" s="16"/>
      <c r="DI126" s="16"/>
      <c r="DJ126" s="16"/>
      <c r="DK126" s="16"/>
      <c r="DL126" s="16"/>
      <c r="DM126" s="14"/>
      <c r="DN126" s="14"/>
      <c r="DO126" s="14"/>
      <c r="DP126" s="14"/>
      <c r="DQ126" s="14"/>
      <c r="DR126" s="4"/>
      <c r="DS126" s="4"/>
      <c r="DT126" s="4"/>
      <c r="DU126" s="4"/>
      <c r="DV126" s="4"/>
      <c r="DW126" s="14"/>
      <c r="DX126" s="14"/>
      <c r="DY126" s="14"/>
      <c r="DZ126" s="14"/>
      <c r="EA126" s="14"/>
      <c r="EB126" s="4"/>
      <c r="EC126" s="4"/>
      <c r="ED126" s="4"/>
      <c r="EE126" s="4"/>
      <c r="EF126" s="4"/>
      <c r="EG126" s="14"/>
      <c r="EH126" s="14"/>
      <c r="EI126" s="14"/>
      <c r="EJ126" s="14"/>
      <c r="EK126" s="14"/>
      <c r="EL126" s="4"/>
      <c r="EM126" s="4"/>
      <c r="EN126" s="4"/>
      <c r="EO126" s="4"/>
      <c r="EP126" s="4"/>
      <c r="EQ126" s="14"/>
      <c r="ER126" s="14"/>
      <c r="ES126" s="14"/>
      <c r="ET126" s="14"/>
      <c r="EU126" s="14"/>
      <c r="EV126" s="4">
        <f t="shared" si="11"/>
        <v>0.78390000000000004</v>
      </c>
      <c r="EW126" s="4">
        <f t="shared" si="7"/>
        <v>1.0470000000000002</v>
      </c>
      <c r="EX126" s="4">
        <f t="shared" si="8"/>
        <v>0.19555</v>
      </c>
      <c r="EY126" s="4">
        <f t="shared" si="9"/>
        <v>0.72389999999999999</v>
      </c>
      <c r="EZ126" s="4">
        <f t="shared" si="10"/>
        <v>1.1699999999999999E-2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r=0.7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k=20, r=0.7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k=20, r=0.7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k=20, r=0.7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s="11" customFormat="1" x14ac:dyDescent="0.2">
      <c r="A127" s="11" t="s">
        <v>116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/>
      <c r="AL127" s="14"/>
      <c r="AM127" s="14"/>
      <c r="AN127" s="14"/>
      <c r="AO127" s="14"/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14"/>
      <c r="BF127" s="14"/>
      <c r="BG127" s="14"/>
      <c r="BH127" s="14"/>
      <c r="BI127" s="14"/>
      <c r="BJ127" s="4"/>
      <c r="BK127" s="4"/>
      <c r="BL127" s="4"/>
      <c r="BM127" s="4"/>
      <c r="BN127" s="4"/>
      <c r="BO127" s="14"/>
      <c r="BP127" s="14"/>
      <c r="BQ127" s="14"/>
      <c r="BR127" s="14"/>
      <c r="BS127" s="14"/>
      <c r="BT127" s="4"/>
      <c r="BU127" s="4"/>
      <c r="BV127" s="4"/>
      <c r="BW127" s="4"/>
      <c r="BX127" s="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16"/>
      <c r="CJ127" s="16"/>
      <c r="CK127" s="16"/>
      <c r="CL127" s="16"/>
      <c r="CM127" s="16"/>
      <c r="CN127" s="4">
        <v>0.74060000000000004</v>
      </c>
      <c r="CO127" s="4">
        <v>0.93469999999999998</v>
      </c>
      <c r="CP127" s="4">
        <v>0.25419999999999998</v>
      </c>
      <c r="CQ127" s="4">
        <v>0.82630000000000003</v>
      </c>
      <c r="CR127" s="4">
        <v>3.2899999999999999E-2</v>
      </c>
      <c r="CS127" s="14">
        <v>0.80369999999999997</v>
      </c>
      <c r="CT127" s="14">
        <v>1.0983000000000001</v>
      </c>
      <c r="CU127" s="14">
        <v>0.1852</v>
      </c>
      <c r="CV127" s="14">
        <v>0.61650000000000005</v>
      </c>
      <c r="CW127" s="14">
        <v>1.17E-2</v>
      </c>
      <c r="CX127" s="4"/>
      <c r="CY127" s="4"/>
      <c r="CZ127" s="4"/>
      <c r="DA127" s="4"/>
      <c r="DB127" s="4"/>
      <c r="DC127" s="14"/>
      <c r="DD127" s="14"/>
      <c r="DE127" s="14"/>
      <c r="DF127" s="14"/>
      <c r="DG127" s="14"/>
      <c r="DH127" s="16"/>
      <c r="DI127" s="16"/>
      <c r="DJ127" s="16"/>
      <c r="DK127" s="16"/>
      <c r="DL127" s="16"/>
      <c r="DM127" s="14"/>
      <c r="DN127" s="14"/>
      <c r="DO127" s="14"/>
      <c r="DP127" s="14"/>
      <c r="DQ127" s="14"/>
      <c r="DR127" s="4"/>
      <c r="DS127" s="4"/>
      <c r="DT127" s="4"/>
      <c r="DU127" s="4"/>
      <c r="DV127" s="4"/>
      <c r="DW127" s="14"/>
      <c r="DX127" s="14"/>
      <c r="DY127" s="14"/>
      <c r="DZ127" s="14"/>
      <c r="EA127" s="14"/>
      <c r="EB127" s="4"/>
      <c r="EC127" s="4"/>
      <c r="ED127" s="4"/>
      <c r="EE127" s="4"/>
      <c r="EF127" s="4"/>
      <c r="EG127" s="14"/>
      <c r="EH127" s="14"/>
      <c r="EI127" s="14"/>
      <c r="EJ127" s="14"/>
      <c r="EK127" s="14"/>
      <c r="EL127" s="4"/>
      <c r="EM127" s="4"/>
      <c r="EN127" s="4"/>
      <c r="EO127" s="4"/>
      <c r="EP127" s="4"/>
      <c r="EQ127" s="14"/>
      <c r="ER127" s="14"/>
      <c r="ES127" s="14"/>
      <c r="ET127" s="14"/>
      <c r="EU127" s="14"/>
      <c r="EV127" s="4">
        <f t="shared" si="11"/>
        <v>0.77215</v>
      </c>
      <c r="EW127" s="4">
        <f t="shared" si="7"/>
        <v>1.0165</v>
      </c>
      <c r="EX127" s="4">
        <f t="shared" si="8"/>
        <v>0.21970000000000001</v>
      </c>
      <c r="EY127" s="4">
        <f t="shared" si="9"/>
        <v>0.72140000000000004</v>
      </c>
      <c r="EZ127" s="4">
        <f t="shared" si="10"/>
        <v>2.23E-2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r=0.7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k=20, r=0.7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r=0.7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r=0.7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117</v>
      </c>
      <c r="B128" s="4">
        <v>0.76049999999999995</v>
      </c>
      <c r="C128" s="4">
        <v>0.97650000000000003</v>
      </c>
      <c r="D128" s="4">
        <v>0.15160000000000001</v>
      </c>
      <c r="E128" s="4">
        <v>0.91349999999999998</v>
      </c>
      <c r="F128" s="4">
        <v>0.30220000000000002</v>
      </c>
      <c r="G128" s="5">
        <v>0.77429999999999999</v>
      </c>
      <c r="H128" s="5">
        <v>1.0064</v>
      </c>
      <c r="I128" s="5">
        <v>0.10539999999999999</v>
      </c>
      <c r="J128" s="5">
        <v>0.89710000000000001</v>
      </c>
      <c r="K128" s="5">
        <v>0.44290000000000002</v>
      </c>
      <c r="L128" s="4">
        <v>0.79090000000000005</v>
      </c>
      <c r="M128" s="4">
        <v>1.0402</v>
      </c>
      <c r="N128" s="4">
        <v>5.3800000000000001E-2</v>
      </c>
      <c r="O128" s="4">
        <v>0.87319999999999998</v>
      </c>
      <c r="P128" s="4">
        <v>0.30640000000000001</v>
      </c>
      <c r="Q128" s="5">
        <v>0.81220000000000003</v>
      </c>
      <c r="R128" s="5">
        <v>1.0868</v>
      </c>
      <c r="S128" s="5">
        <v>1.67E-2</v>
      </c>
      <c r="T128" s="5">
        <v>0.82620000000000005</v>
      </c>
      <c r="U128" s="5">
        <v>0.18870000000000001</v>
      </c>
      <c r="V128" s="4">
        <v>0.89690000000000003</v>
      </c>
      <c r="W128" s="4">
        <v>1.3085</v>
      </c>
      <c r="X128" s="4">
        <v>-7.1000000000000004E-3</v>
      </c>
      <c r="Y128" s="4">
        <v>0.56989999999999996</v>
      </c>
      <c r="Z128" s="4">
        <v>3.9399999999999998E-2</v>
      </c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>
        <v>0.79110000000000003</v>
      </c>
      <c r="CJ128" s="5">
        <v>1.0409999999999999</v>
      </c>
      <c r="CK128" s="5">
        <v>5.3499999999999999E-2</v>
      </c>
      <c r="CL128" s="5">
        <v>0.87480000000000002</v>
      </c>
      <c r="CM128" s="5">
        <v>0.24260000000000001</v>
      </c>
      <c r="CN128" s="4">
        <v>0.81230000000000002</v>
      </c>
      <c r="CO128" s="4">
        <v>1.0896999999999999</v>
      </c>
      <c r="CP128" s="4">
        <v>1.0500000000000001E-2</v>
      </c>
      <c r="CQ128" s="4">
        <v>0.82689999999999997</v>
      </c>
      <c r="CR128" s="4">
        <v>0.10199999999999999</v>
      </c>
      <c r="CS128" s="5">
        <v>0.89629999999999999</v>
      </c>
      <c r="CT128" s="5">
        <v>1.3067</v>
      </c>
      <c r="CU128" s="5">
        <v>-1.1999999999999999E-3</v>
      </c>
      <c r="CV128" s="5">
        <v>0.56510000000000005</v>
      </c>
      <c r="CW128" s="5">
        <v>1.6500000000000001E-2</v>
      </c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0.79039999999999999</v>
      </c>
      <c r="DI128" s="4">
        <v>1.0399</v>
      </c>
      <c r="DJ128" s="4">
        <v>5.4300000000000001E-2</v>
      </c>
      <c r="DK128" s="4">
        <v>0.87390000000000001</v>
      </c>
      <c r="DL128" s="4">
        <v>0.21709999999999999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11"/>
        <v>0.81387777777777792</v>
      </c>
      <c r="EW128" s="4">
        <f t="shared" si="7"/>
        <v>1.0995222222222223</v>
      </c>
      <c r="EX128" s="4">
        <f t="shared" si="8"/>
        <v>4.8611111111111119E-2</v>
      </c>
      <c r="EY128" s="4">
        <f t="shared" si="9"/>
        <v>0.80228888888888883</v>
      </c>
      <c r="EZ128" s="4">
        <f t="shared" si="10"/>
        <v>0.20642222222222226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x14ac:dyDescent="0.2">
      <c r="A129" s="1" t="s">
        <v>118</v>
      </c>
      <c r="B129" s="4">
        <v>0.66379999999999995</v>
      </c>
      <c r="C129" s="4">
        <v>0.75870000000000004</v>
      </c>
      <c r="D129" s="4">
        <v>0.33189999999999997</v>
      </c>
      <c r="E129" s="4">
        <v>0.92930000000000001</v>
      </c>
      <c r="F129" s="4">
        <v>6.1400000000000003E-2</v>
      </c>
      <c r="G129" s="5">
        <v>0.67830000000000001</v>
      </c>
      <c r="H129" s="5">
        <v>0.79249999999999998</v>
      </c>
      <c r="I129" s="5">
        <v>0.31430000000000002</v>
      </c>
      <c r="J129" s="5">
        <v>0.90980000000000005</v>
      </c>
      <c r="K129" s="5">
        <v>3.9199999999999999E-2</v>
      </c>
      <c r="L129" s="4">
        <v>0.69730000000000003</v>
      </c>
      <c r="M129" s="4">
        <v>0.83460000000000001</v>
      </c>
      <c r="N129" s="4">
        <v>0.28670000000000001</v>
      </c>
      <c r="O129" s="4">
        <v>0.87709999999999999</v>
      </c>
      <c r="P129" s="4">
        <v>3.2300000000000002E-2</v>
      </c>
      <c r="Q129" s="5">
        <v>0.7339</v>
      </c>
      <c r="R129" s="5">
        <v>0.91720000000000002</v>
      </c>
      <c r="S129" s="5">
        <v>0.21890000000000001</v>
      </c>
      <c r="T129" s="5">
        <v>0.81389999999999996</v>
      </c>
      <c r="U129" s="5">
        <v>2.24E-2</v>
      </c>
      <c r="V129" s="4">
        <v>0.83960000000000001</v>
      </c>
      <c r="W129" s="4">
        <v>1.1782999999999999</v>
      </c>
      <c r="X129" s="4">
        <v>7.0599999999999996E-2</v>
      </c>
      <c r="Y129" s="4">
        <v>0.59370000000000001</v>
      </c>
      <c r="Z129" s="4">
        <v>1.2E-2</v>
      </c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>
        <v>0.75970000000000004</v>
      </c>
      <c r="AL129" s="14">
        <v>0.94969999999999999</v>
      </c>
      <c r="AM129" s="14">
        <v>0.34189999999999998</v>
      </c>
      <c r="AN129" s="14">
        <v>0.97250000000000003</v>
      </c>
      <c r="AO129" s="14">
        <v>2.2800000000000001E-2</v>
      </c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>
        <v>0.69730000000000003</v>
      </c>
      <c r="CJ129" s="5">
        <v>0.83550000000000002</v>
      </c>
      <c r="CK129" s="5">
        <v>0.28179999999999999</v>
      </c>
      <c r="CL129" s="5">
        <v>0.878</v>
      </c>
      <c r="CM129" s="5">
        <v>2.1999999999999999E-2</v>
      </c>
      <c r="CN129" s="4">
        <v>0.73529999999999995</v>
      </c>
      <c r="CO129" s="4">
        <v>0.92320000000000002</v>
      </c>
      <c r="CP129" s="4">
        <v>0.22070000000000001</v>
      </c>
      <c r="CQ129" s="4">
        <v>0.81210000000000004</v>
      </c>
      <c r="CR129" s="4">
        <v>1.1900000000000001E-2</v>
      </c>
      <c r="CS129" s="5">
        <v>0.83979999999999999</v>
      </c>
      <c r="CT129" s="5">
        <v>1.1769000000000001</v>
      </c>
      <c r="CU129" s="5">
        <v>7.7200000000000005E-2</v>
      </c>
      <c r="CV129" s="5">
        <v>0.59050000000000002</v>
      </c>
      <c r="CW129" s="5">
        <v>4.4999999999999997E-3</v>
      </c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>
        <v>0.69650000000000001</v>
      </c>
      <c r="DI129" s="4">
        <v>0.8327</v>
      </c>
      <c r="DJ129" s="4">
        <v>0.28499999999999998</v>
      </c>
      <c r="DK129" s="4">
        <v>0.87729999999999997</v>
      </c>
      <c r="DL129" s="4">
        <v>1.9699999999999999E-2</v>
      </c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>
        <v>0.69630000000000003</v>
      </c>
      <c r="EH129" s="5">
        <v>0.83250000000000002</v>
      </c>
      <c r="EI129" s="5">
        <v>0.2848</v>
      </c>
      <c r="EJ129" s="5">
        <v>0.87780000000000002</v>
      </c>
      <c r="EK129" s="5">
        <v>2.3E-2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11"/>
        <v>0.73070909090909097</v>
      </c>
      <c r="EW129" s="4">
        <f t="shared" si="7"/>
        <v>0.91198181818181823</v>
      </c>
      <c r="EX129" s="4">
        <f t="shared" si="8"/>
        <v>0.24670909090909096</v>
      </c>
      <c r="EY129" s="4">
        <f t="shared" si="9"/>
        <v>0.83018181818181835</v>
      </c>
      <c r="EZ129" s="4">
        <f t="shared" si="10"/>
        <v>2.4654545454545453E-2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x14ac:dyDescent="0.2">
      <c r="A130" s="1" t="s">
        <v>119</v>
      </c>
      <c r="B130" s="4">
        <v>0.7127</v>
      </c>
      <c r="C130" s="4">
        <v>0.86990000000000001</v>
      </c>
      <c r="D130" s="4">
        <v>0.27689999999999998</v>
      </c>
      <c r="E130" s="4">
        <v>0.75800000000000001</v>
      </c>
      <c r="F130" s="4">
        <v>6.6199999999999995E-2</v>
      </c>
      <c r="G130" s="5">
        <v>0.74260000000000004</v>
      </c>
      <c r="H130" s="5">
        <v>0.94089999999999996</v>
      </c>
      <c r="I130" s="5">
        <v>0.27110000000000001</v>
      </c>
      <c r="J130" s="5">
        <v>0.70609999999999995</v>
      </c>
      <c r="K130" s="5">
        <v>4.1399999999999999E-2</v>
      </c>
      <c r="L130" s="4">
        <v>0.76900000000000002</v>
      </c>
      <c r="M130" s="4">
        <v>1.0066999999999999</v>
      </c>
      <c r="N130" s="4">
        <v>0.25469999999999998</v>
      </c>
      <c r="O130" s="4">
        <v>0.65510000000000002</v>
      </c>
      <c r="P130" s="4">
        <v>2.86E-2</v>
      </c>
      <c r="Q130" s="5">
        <v>0.77849999999999997</v>
      </c>
      <c r="R130" s="5">
        <v>1.0308999999999999</v>
      </c>
      <c r="S130" s="5">
        <v>0.21709999999999999</v>
      </c>
      <c r="T130" s="5">
        <v>0.6532</v>
      </c>
      <c r="U130" s="5">
        <v>2.7E-2</v>
      </c>
      <c r="V130" s="4">
        <v>0.83689999999999998</v>
      </c>
      <c r="W130" s="4">
        <v>1.1736</v>
      </c>
      <c r="X130" s="4">
        <v>7.6399999999999996E-2</v>
      </c>
      <c r="Y130" s="4">
        <v>0.57999999999999996</v>
      </c>
      <c r="Z130" s="4">
        <v>1.47E-2</v>
      </c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>
        <v>0.76759999999999995</v>
      </c>
      <c r="CJ130" s="5">
        <v>1.0049999999999999</v>
      </c>
      <c r="CK130" s="5">
        <v>0.25280000000000002</v>
      </c>
      <c r="CL130" s="5">
        <v>0.65739999999999998</v>
      </c>
      <c r="CM130" s="5">
        <v>2.1899999999999999E-2</v>
      </c>
      <c r="CN130" s="4">
        <v>0.78039999999999998</v>
      </c>
      <c r="CO130" s="4">
        <v>1.0374000000000001</v>
      </c>
      <c r="CP130" s="4">
        <v>0.22</v>
      </c>
      <c r="CQ130" s="4">
        <v>0.65200000000000002</v>
      </c>
      <c r="CR130" s="4">
        <v>1.2E-2</v>
      </c>
      <c r="CS130" s="5">
        <v>0.83579999999999999</v>
      </c>
      <c r="CT130" s="5">
        <v>1.1682999999999999</v>
      </c>
      <c r="CU130" s="5">
        <v>8.4199999999999997E-2</v>
      </c>
      <c r="CV130" s="5">
        <v>0.57969999999999999</v>
      </c>
      <c r="CW130" s="5">
        <v>4.3E-3</v>
      </c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>
        <v>0.76690000000000003</v>
      </c>
      <c r="DI130" s="4">
        <v>1.0021</v>
      </c>
      <c r="DJ130" s="4">
        <v>0.25569999999999998</v>
      </c>
      <c r="DK130" s="4">
        <v>0.65439999999999998</v>
      </c>
      <c r="DL130" s="4">
        <v>1.9599999999999999E-2</v>
      </c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11"/>
        <v>0.77671111111111102</v>
      </c>
      <c r="EW130" s="4">
        <f t="shared" si="7"/>
        <v>1.0260888888888888</v>
      </c>
      <c r="EX130" s="4">
        <f t="shared" si="8"/>
        <v>0.21210000000000004</v>
      </c>
      <c r="EY130" s="4">
        <f t="shared" si="9"/>
        <v>0.65510000000000002</v>
      </c>
      <c r="EZ130" s="4">
        <f t="shared" si="10"/>
        <v>2.6188888888888887E-2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120</v>
      </c>
      <c r="B131" s="4">
        <v>0.66349999999999998</v>
      </c>
      <c r="C131" s="4">
        <v>0.7611</v>
      </c>
      <c r="D131" s="4">
        <v>0.35420000000000001</v>
      </c>
      <c r="E131" s="4">
        <v>0.93820000000000003</v>
      </c>
      <c r="F131" s="4">
        <v>6.1800000000000001E-2</v>
      </c>
      <c r="G131" s="5">
        <v>0.67459999999999998</v>
      </c>
      <c r="H131" s="5">
        <v>0.78900000000000003</v>
      </c>
      <c r="I131" s="5">
        <v>0.35620000000000002</v>
      </c>
      <c r="J131" s="5">
        <v>0.92930000000000001</v>
      </c>
      <c r="K131" s="5">
        <v>4.7800000000000002E-2</v>
      </c>
      <c r="L131" s="4">
        <v>0.68979999999999997</v>
      </c>
      <c r="M131" s="4">
        <v>0.82430000000000003</v>
      </c>
      <c r="N131" s="4">
        <v>0.32979999999999998</v>
      </c>
      <c r="O131" s="4">
        <v>0.91010000000000002</v>
      </c>
      <c r="P131" s="4">
        <v>2.8199999999999999E-2</v>
      </c>
      <c r="Q131" s="5">
        <v>0.72189999999999999</v>
      </c>
      <c r="R131" s="5">
        <v>0.89549999999999996</v>
      </c>
      <c r="S131" s="5">
        <v>0.25919999999999999</v>
      </c>
      <c r="T131" s="5">
        <v>0.85970000000000002</v>
      </c>
      <c r="U131" s="5">
        <v>2.52E-2</v>
      </c>
      <c r="V131" s="4">
        <v>0.8276</v>
      </c>
      <c r="W131" s="4">
        <v>1.1491</v>
      </c>
      <c r="X131" s="4">
        <v>8.0799999999999997E-2</v>
      </c>
      <c r="Y131" s="4">
        <v>0.60419999999999996</v>
      </c>
      <c r="Z131" s="4">
        <v>9.2999999999999992E-3</v>
      </c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>
        <v>0.69079999999999997</v>
      </c>
      <c r="CJ131" s="5">
        <v>0.8266</v>
      </c>
      <c r="CK131" s="5">
        <v>0.3261</v>
      </c>
      <c r="CL131" s="5">
        <v>0.91110000000000002</v>
      </c>
      <c r="CM131" s="5">
        <v>2.1999999999999999E-2</v>
      </c>
      <c r="CN131" s="4">
        <v>0.7238</v>
      </c>
      <c r="CO131" s="4">
        <v>0.90159999999999996</v>
      </c>
      <c r="CP131" s="4">
        <v>0.26090000000000002</v>
      </c>
      <c r="CQ131" s="4">
        <v>0.85940000000000005</v>
      </c>
      <c r="CR131" s="4">
        <v>1.1900000000000001E-2</v>
      </c>
      <c r="CS131" s="5">
        <v>0.82669999999999999</v>
      </c>
      <c r="CT131" s="5">
        <v>1.1455</v>
      </c>
      <c r="CU131" s="5">
        <v>8.8300000000000003E-2</v>
      </c>
      <c r="CV131" s="5">
        <v>0.60299999999999998</v>
      </c>
      <c r="CW131" s="5">
        <v>4.3E-3</v>
      </c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0.69020000000000004</v>
      </c>
      <c r="DI131" s="4">
        <v>0.82520000000000004</v>
      </c>
      <c r="DJ131" s="4">
        <v>0.3286</v>
      </c>
      <c r="DK131" s="4">
        <v>0.91059999999999997</v>
      </c>
      <c r="DL131" s="4">
        <v>1.9800000000000002E-2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11"/>
        <v>0.72321111111111103</v>
      </c>
      <c r="EW131" s="4">
        <f t="shared" si="7"/>
        <v>0.90198888888888895</v>
      </c>
      <c r="EX131" s="4">
        <f t="shared" si="8"/>
        <v>0.26490000000000002</v>
      </c>
      <c r="EY131" s="4">
        <f t="shared" si="9"/>
        <v>0.8361777777777778</v>
      </c>
      <c r="EZ131" s="4">
        <f t="shared" si="10"/>
        <v>2.558888888888889E-2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r=0.3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121</v>
      </c>
      <c r="B132" s="4">
        <v>0.67349999999999999</v>
      </c>
      <c r="C132" s="4">
        <v>0.77449999999999997</v>
      </c>
      <c r="D132" s="4">
        <v>0.3085</v>
      </c>
      <c r="E132" s="4">
        <v>0.94199999999999995</v>
      </c>
      <c r="F132" s="4">
        <v>4.5100000000000001E-2</v>
      </c>
      <c r="G132" s="5">
        <v>0.68330000000000002</v>
      </c>
      <c r="H132" s="5">
        <v>0.79879999999999995</v>
      </c>
      <c r="I132" s="5">
        <v>0.30499999999999999</v>
      </c>
      <c r="J132" s="5">
        <v>0.92810000000000004</v>
      </c>
      <c r="K132" s="5">
        <v>3.1199999999999999E-2</v>
      </c>
      <c r="L132" s="4">
        <v>0.69569999999999999</v>
      </c>
      <c r="M132" s="4">
        <v>0.82840000000000003</v>
      </c>
      <c r="N132" s="4">
        <v>0.2843</v>
      </c>
      <c r="O132" s="4">
        <v>0.90290000000000004</v>
      </c>
      <c r="P132" s="4">
        <v>2.2700000000000001E-2</v>
      </c>
      <c r="Q132" s="5">
        <v>0.72430000000000005</v>
      </c>
      <c r="R132" s="5">
        <v>0.8921</v>
      </c>
      <c r="S132" s="5">
        <v>0.2414</v>
      </c>
      <c r="T132" s="5">
        <v>0.85019999999999996</v>
      </c>
      <c r="U132" s="5">
        <v>1.67E-2</v>
      </c>
      <c r="V132" s="4">
        <v>0.80820000000000003</v>
      </c>
      <c r="W132" s="4">
        <v>1.1052999999999999</v>
      </c>
      <c r="X132" s="4">
        <v>0.1744</v>
      </c>
      <c r="Y132" s="4">
        <v>0.59930000000000005</v>
      </c>
      <c r="Z132" s="4">
        <v>7.3000000000000001E-3</v>
      </c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/>
      <c r="AL132" s="14"/>
      <c r="AM132" s="14"/>
      <c r="AN132" s="14"/>
      <c r="AO132" s="14"/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0.69650000000000001</v>
      </c>
      <c r="CJ132" s="5">
        <v>0.83069999999999999</v>
      </c>
      <c r="CK132" s="5">
        <v>0.28170000000000001</v>
      </c>
      <c r="CL132" s="5">
        <v>0.90410000000000001</v>
      </c>
      <c r="CM132" s="5">
        <v>1.7399999999999999E-2</v>
      </c>
      <c r="CN132" s="4">
        <v>0.7248</v>
      </c>
      <c r="CO132" s="4">
        <v>0.89649999999999996</v>
      </c>
      <c r="CP132" s="4">
        <v>0.246</v>
      </c>
      <c r="CQ132" s="4">
        <v>0.84930000000000005</v>
      </c>
      <c r="CR132" s="4">
        <v>9.1999999999999998E-3</v>
      </c>
      <c r="CS132" s="5">
        <v>0.80779999999999996</v>
      </c>
      <c r="CT132" s="5">
        <v>1.1032</v>
      </c>
      <c r="CU132" s="5">
        <v>0.1757</v>
      </c>
      <c r="CV132" s="5">
        <v>0.59570000000000001</v>
      </c>
      <c r="CW132" s="5">
        <v>3.3999999999999998E-3</v>
      </c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0.69610000000000005</v>
      </c>
      <c r="DI132" s="4">
        <v>0.82940000000000003</v>
      </c>
      <c r="DJ132" s="4">
        <v>0.28489999999999999</v>
      </c>
      <c r="DK132" s="4">
        <v>0.90339999999999998</v>
      </c>
      <c r="DL132" s="4">
        <v>1.49E-2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11"/>
        <v>0.72335555555555564</v>
      </c>
      <c r="EW132" s="4">
        <f t="shared" si="7"/>
        <v>0.8954333333333333</v>
      </c>
      <c r="EX132" s="4">
        <f t="shared" si="8"/>
        <v>0.2557666666666667</v>
      </c>
      <c r="EY132" s="4">
        <f t="shared" si="9"/>
        <v>0.83055555555555549</v>
      </c>
      <c r="EZ132" s="4">
        <f t="shared" si="10"/>
        <v>1.8655555555555554E-2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k=5,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k=5,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122</v>
      </c>
      <c r="B133" s="4">
        <v>0.67269999999999996</v>
      </c>
      <c r="C133" s="4">
        <v>0.78300000000000003</v>
      </c>
      <c r="D133" s="4">
        <v>0.33479999999999999</v>
      </c>
      <c r="E133" s="4">
        <v>0.95630000000000004</v>
      </c>
      <c r="F133" s="4">
        <v>2.7400000000000001E-2</v>
      </c>
      <c r="G133" s="5">
        <v>0.68140000000000001</v>
      </c>
      <c r="H133" s="5">
        <v>0.80530000000000002</v>
      </c>
      <c r="I133" s="5">
        <v>0.34770000000000001</v>
      </c>
      <c r="J133" s="5">
        <v>0.94589999999999996</v>
      </c>
      <c r="K133" s="5">
        <v>2.4400000000000002E-2</v>
      </c>
      <c r="L133" s="4">
        <v>0.69130000000000003</v>
      </c>
      <c r="M133" s="4">
        <v>0.82750000000000001</v>
      </c>
      <c r="N133" s="4">
        <v>0.33689999999999998</v>
      </c>
      <c r="O133" s="4">
        <v>0.92689999999999995</v>
      </c>
      <c r="P133" s="4">
        <v>1.5100000000000001E-2</v>
      </c>
      <c r="Q133" s="5">
        <v>0.71730000000000005</v>
      </c>
      <c r="R133" s="5">
        <v>0.88529999999999998</v>
      </c>
      <c r="S133" s="5">
        <v>0.28639999999999999</v>
      </c>
      <c r="T133" s="5">
        <v>0.88549999999999995</v>
      </c>
      <c r="U133" s="5">
        <v>1.14E-2</v>
      </c>
      <c r="V133" s="4">
        <v>0.80189999999999995</v>
      </c>
      <c r="W133" s="4">
        <v>1.0944</v>
      </c>
      <c r="X133" s="4">
        <v>0.185</v>
      </c>
      <c r="Y133" s="4">
        <v>0.63619999999999999</v>
      </c>
      <c r="Z133" s="4">
        <v>5.0000000000000001E-3</v>
      </c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>
        <v>0.69259999999999999</v>
      </c>
      <c r="CJ133" s="5">
        <v>0.83150000000000002</v>
      </c>
      <c r="CK133" s="5">
        <v>0.32729999999999998</v>
      </c>
      <c r="CL133" s="5">
        <v>0.92800000000000005</v>
      </c>
      <c r="CM133" s="5">
        <v>1.14E-2</v>
      </c>
      <c r="CN133" s="4">
        <v>0.71830000000000005</v>
      </c>
      <c r="CO133" s="4">
        <v>0.8901</v>
      </c>
      <c r="CP133" s="4">
        <v>0.2878</v>
      </c>
      <c r="CQ133" s="4">
        <v>0.88500000000000001</v>
      </c>
      <c r="CR133" s="4">
        <v>5.8999999999999999E-3</v>
      </c>
      <c r="CS133" s="5">
        <v>0.80069999999999997</v>
      </c>
      <c r="CT133" s="5">
        <v>1.0904</v>
      </c>
      <c r="CU133" s="5">
        <v>0.1855</v>
      </c>
      <c r="CV133" s="5">
        <v>0.63349999999999995</v>
      </c>
      <c r="CW133" s="5">
        <v>2.3999999999999998E-3</v>
      </c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0.69199999999999995</v>
      </c>
      <c r="DI133" s="4">
        <v>0.82989999999999997</v>
      </c>
      <c r="DJ133" s="4">
        <v>0.33179999999999998</v>
      </c>
      <c r="DK133" s="4">
        <v>0.92730000000000001</v>
      </c>
      <c r="DL133" s="4">
        <v>9.4000000000000004E-3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11"/>
        <v>0.71868888888888882</v>
      </c>
      <c r="EW133" s="4">
        <f t="shared" si="7"/>
        <v>0.89304444444444442</v>
      </c>
      <c r="EX133" s="4">
        <f t="shared" si="8"/>
        <v>0.29146666666666671</v>
      </c>
      <c r="EY133" s="4">
        <f t="shared" si="9"/>
        <v>0.85828888888888877</v>
      </c>
      <c r="EZ133" s="4">
        <f t="shared" si="10"/>
        <v>1.248888888888889E-2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r=0.3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123</v>
      </c>
      <c r="B134" s="4">
        <v>0.66890000000000005</v>
      </c>
      <c r="C134" s="4">
        <v>0.76800000000000002</v>
      </c>
      <c r="D134" s="4">
        <v>0.3211</v>
      </c>
      <c r="E134" s="4">
        <v>0.94920000000000004</v>
      </c>
      <c r="F134" s="4">
        <v>8.6099999999999996E-2</v>
      </c>
      <c r="G134" s="5">
        <v>0.67989999999999995</v>
      </c>
      <c r="H134" s="5">
        <v>0.79559999999999997</v>
      </c>
      <c r="I134" s="5">
        <v>0.32250000000000001</v>
      </c>
      <c r="J134" s="5">
        <v>0.93679999999999997</v>
      </c>
      <c r="K134" s="5">
        <v>6.0600000000000001E-2</v>
      </c>
      <c r="L134" s="4">
        <v>0.69299999999999995</v>
      </c>
      <c r="M134" s="4">
        <v>0.82469999999999999</v>
      </c>
      <c r="N134" s="4">
        <v>0.30830000000000002</v>
      </c>
      <c r="O134" s="4">
        <v>0.91180000000000005</v>
      </c>
      <c r="P134" s="4">
        <v>5.0099999999999999E-2</v>
      </c>
      <c r="Q134" s="5">
        <v>0.7268</v>
      </c>
      <c r="R134" s="5">
        <v>0.90059999999999996</v>
      </c>
      <c r="S134" s="5">
        <v>0.247</v>
      </c>
      <c r="T134" s="5">
        <v>0.85340000000000005</v>
      </c>
      <c r="U134" s="5">
        <v>3.3000000000000002E-2</v>
      </c>
      <c r="V134" s="4">
        <v>0.81940000000000002</v>
      </c>
      <c r="W134" s="4">
        <v>1.1368</v>
      </c>
      <c r="X134" s="4">
        <v>0.17150000000000001</v>
      </c>
      <c r="Y134" s="4">
        <v>0.57599999999999996</v>
      </c>
      <c r="Z134" s="4">
        <v>1.2999999999999999E-2</v>
      </c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>
        <v>0.69389999999999996</v>
      </c>
      <c r="CJ134" s="5">
        <v>0.82840000000000003</v>
      </c>
      <c r="CK134" s="5">
        <v>0.29799999999999999</v>
      </c>
      <c r="CL134" s="5">
        <v>0.91300000000000003</v>
      </c>
      <c r="CM134" s="5">
        <v>3.2199999999999999E-2</v>
      </c>
      <c r="CN134" s="4">
        <v>0.72709999999999997</v>
      </c>
      <c r="CO134" s="4">
        <v>0.90459999999999996</v>
      </c>
      <c r="CP134" s="4">
        <v>0.25319999999999998</v>
      </c>
      <c r="CQ134" s="4">
        <v>0.85319999999999996</v>
      </c>
      <c r="CR134" s="4">
        <v>1.83E-2</v>
      </c>
      <c r="CS134" s="5">
        <v>0.81859999999999999</v>
      </c>
      <c r="CT134" s="5">
        <v>1.1339999999999999</v>
      </c>
      <c r="CU134" s="5">
        <v>0.17180000000000001</v>
      </c>
      <c r="CV134" s="5">
        <v>0.57310000000000005</v>
      </c>
      <c r="CW134" s="5">
        <v>6.1999999999999998E-3</v>
      </c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0.69359999999999999</v>
      </c>
      <c r="DI134" s="4">
        <v>0.82730000000000004</v>
      </c>
      <c r="DJ134" s="4">
        <v>0.30070000000000002</v>
      </c>
      <c r="DK134" s="4">
        <v>0.91249999999999998</v>
      </c>
      <c r="DL134" s="4">
        <v>2.9399999999999999E-2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11"/>
        <v>0.72457777777777777</v>
      </c>
      <c r="EW134" s="4">
        <f t="shared" si="7"/>
        <v>0.90222222222222215</v>
      </c>
      <c r="EX134" s="4">
        <f t="shared" si="8"/>
        <v>0.26601111111111114</v>
      </c>
      <c r="EY134" s="4">
        <f t="shared" si="9"/>
        <v>0.83099999999999996</v>
      </c>
      <c r="EZ134" s="4">
        <f t="shared" si="10"/>
        <v>3.6544444444444442E-2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r=0.3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124</v>
      </c>
      <c r="B135" s="4">
        <v>0.67110000000000003</v>
      </c>
      <c r="C135" s="4">
        <v>0.7762</v>
      </c>
      <c r="D135" s="4">
        <v>0.32890000000000003</v>
      </c>
      <c r="E135" s="4">
        <v>0.95520000000000005</v>
      </c>
      <c r="F135" s="4">
        <v>5.0500000000000003E-2</v>
      </c>
      <c r="G135" s="5">
        <v>0.68120000000000003</v>
      </c>
      <c r="H135" s="5">
        <v>0.8014</v>
      </c>
      <c r="I135" s="5">
        <v>0.33339999999999997</v>
      </c>
      <c r="J135" s="5">
        <v>0.94420000000000004</v>
      </c>
      <c r="K135" s="5">
        <v>3.9E-2</v>
      </c>
      <c r="L135" s="4">
        <v>0.69310000000000005</v>
      </c>
      <c r="M135" s="4">
        <v>0.82830000000000004</v>
      </c>
      <c r="N135" s="4">
        <v>0.31940000000000002</v>
      </c>
      <c r="O135" s="4">
        <v>0.92390000000000005</v>
      </c>
      <c r="P135" s="4">
        <v>2.2700000000000001E-2</v>
      </c>
      <c r="Q135" s="5">
        <v>0.72209999999999996</v>
      </c>
      <c r="R135" s="5">
        <v>0.89219999999999999</v>
      </c>
      <c r="S135" s="5">
        <v>0.26240000000000002</v>
      </c>
      <c r="T135" s="5">
        <v>0.87929999999999997</v>
      </c>
      <c r="U135" s="5">
        <v>2.1399999999999999E-2</v>
      </c>
      <c r="V135" s="4">
        <v>0.80930000000000002</v>
      </c>
      <c r="W135" s="4">
        <v>1.1099000000000001</v>
      </c>
      <c r="X135" s="4">
        <v>0.1767</v>
      </c>
      <c r="Y135" s="4">
        <v>0.62780000000000002</v>
      </c>
      <c r="Z135" s="4">
        <v>7.4999999999999997E-3</v>
      </c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>
        <v>0.75800000000000001</v>
      </c>
      <c r="AL135" s="14">
        <v>0.94369999999999998</v>
      </c>
      <c r="AM135" s="14">
        <v>0.3604</v>
      </c>
      <c r="AN135" s="14">
        <v>0.98729999999999996</v>
      </c>
      <c r="AO135" s="14">
        <v>1.8200000000000001E-2</v>
      </c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>
        <v>0.69430000000000003</v>
      </c>
      <c r="CJ135" s="5">
        <v>0.83189999999999997</v>
      </c>
      <c r="CK135" s="5">
        <v>0.3095</v>
      </c>
      <c r="CL135" s="5">
        <v>0.92490000000000006</v>
      </c>
      <c r="CM135" s="5">
        <v>1.7500000000000002E-2</v>
      </c>
      <c r="CN135" s="4">
        <v>0.72319999999999995</v>
      </c>
      <c r="CO135" s="4">
        <v>0.89790000000000003</v>
      </c>
      <c r="CP135" s="4">
        <v>0.2661</v>
      </c>
      <c r="CQ135" s="4">
        <v>0.87909999999999999</v>
      </c>
      <c r="CR135" s="4">
        <v>9.4000000000000004E-3</v>
      </c>
      <c r="CS135" s="5">
        <v>0.80859999999999999</v>
      </c>
      <c r="CT135" s="5">
        <v>1.1073</v>
      </c>
      <c r="CU135" s="5">
        <v>0.17780000000000001</v>
      </c>
      <c r="CV135" s="5">
        <v>0.62480000000000002</v>
      </c>
      <c r="CW135" s="5">
        <v>3.3999999999999998E-3</v>
      </c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0.69369999999999998</v>
      </c>
      <c r="DI135" s="4">
        <v>0.83020000000000005</v>
      </c>
      <c r="DJ135" s="4">
        <v>0.31340000000000001</v>
      </c>
      <c r="DK135" s="4">
        <v>0.92420000000000002</v>
      </c>
      <c r="DL135" s="4">
        <v>1.5100000000000001E-2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>
        <v>0.69350000000000001</v>
      </c>
      <c r="EH135" s="5">
        <v>0.8296</v>
      </c>
      <c r="EI135" s="5">
        <v>0.31259999999999999</v>
      </c>
      <c r="EJ135" s="5">
        <v>0.92449999999999999</v>
      </c>
      <c r="EK135" s="5">
        <v>1.78E-2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ref="EV135:EV166" si="12">AVERAGEIFS(B135:EU135,metrics.est,"MAE")</f>
        <v>0.72255454545454545</v>
      </c>
      <c r="EW135" s="4">
        <f t="shared" ref="EW135:EW198" si="13">AVERAGEIFS(B135:EU135,metrics.est,"MSE")</f>
        <v>0.89532727272727253</v>
      </c>
      <c r="EX135" s="4">
        <f t="shared" ref="EX135:EX198" si="14">AVERAGEIFS(B135:EU135,metrics.est,"R")</f>
        <v>0.28732727272727271</v>
      </c>
      <c r="EY135" s="4">
        <f t="shared" ref="EY135:EY198" si="15">AVERAGEIFS(B135:EU135,metrics.est,"Coverage")</f>
        <v>0.87229090909090923</v>
      </c>
      <c r="EZ135" s="4">
        <f t="shared" ref="EZ135:EZ198" si="16">AVERAGEIFS(B135:EU135,metrics.est,"Time")</f>
        <v>2.0227272727272729E-2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k=10,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k=10,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125</v>
      </c>
      <c r="B136" s="4">
        <v>0.70140000000000002</v>
      </c>
      <c r="C136" s="4">
        <v>0.8448</v>
      </c>
      <c r="D136" s="4">
        <v>0.28489999999999999</v>
      </c>
      <c r="E136" s="4">
        <v>0.94210000000000005</v>
      </c>
      <c r="F136" s="4">
        <v>6.6711999999999998</v>
      </c>
      <c r="G136" s="5">
        <v>0.70940000000000003</v>
      </c>
      <c r="H136" s="5">
        <v>0.86770000000000003</v>
      </c>
      <c r="I136" s="5">
        <v>0.2989</v>
      </c>
      <c r="J136" s="5">
        <v>0.92910000000000004</v>
      </c>
      <c r="K136" s="5">
        <v>3.7730000000000001</v>
      </c>
      <c r="L136" s="4">
        <v>0.71730000000000005</v>
      </c>
      <c r="M136" s="4">
        <v>0.88670000000000004</v>
      </c>
      <c r="N136" s="4">
        <v>0.29349999999999998</v>
      </c>
      <c r="O136" s="4">
        <v>0.91049999999999998</v>
      </c>
      <c r="P136" s="4">
        <v>1.9507000000000001</v>
      </c>
      <c r="Q136" s="5">
        <v>0.73780000000000001</v>
      </c>
      <c r="R136" s="5">
        <v>0.9355</v>
      </c>
      <c r="S136" s="5">
        <v>0.27089999999999997</v>
      </c>
      <c r="T136" s="5">
        <v>0.86960000000000004</v>
      </c>
      <c r="U136" s="5">
        <v>0.84289999999999998</v>
      </c>
      <c r="V136" s="4">
        <v>0.79890000000000005</v>
      </c>
      <c r="W136" s="4">
        <v>1.0914999999999999</v>
      </c>
      <c r="X136" s="4">
        <v>0.20649999999999999</v>
      </c>
      <c r="Y136" s="4">
        <v>0.71899999999999997</v>
      </c>
      <c r="Z136" s="4">
        <v>0.12889999999999999</v>
      </c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>
        <v>0.71989999999999998</v>
      </c>
      <c r="CJ136" s="5">
        <v>0.89349999999999996</v>
      </c>
      <c r="CK136" s="5">
        <v>0.28560000000000002</v>
      </c>
      <c r="CL136" s="5">
        <v>0.91020000000000001</v>
      </c>
      <c r="CM136" s="5">
        <v>1.3151999999999999</v>
      </c>
      <c r="CN136" s="4">
        <v>0.73970000000000002</v>
      </c>
      <c r="CO136" s="4">
        <v>0.94069999999999998</v>
      </c>
      <c r="CP136" s="4">
        <v>0.26769999999999999</v>
      </c>
      <c r="CQ136" s="4">
        <v>0.86890000000000001</v>
      </c>
      <c r="CR136" s="4">
        <v>0.49940000000000001</v>
      </c>
      <c r="CS136" s="5">
        <v>0.7954</v>
      </c>
      <c r="CT136" s="5">
        <v>1.0838000000000001</v>
      </c>
      <c r="CU136" s="5">
        <v>0.21240000000000001</v>
      </c>
      <c r="CV136" s="5">
        <v>0.71579999999999999</v>
      </c>
      <c r="CW136" s="5">
        <v>6.3500000000000001E-2</v>
      </c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0.71930000000000005</v>
      </c>
      <c r="DI136" s="4">
        <v>0.89219999999999999</v>
      </c>
      <c r="DJ136" s="4">
        <v>0.28720000000000001</v>
      </c>
      <c r="DK136" s="4">
        <v>0.90939999999999999</v>
      </c>
      <c r="DL136" s="4">
        <v>1.2665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12"/>
        <v>0.73767777777777788</v>
      </c>
      <c r="EW136" s="4">
        <f t="shared" si="13"/>
        <v>0.93737777777777787</v>
      </c>
      <c r="EX136" s="4">
        <f t="shared" si="14"/>
        <v>0.26751111111111109</v>
      </c>
      <c r="EY136" s="4">
        <f t="shared" si="15"/>
        <v>0.86384444444444441</v>
      </c>
      <c r="EZ136" s="4">
        <f t="shared" si="16"/>
        <v>1.8345888888888888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r=0.3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126</v>
      </c>
      <c r="B137" s="4">
        <v>0.77</v>
      </c>
      <c r="C137" s="4">
        <v>0.98429999999999995</v>
      </c>
      <c r="D137" s="4">
        <v>0.16789999999999999</v>
      </c>
      <c r="E137" s="4">
        <v>0.70720000000000005</v>
      </c>
      <c r="F137" s="4">
        <v>8.5699999999999998E-2</v>
      </c>
      <c r="G137" s="5">
        <v>0.77869999999999995</v>
      </c>
      <c r="H137" s="5">
        <v>1.0087999999999999</v>
      </c>
      <c r="I137" s="5">
        <v>0.17799999999999999</v>
      </c>
      <c r="J137" s="5">
        <v>0.6915</v>
      </c>
      <c r="K137" s="5">
        <v>6.8099999999999994E-2</v>
      </c>
      <c r="L137" s="4">
        <v>0.78639999999999999</v>
      </c>
      <c r="M137" s="4">
        <v>1.0346</v>
      </c>
      <c r="N137" s="4">
        <v>0.1779</v>
      </c>
      <c r="O137" s="4">
        <v>0.6754</v>
      </c>
      <c r="P137" s="4">
        <v>5.0299999999999997E-2</v>
      </c>
      <c r="Q137" s="5">
        <v>0.80730000000000002</v>
      </c>
      <c r="R137" s="5">
        <v>1.0951</v>
      </c>
      <c r="S137" s="5">
        <v>0.1203</v>
      </c>
      <c r="T137" s="5">
        <v>0.66520000000000001</v>
      </c>
      <c r="U137" s="5">
        <v>2.6200000000000001E-2</v>
      </c>
      <c r="V137" s="4">
        <v>0.89080000000000004</v>
      </c>
      <c r="W137" s="4">
        <v>1.3069</v>
      </c>
      <c r="X137" s="4">
        <v>4.8999999999999998E-3</v>
      </c>
      <c r="Y137" s="4">
        <v>0.60119999999999996</v>
      </c>
      <c r="Z137" s="4">
        <v>1.9400000000000001E-2</v>
      </c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>
        <v>0.78390000000000004</v>
      </c>
      <c r="CJ137" s="5">
        <v>1.0289999999999999</v>
      </c>
      <c r="CK137" s="5">
        <v>0.16930000000000001</v>
      </c>
      <c r="CL137" s="5">
        <v>0.67710000000000004</v>
      </c>
      <c r="CM137" s="5">
        <v>3.0700000000000002E-2</v>
      </c>
      <c r="CN137" s="4">
        <v>0.80720000000000003</v>
      </c>
      <c r="CO137" s="4">
        <v>1.0924</v>
      </c>
      <c r="CP137" s="4">
        <v>0.1227</v>
      </c>
      <c r="CQ137" s="4">
        <v>0.67630000000000001</v>
      </c>
      <c r="CR137" s="4">
        <v>1.67E-2</v>
      </c>
      <c r="CS137" s="5">
        <v>0.88639999999999997</v>
      </c>
      <c r="CT137" s="5">
        <v>1.2974000000000001</v>
      </c>
      <c r="CU137" s="5">
        <v>1.0800000000000001E-2</v>
      </c>
      <c r="CV137" s="5">
        <v>0.60250000000000004</v>
      </c>
      <c r="CW137" s="5">
        <v>6.1000000000000004E-3</v>
      </c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0.78500000000000003</v>
      </c>
      <c r="DI137" s="4">
        <v>1.0324</v>
      </c>
      <c r="DJ137" s="4">
        <v>0.16950000000000001</v>
      </c>
      <c r="DK137" s="4">
        <v>0.67810000000000004</v>
      </c>
      <c r="DL137" s="4">
        <v>2.81E-2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12"/>
        <v>0.81063333333333332</v>
      </c>
      <c r="EW137" s="4">
        <f t="shared" si="13"/>
        <v>1.0978777777777777</v>
      </c>
      <c r="EX137" s="4">
        <f t="shared" si="14"/>
        <v>0.12458888888888892</v>
      </c>
      <c r="EY137" s="4">
        <f t="shared" si="15"/>
        <v>0.66383333333333328</v>
      </c>
      <c r="EZ137" s="4">
        <f t="shared" si="16"/>
        <v>3.6811111111111107E-2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r=0.3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127</v>
      </c>
      <c r="B138" s="4">
        <v>0.67449999999999999</v>
      </c>
      <c r="C138" s="4">
        <v>0.77659999999999996</v>
      </c>
      <c r="D138" s="4">
        <v>0.30420000000000003</v>
      </c>
      <c r="E138" s="4">
        <v>0.94110000000000005</v>
      </c>
      <c r="F138" s="4">
        <v>6.54E-2</v>
      </c>
      <c r="G138" s="5">
        <v>0.68479999999999996</v>
      </c>
      <c r="H138" s="5">
        <v>0.80210000000000004</v>
      </c>
      <c r="I138" s="5">
        <v>0.29870000000000002</v>
      </c>
      <c r="J138" s="5">
        <v>0.92759999999999998</v>
      </c>
      <c r="K138" s="5">
        <v>5.16E-2</v>
      </c>
      <c r="L138" s="4">
        <v>0.69730000000000003</v>
      </c>
      <c r="M138" s="4">
        <v>0.83209999999999995</v>
      </c>
      <c r="N138" s="4">
        <v>0.28120000000000001</v>
      </c>
      <c r="O138" s="4">
        <v>0.90229999999999999</v>
      </c>
      <c r="P138" s="4">
        <v>3.09E-2</v>
      </c>
      <c r="Q138" s="5">
        <v>0.72640000000000005</v>
      </c>
      <c r="R138" s="5">
        <v>0.8972</v>
      </c>
      <c r="S138" s="5">
        <v>0.23669999999999999</v>
      </c>
      <c r="T138" s="5">
        <v>0.84930000000000005</v>
      </c>
      <c r="U138" s="5">
        <v>2.07E-2</v>
      </c>
      <c r="V138" s="4">
        <v>0.80959999999999999</v>
      </c>
      <c r="W138" s="4">
        <v>1.1092</v>
      </c>
      <c r="X138" s="4">
        <v>0.1744</v>
      </c>
      <c r="Y138" s="4">
        <v>0.59589999999999999</v>
      </c>
      <c r="Z138" s="4">
        <v>8.8999999999999999E-3</v>
      </c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>
        <v>0.69820000000000004</v>
      </c>
      <c r="CJ138" s="5">
        <v>0.83440000000000003</v>
      </c>
      <c r="CK138" s="5">
        <v>0.27700000000000002</v>
      </c>
      <c r="CL138" s="5">
        <v>0.90349999999999997</v>
      </c>
      <c r="CM138" s="5">
        <v>2.35E-2</v>
      </c>
      <c r="CN138" s="4">
        <v>0.72660000000000002</v>
      </c>
      <c r="CO138" s="4">
        <v>0.90039999999999998</v>
      </c>
      <c r="CP138" s="4">
        <v>0.24310000000000001</v>
      </c>
      <c r="CQ138" s="4">
        <v>0.84850000000000003</v>
      </c>
      <c r="CR138" s="4">
        <v>1.21E-2</v>
      </c>
      <c r="CS138" s="5">
        <v>0.80900000000000005</v>
      </c>
      <c r="CT138" s="5">
        <v>1.1063000000000001</v>
      </c>
      <c r="CU138" s="5">
        <v>0.17460000000000001</v>
      </c>
      <c r="CV138" s="5">
        <v>0.59199999999999997</v>
      </c>
      <c r="CW138" s="5">
        <v>3.7000000000000002E-3</v>
      </c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0.69769999999999999</v>
      </c>
      <c r="DI138" s="4">
        <v>0.83309999999999995</v>
      </c>
      <c r="DJ138" s="4">
        <v>0.2797</v>
      </c>
      <c r="DK138" s="4">
        <v>0.90269999999999995</v>
      </c>
      <c r="DL138" s="4">
        <v>2.0899999999999998E-2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12"/>
        <v>0.7249000000000001</v>
      </c>
      <c r="EW138" s="4">
        <f t="shared" si="13"/>
        <v>0.89904444444444442</v>
      </c>
      <c r="EX138" s="4">
        <f t="shared" si="14"/>
        <v>0.25217777777777778</v>
      </c>
      <c r="EY138" s="4">
        <f t="shared" si="15"/>
        <v>0.82921111111111101</v>
      </c>
      <c r="EZ138" s="4">
        <f t="shared" si="16"/>
        <v>2.6411111111111111E-2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k=20, r=0.9</v>
      </c>
    </row>
    <row r="139" spans="1:161" x14ac:dyDescent="0.2">
      <c r="A139" s="1" t="s">
        <v>128</v>
      </c>
      <c r="B139" s="4">
        <v>0.67379999999999995</v>
      </c>
      <c r="C139" s="4">
        <v>0.7752</v>
      </c>
      <c r="D139" s="4">
        <v>0.30449999999999999</v>
      </c>
      <c r="E139" s="4">
        <v>0.9415</v>
      </c>
      <c r="F139" s="4">
        <v>3.8100000000000002E-2</v>
      </c>
      <c r="G139" s="5">
        <v>0.68340000000000001</v>
      </c>
      <c r="H139" s="5">
        <v>0.79890000000000005</v>
      </c>
      <c r="I139" s="5">
        <v>0.30570000000000003</v>
      </c>
      <c r="J139" s="5">
        <v>0.92720000000000002</v>
      </c>
      <c r="K139" s="5">
        <v>3.1899999999999998E-2</v>
      </c>
      <c r="L139" s="4">
        <v>0.69599999999999995</v>
      </c>
      <c r="M139" s="4">
        <v>0.82850000000000001</v>
      </c>
      <c r="N139" s="4">
        <v>0.28520000000000001</v>
      </c>
      <c r="O139" s="4">
        <v>0.90200000000000002</v>
      </c>
      <c r="P139" s="4">
        <v>2.1000000000000001E-2</v>
      </c>
      <c r="Q139" s="5">
        <v>0.72489999999999999</v>
      </c>
      <c r="R139" s="5">
        <v>0.89370000000000005</v>
      </c>
      <c r="S139" s="5">
        <v>0.2402</v>
      </c>
      <c r="T139" s="5">
        <v>0.84909999999999997</v>
      </c>
      <c r="U139" s="5">
        <v>1.52E-2</v>
      </c>
      <c r="V139" s="4">
        <v>0.81169999999999998</v>
      </c>
      <c r="W139" s="4">
        <v>1.1155999999999999</v>
      </c>
      <c r="X139" s="4">
        <v>0.1585</v>
      </c>
      <c r="Y139" s="4">
        <v>0.62880000000000003</v>
      </c>
      <c r="Z139" s="4">
        <v>6.1000000000000004E-3</v>
      </c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>
        <v>0.76049999999999995</v>
      </c>
      <c r="AL139" s="14">
        <v>0.94650000000000001</v>
      </c>
      <c r="AM139" s="14">
        <v>0.3422</v>
      </c>
      <c r="AN139" s="14">
        <v>0.98050000000000004</v>
      </c>
      <c r="AO139" s="14">
        <v>1.4200000000000001E-2</v>
      </c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>
        <v>0.69679999999999997</v>
      </c>
      <c r="CJ139" s="5">
        <v>0.83109999999999995</v>
      </c>
      <c r="CK139" s="5">
        <v>0.28110000000000002</v>
      </c>
      <c r="CL139" s="5">
        <v>0.90300000000000002</v>
      </c>
      <c r="CM139" s="5">
        <v>1.4999999999999999E-2</v>
      </c>
      <c r="CN139" s="4">
        <v>0.72570000000000001</v>
      </c>
      <c r="CO139" s="4">
        <v>0.89849999999999997</v>
      </c>
      <c r="CP139" s="4">
        <v>0.24579999999999999</v>
      </c>
      <c r="CQ139" s="4">
        <v>0.84809999999999997</v>
      </c>
      <c r="CR139" s="4">
        <v>8.3000000000000001E-3</v>
      </c>
      <c r="CS139" s="5">
        <v>0.81100000000000005</v>
      </c>
      <c r="CT139" s="5">
        <v>1.1148</v>
      </c>
      <c r="CU139" s="5">
        <v>0.16170000000000001</v>
      </c>
      <c r="CV139" s="5">
        <v>0.62629999999999997</v>
      </c>
      <c r="CW139" s="5">
        <v>3.3E-3</v>
      </c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0.69630000000000003</v>
      </c>
      <c r="DI139" s="4">
        <v>0.82950000000000002</v>
      </c>
      <c r="DJ139" s="4">
        <v>0.28489999999999999</v>
      </c>
      <c r="DK139" s="4">
        <v>0.90229999999999999</v>
      </c>
      <c r="DL139" s="4">
        <v>1.2800000000000001E-2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>
        <v>0.69599999999999995</v>
      </c>
      <c r="EH139" s="5">
        <v>0.82909999999999995</v>
      </c>
      <c r="EI139" s="5">
        <v>0.28339999999999999</v>
      </c>
      <c r="EJ139" s="5">
        <v>0.90249999999999997</v>
      </c>
      <c r="EK139" s="5">
        <v>1.4999999999999999E-2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si="12"/>
        <v>0.72509999999999986</v>
      </c>
      <c r="EW139" s="4">
        <f t="shared" si="13"/>
        <v>0.89649090909090923</v>
      </c>
      <c r="EX139" s="4">
        <f t="shared" si="14"/>
        <v>0.26301818181818182</v>
      </c>
      <c r="EY139" s="4">
        <f t="shared" si="15"/>
        <v>0.85557272727272715</v>
      </c>
      <c r="EZ139" s="4">
        <f t="shared" si="16"/>
        <v>1.6445454545454544E-2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k=10,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k=20, r=0.9</v>
      </c>
    </row>
    <row r="140" spans="1:161" x14ac:dyDescent="0.2">
      <c r="A140" s="1" t="s">
        <v>129</v>
      </c>
      <c r="B140" s="4">
        <v>0.67530000000000001</v>
      </c>
      <c r="C140" s="4">
        <v>0.77929999999999999</v>
      </c>
      <c r="D140" s="4">
        <v>0.3034</v>
      </c>
      <c r="E140" s="4">
        <v>0.94130000000000003</v>
      </c>
      <c r="F140" s="4">
        <v>5.2600000000000001E-2</v>
      </c>
      <c r="G140" s="5">
        <v>0.68640000000000001</v>
      </c>
      <c r="H140" s="5">
        <v>0.80649999999999999</v>
      </c>
      <c r="I140" s="5">
        <v>0.29880000000000001</v>
      </c>
      <c r="J140" s="5">
        <v>0.92759999999999998</v>
      </c>
      <c r="K140" s="5">
        <v>4.2099999999999999E-2</v>
      </c>
      <c r="L140" s="4">
        <v>0.70009999999999994</v>
      </c>
      <c r="M140" s="4">
        <v>0.83860000000000001</v>
      </c>
      <c r="N140" s="4">
        <v>0.2752</v>
      </c>
      <c r="O140" s="4">
        <v>0.90239999999999998</v>
      </c>
      <c r="P140" s="4">
        <v>2.81E-2</v>
      </c>
      <c r="Q140" s="5">
        <v>0.73119999999999996</v>
      </c>
      <c r="R140" s="5">
        <v>0.90990000000000004</v>
      </c>
      <c r="S140" s="5">
        <v>0.22700000000000001</v>
      </c>
      <c r="T140" s="5">
        <v>0.84989999999999999</v>
      </c>
      <c r="U140" s="5">
        <v>1.83E-2</v>
      </c>
      <c r="V140" s="4">
        <v>0.82110000000000005</v>
      </c>
      <c r="W140" s="4">
        <v>1.1400999999999999</v>
      </c>
      <c r="X140" s="4">
        <v>0.1512</v>
      </c>
      <c r="Y140" s="4">
        <v>0.62870000000000004</v>
      </c>
      <c r="Z140" s="4">
        <v>1.0500000000000001E-2</v>
      </c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0.76239999999999997</v>
      </c>
      <c r="AL140" s="14">
        <v>0.95169999999999999</v>
      </c>
      <c r="AM140" s="14">
        <v>0.33629999999999999</v>
      </c>
      <c r="AN140" s="14">
        <v>0.98070000000000002</v>
      </c>
      <c r="AO140" s="14">
        <v>2.1999999999999999E-2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0.70089999999999997</v>
      </c>
      <c r="CJ140" s="5">
        <v>0.84109999999999996</v>
      </c>
      <c r="CK140" s="5">
        <v>0.2712</v>
      </c>
      <c r="CL140" s="5">
        <v>0.90359999999999996</v>
      </c>
      <c r="CM140" s="5">
        <v>2.1700000000000001E-2</v>
      </c>
      <c r="CN140" s="4">
        <v>0.73199999999999998</v>
      </c>
      <c r="CO140" s="4">
        <v>0.91420000000000001</v>
      </c>
      <c r="CP140" s="4">
        <v>0.2341</v>
      </c>
      <c r="CQ140" s="4">
        <v>0.84909999999999997</v>
      </c>
      <c r="CR140" s="4">
        <v>1.17E-2</v>
      </c>
      <c r="CS140" s="5">
        <v>0.82030000000000003</v>
      </c>
      <c r="CT140" s="5">
        <v>1.1387</v>
      </c>
      <c r="CU140" s="5">
        <v>0.15409999999999999</v>
      </c>
      <c r="CV140" s="5">
        <v>0.62549999999999994</v>
      </c>
      <c r="CW140" s="5">
        <v>4.4999999999999997E-3</v>
      </c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0.70030000000000003</v>
      </c>
      <c r="DI140" s="4">
        <v>0.8397</v>
      </c>
      <c r="DJ140" s="4">
        <v>0.2757</v>
      </c>
      <c r="DK140" s="4">
        <v>0.90290000000000004</v>
      </c>
      <c r="DL140" s="4">
        <v>1.9099999999999999E-2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0.70020000000000004</v>
      </c>
      <c r="EH140" s="5">
        <v>0.83930000000000005</v>
      </c>
      <c r="EI140" s="5">
        <v>0.27439999999999998</v>
      </c>
      <c r="EJ140" s="5">
        <v>0.90310000000000001</v>
      </c>
      <c r="EK140" s="5">
        <v>2.24E-2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si="12"/>
        <v>0.7300181818181819</v>
      </c>
      <c r="EW140" s="4">
        <f t="shared" si="13"/>
        <v>0.90900909090909099</v>
      </c>
      <c r="EX140" s="4">
        <f t="shared" si="14"/>
        <v>0.25467272727272733</v>
      </c>
      <c r="EY140" s="4">
        <f t="shared" si="15"/>
        <v>0.85589090909090904</v>
      </c>
      <c r="EZ140" s="4">
        <f t="shared" si="16"/>
        <v>2.3E-2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130</v>
      </c>
      <c r="B141" s="4">
        <v>0.69579999999999997</v>
      </c>
      <c r="C141" s="4">
        <v>0.83330000000000004</v>
      </c>
      <c r="D141" s="4">
        <v>0.32069999999999999</v>
      </c>
      <c r="E141" s="4">
        <v>0.89380000000000004</v>
      </c>
      <c r="F141" s="4">
        <v>4.2900000000000001E-2</v>
      </c>
      <c r="G141" s="5">
        <v>0.70269999999999999</v>
      </c>
      <c r="H141" s="5">
        <v>0.85209999999999997</v>
      </c>
      <c r="I141" s="5">
        <v>0.33500000000000002</v>
      </c>
      <c r="J141" s="5">
        <v>0.88629999999999998</v>
      </c>
      <c r="K141" s="5">
        <v>3.5200000000000002E-2</v>
      </c>
      <c r="L141" s="4">
        <v>0.71689999999999998</v>
      </c>
      <c r="M141" s="4">
        <v>0.88519999999999999</v>
      </c>
      <c r="N141" s="4">
        <v>0.32119999999999999</v>
      </c>
      <c r="O141" s="4">
        <v>0.84940000000000004</v>
      </c>
      <c r="P141" s="4">
        <v>2.29E-2</v>
      </c>
      <c r="Q141" s="5">
        <v>0.75660000000000005</v>
      </c>
      <c r="R141" s="5">
        <v>0.97870000000000001</v>
      </c>
      <c r="S141" s="5">
        <v>0.26219999999999999</v>
      </c>
      <c r="T141" s="5">
        <v>0.76249999999999996</v>
      </c>
      <c r="U141" s="5">
        <v>1.47E-2</v>
      </c>
      <c r="V141" s="4">
        <v>0.85629999999999995</v>
      </c>
      <c r="W141" s="4">
        <v>1.2428999999999999</v>
      </c>
      <c r="X141" s="4">
        <v>9.1899999999999996E-2</v>
      </c>
      <c r="Y141" s="4">
        <v>0.57809999999999995</v>
      </c>
      <c r="Z141" s="4">
        <v>6.1000000000000004E-3</v>
      </c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>
        <v>0.71819999999999995</v>
      </c>
      <c r="CJ141" s="5">
        <v>0.88859999999999995</v>
      </c>
      <c r="CK141" s="5">
        <v>0.313</v>
      </c>
      <c r="CL141" s="5">
        <v>0.85040000000000004</v>
      </c>
      <c r="CM141" s="5">
        <v>1.55E-2</v>
      </c>
      <c r="CN141" s="4">
        <v>0.75660000000000005</v>
      </c>
      <c r="CO141" s="4">
        <v>0.98089999999999999</v>
      </c>
      <c r="CP141" s="4">
        <v>0.2656</v>
      </c>
      <c r="CQ141" s="4">
        <v>0.75960000000000005</v>
      </c>
      <c r="CR141" s="4">
        <v>8.3000000000000001E-3</v>
      </c>
      <c r="CS141" s="5">
        <v>0.85529999999999995</v>
      </c>
      <c r="CT141" s="5">
        <v>1.2411000000000001</v>
      </c>
      <c r="CU141" s="5">
        <v>9.4899999999999998E-2</v>
      </c>
      <c r="CV141" s="5">
        <v>0.57609999999999995</v>
      </c>
      <c r="CW141" s="5">
        <v>3.5000000000000001E-3</v>
      </c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0.71779999999999999</v>
      </c>
      <c r="DI141" s="4">
        <v>0.88759999999999994</v>
      </c>
      <c r="DJ141" s="4">
        <v>0.31690000000000002</v>
      </c>
      <c r="DK141" s="4">
        <v>0.85099999999999998</v>
      </c>
      <c r="DL141" s="4">
        <v>1.3100000000000001E-2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12"/>
        <v>0.75291111111111109</v>
      </c>
      <c r="EW141" s="4">
        <f t="shared" si="13"/>
        <v>0.97671111111111109</v>
      </c>
      <c r="EX141" s="4">
        <f t="shared" si="14"/>
        <v>0.25793333333333335</v>
      </c>
      <c r="EY141" s="4">
        <f t="shared" si="15"/>
        <v>0.77857777777777792</v>
      </c>
      <c r="EZ141" s="4">
        <f t="shared" si="16"/>
        <v>1.8022222222222224E-2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r=0.3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131</v>
      </c>
      <c r="B142" s="4">
        <v>0.67190000000000005</v>
      </c>
      <c r="C142" s="4">
        <v>0.77459999999999996</v>
      </c>
      <c r="D142" s="4">
        <v>0.315</v>
      </c>
      <c r="E142" s="4">
        <v>0.95020000000000004</v>
      </c>
      <c r="F142" s="4">
        <v>5.2999999999999999E-2</v>
      </c>
      <c r="G142" s="5">
        <v>0.68240000000000001</v>
      </c>
      <c r="H142" s="5">
        <v>0.80059999999999998</v>
      </c>
      <c r="I142" s="5">
        <v>0.32050000000000001</v>
      </c>
      <c r="J142" s="5">
        <v>0.93779999999999997</v>
      </c>
      <c r="K142" s="5">
        <v>4.3999999999999997E-2</v>
      </c>
      <c r="L142" s="4">
        <v>0.6966</v>
      </c>
      <c r="M142" s="4">
        <v>0.83250000000000002</v>
      </c>
      <c r="N142" s="4">
        <v>0.30270000000000002</v>
      </c>
      <c r="O142" s="4">
        <v>0.91320000000000001</v>
      </c>
      <c r="P142" s="4">
        <v>3.1699999999999999E-2</v>
      </c>
      <c r="Q142" s="5">
        <v>0.73150000000000004</v>
      </c>
      <c r="R142" s="5">
        <v>0.9113</v>
      </c>
      <c r="S142" s="5">
        <v>0.24160000000000001</v>
      </c>
      <c r="T142" s="5">
        <v>0.85340000000000005</v>
      </c>
      <c r="U142" s="5">
        <v>1.7999999999999999E-2</v>
      </c>
      <c r="V142" s="4">
        <v>0.82720000000000005</v>
      </c>
      <c r="W142" s="4">
        <v>1.1574</v>
      </c>
      <c r="X142" s="4">
        <v>0.1532</v>
      </c>
      <c r="Y142" s="4">
        <v>0.59060000000000001</v>
      </c>
      <c r="Z142" s="4">
        <v>8.5000000000000006E-3</v>
      </c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>
        <v>0.69710000000000005</v>
      </c>
      <c r="CJ142" s="5">
        <v>0.83460000000000001</v>
      </c>
      <c r="CK142" s="5">
        <v>0.29320000000000002</v>
      </c>
      <c r="CL142" s="5">
        <v>0.91410000000000002</v>
      </c>
      <c r="CM142" s="5">
        <v>2.18E-2</v>
      </c>
      <c r="CN142" s="4">
        <v>0.73140000000000005</v>
      </c>
      <c r="CO142" s="4">
        <v>0.91379999999999995</v>
      </c>
      <c r="CP142" s="4">
        <v>0.24759999999999999</v>
      </c>
      <c r="CQ142" s="4">
        <v>0.85340000000000005</v>
      </c>
      <c r="CR142" s="4">
        <v>1.2E-2</v>
      </c>
      <c r="CS142" s="5">
        <v>0.82650000000000001</v>
      </c>
      <c r="CT142" s="5">
        <v>1.1561999999999999</v>
      </c>
      <c r="CU142" s="5">
        <v>0.156</v>
      </c>
      <c r="CV142" s="5">
        <v>0.58799999999999997</v>
      </c>
      <c r="CW142" s="5">
        <v>4.4999999999999997E-3</v>
      </c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0.69679999999999997</v>
      </c>
      <c r="DI142" s="4">
        <v>0.83379999999999999</v>
      </c>
      <c r="DJ142" s="4">
        <v>0.29709999999999998</v>
      </c>
      <c r="DK142" s="4">
        <v>0.91349999999999998</v>
      </c>
      <c r="DL142" s="4">
        <v>1.95E-2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12"/>
        <v>0.72904444444444438</v>
      </c>
      <c r="EW142" s="4">
        <f t="shared" si="13"/>
        <v>0.91275555555555554</v>
      </c>
      <c r="EX142" s="4">
        <f t="shared" si="14"/>
        <v>0.25854444444444441</v>
      </c>
      <c r="EY142" s="4">
        <f t="shared" si="15"/>
        <v>0.83491111111111105</v>
      </c>
      <c r="EZ142" s="4">
        <f t="shared" si="16"/>
        <v>2.3666666666666666E-2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r=0.3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132</v>
      </c>
      <c r="B143" s="4">
        <v>0.67230000000000001</v>
      </c>
      <c r="C143" s="4">
        <v>0.77969999999999995</v>
      </c>
      <c r="D143" s="4">
        <v>0.3231</v>
      </c>
      <c r="E143" s="4">
        <v>0.95079999999999998</v>
      </c>
      <c r="F143" s="4">
        <v>0.04</v>
      </c>
      <c r="G143" s="5">
        <v>0.6835</v>
      </c>
      <c r="H143" s="5">
        <v>0.80640000000000001</v>
      </c>
      <c r="I143" s="5">
        <v>0.3271</v>
      </c>
      <c r="J143" s="5">
        <v>0.93930000000000002</v>
      </c>
      <c r="K143" s="5">
        <v>3.1699999999999999E-2</v>
      </c>
      <c r="L143" s="4">
        <v>0.69910000000000005</v>
      </c>
      <c r="M143" s="4">
        <v>0.84089999999999998</v>
      </c>
      <c r="N143" s="4">
        <v>0.30909999999999999</v>
      </c>
      <c r="O143" s="4">
        <v>0.91400000000000003</v>
      </c>
      <c r="P143" s="4">
        <v>2.7E-2</v>
      </c>
      <c r="Q143" s="5">
        <v>0.73980000000000001</v>
      </c>
      <c r="R143" s="5">
        <v>0.93210000000000004</v>
      </c>
      <c r="S143" s="5">
        <v>0.2414</v>
      </c>
      <c r="T143" s="5">
        <v>0.84850000000000003</v>
      </c>
      <c r="U143" s="5">
        <v>1.6799999999999999E-2</v>
      </c>
      <c r="V143" s="4">
        <v>0.83860000000000001</v>
      </c>
      <c r="W143" s="4">
        <v>1.1898</v>
      </c>
      <c r="X143" s="4">
        <v>0.15</v>
      </c>
      <c r="Y143" s="4">
        <v>0.5746</v>
      </c>
      <c r="Z143" s="4">
        <v>8.0999999999999996E-3</v>
      </c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>
        <v>0.69989999999999997</v>
      </c>
      <c r="CJ143" s="5">
        <v>0.84340000000000004</v>
      </c>
      <c r="CK143" s="5">
        <v>0.29899999999999999</v>
      </c>
      <c r="CL143" s="5">
        <v>0.91500000000000004</v>
      </c>
      <c r="CM143" s="5">
        <v>1.5599999999999999E-2</v>
      </c>
      <c r="CN143" s="4">
        <v>0.73939999999999995</v>
      </c>
      <c r="CO143" s="4">
        <v>0.93410000000000004</v>
      </c>
      <c r="CP143" s="4">
        <v>0.247</v>
      </c>
      <c r="CQ143" s="4">
        <v>0.84850000000000003</v>
      </c>
      <c r="CR143" s="4">
        <v>8.6999999999999994E-3</v>
      </c>
      <c r="CS143" s="5">
        <v>0.83830000000000005</v>
      </c>
      <c r="CT143" s="5">
        <v>1.1889000000000001</v>
      </c>
      <c r="CU143" s="5">
        <v>0.15240000000000001</v>
      </c>
      <c r="CV143" s="5">
        <v>0.57310000000000005</v>
      </c>
      <c r="CW143" s="5">
        <v>3.3E-3</v>
      </c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0.69930000000000003</v>
      </c>
      <c r="DI143" s="4">
        <v>0.84199999999999997</v>
      </c>
      <c r="DJ143" s="4">
        <v>0.30280000000000001</v>
      </c>
      <c r="DK143" s="4">
        <v>0.91439999999999999</v>
      </c>
      <c r="DL143" s="4">
        <v>1.34E-2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12"/>
        <v>0.7344666666666666</v>
      </c>
      <c r="EW143" s="4">
        <f t="shared" si="13"/>
        <v>0.92858888888888891</v>
      </c>
      <c r="EX143" s="4">
        <f t="shared" si="14"/>
        <v>0.26132222222222223</v>
      </c>
      <c r="EY143" s="4">
        <f t="shared" si="15"/>
        <v>0.83091111111111116</v>
      </c>
      <c r="EZ143" s="4">
        <f t="shared" si="16"/>
        <v>1.8288888888888886E-2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r=0.3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133</v>
      </c>
      <c r="B144" s="4">
        <v>0.68240000000000001</v>
      </c>
      <c r="C144" s="4">
        <v>0.79930000000000001</v>
      </c>
      <c r="D144" s="4">
        <v>0.29559999999999997</v>
      </c>
      <c r="E144" s="4">
        <v>0.94850000000000001</v>
      </c>
      <c r="F144" s="4">
        <v>5.8099999999999999E-2</v>
      </c>
      <c r="G144" s="5">
        <v>0.69689999999999996</v>
      </c>
      <c r="H144" s="5">
        <v>0.83279999999999998</v>
      </c>
      <c r="I144" s="5">
        <v>0.29099999999999998</v>
      </c>
      <c r="J144" s="5">
        <v>0.93589999999999995</v>
      </c>
      <c r="K144" s="5">
        <v>5.2999999999999999E-2</v>
      </c>
      <c r="L144" s="4">
        <v>0.71509999999999996</v>
      </c>
      <c r="M144" s="4">
        <v>0.87580000000000002</v>
      </c>
      <c r="N144" s="4">
        <v>0.26679999999999998</v>
      </c>
      <c r="O144" s="4">
        <v>0.91090000000000004</v>
      </c>
      <c r="P144" s="4">
        <v>3.1E-2</v>
      </c>
      <c r="Q144" s="5">
        <v>0.75560000000000005</v>
      </c>
      <c r="R144" s="5">
        <v>0.97019999999999995</v>
      </c>
      <c r="S144" s="5">
        <v>0.2087</v>
      </c>
      <c r="T144" s="5">
        <v>0.85399999999999998</v>
      </c>
      <c r="U144" s="5">
        <v>2.41E-2</v>
      </c>
      <c r="V144" s="4">
        <v>0.84560000000000002</v>
      </c>
      <c r="W144" s="4">
        <v>1.2074</v>
      </c>
      <c r="X144" s="4">
        <v>0.1421</v>
      </c>
      <c r="Y144" s="4">
        <v>0.60240000000000005</v>
      </c>
      <c r="Z144" s="4">
        <v>7.9000000000000008E-3</v>
      </c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/>
      <c r="AL144" s="14"/>
      <c r="AM144" s="14"/>
      <c r="AN144" s="14"/>
      <c r="AO144" s="14"/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0.7157</v>
      </c>
      <c r="CJ144" s="5">
        <v>0.87739999999999996</v>
      </c>
      <c r="CK144" s="5">
        <v>0.25890000000000002</v>
      </c>
      <c r="CL144" s="5">
        <v>0.91190000000000004</v>
      </c>
      <c r="CM144" s="5">
        <v>2.2100000000000002E-2</v>
      </c>
      <c r="CN144" s="4">
        <v>0.75590000000000002</v>
      </c>
      <c r="CO144" s="4">
        <v>0.97370000000000001</v>
      </c>
      <c r="CP144" s="4">
        <v>0.21590000000000001</v>
      </c>
      <c r="CQ144" s="4">
        <v>0.85360000000000003</v>
      </c>
      <c r="CR144" s="4">
        <v>1.2200000000000001E-2</v>
      </c>
      <c r="CS144" s="5">
        <v>0.84470000000000001</v>
      </c>
      <c r="CT144" s="5">
        <v>1.2053</v>
      </c>
      <c r="CU144" s="5">
        <v>0.1444</v>
      </c>
      <c r="CV144" s="5">
        <v>0.59909999999999997</v>
      </c>
      <c r="CW144" s="5">
        <v>4.7000000000000002E-3</v>
      </c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0.71530000000000005</v>
      </c>
      <c r="DI144" s="4">
        <v>0.87680000000000002</v>
      </c>
      <c r="DJ144" s="4">
        <v>0.2631</v>
      </c>
      <c r="DK144" s="4">
        <v>0.9113</v>
      </c>
      <c r="DL144" s="4">
        <v>1.9900000000000001E-2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12"/>
        <v>0.7474666666666665</v>
      </c>
      <c r="EW144" s="4">
        <f t="shared" si="13"/>
        <v>0.95763333333333323</v>
      </c>
      <c r="EX144" s="4">
        <f t="shared" si="14"/>
        <v>0.23183333333333339</v>
      </c>
      <c r="EY144" s="4">
        <f t="shared" si="15"/>
        <v>0.83640000000000003</v>
      </c>
      <c r="EZ144" s="4">
        <f t="shared" si="16"/>
        <v>2.5888888888888892E-2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134</v>
      </c>
      <c r="B145" s="4">
        <v>0.67679999999999996</v>
      </c>
      <c r="C145" s="4">
        <v>0.78249999999999997</v>
      </c>
      <c r="D145" s="4">
        <v>0.29830000000000001</v>
      </c>
      <c r="E145" s="4">
        <v>0.94110000000000005</v>
      </c>
      <c r="F145" s="4">
        <v>5.2200000000000003E-2</v>
      </c>
      <c r="G145" s="5">
        <v>0.68789999999999996</v>
      </c>
      <c r="H145" s="5">
        <v>0.81</v>
      </c>
      <c r="I145" s="5">
        <v>0.2918</v>
      </c>
      <c r="J145" s="5">
        <v>0.92779999999999996</v>
      </c>
      <c r="K145" s="5">
        <v>4.3799999999999999E-2</v>
      </c>
      <c r="L145" s="4">
        <v>0.70120000000000005</v>
      </c>
      <c r="M145" s="4">
        <v>0.84140000000000004</v>
      </c>
      <c r="N145" s="4">
        <v>0.27260000000000001</v>
      </c>
      <c r="O145" s="4">
        <v>0.90259999999999996</v>
      </c>
      <c r="P145" s="4">
        <v>3.5000000000000003E-2</v>
      </c>
      <c r="Q145" s="5">
        <v>0.7329</v>
      </c>
      <c r="R145" s="5">
        <v>0.91369999999999996</v>
      </c>
      <c r="S145" s="5">
        <v>0.22520000000000001</v>
      </c>
      <c r="T145" s="5">
        <v>0.85029999999999994</v>
      </c>
      <c r="U145" s="5">
        <v>1.46E-2</v>
      </c>
      <c r="V145" s="4">
        <v>0.82179999999999997</v>
      </c>
      <c r="W145" s="4">
        <v>1.1424000000000001</v>
      </c>
      <c r="X145" s="4">
        <v>0.1507</v>
      </c>
      <c r="Y145" s="4">
        <v>0.62590000000000001</v>
      </c>
      <c r="Z145" s="4">
        <v>9.4000000000000004E-3</v>
      </c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/>
      <c r="AL145" s="14"/>
      <c r="AM145" s="14"/>
      <c r="AN145" s="14"/>
      <c r="AO145" s="14"/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0.70230000000000004</v>
      </c>
      <c r="CJ145" s="5">
        <v>0.84430000000000005</v>
      </c>
      <c r="CK145" s="5">
        <v>0.2681</v>
      </c>
      <c r="CL145" s="5">
        <v>0.90369999999999995</v>
      </c>
      <c r="CM145" s="5">
        <v>2.0899999999999998E-2</v>
      </c>
      <c r="CN145" s="4">
        <v>0.73329999999999995</v>
      </c>
      <c r="CO145" s="4">
        <v>0.91690000000000005</v>
      </c>
      <c r="CP145" s="4">
        <v>0.23219999999999999</v>
      </c>
      <c r="CQ145" s="4">
        <v>0.84930000000000005</v>
      </c>
      <c r="CR145" s="4">
        <v>1.17E-2</v>
      </c>
      <c r="CS145" s="5">
        <v>0.82110000000000005</v>
      </c>
      <c r="CT145" s="5">
        <v>1.1409</v>
      </c>
      <c r="CU145" s="5">
        <v>0.15340000000000001</v>
      </c>
      <c r="CV145" s="5">
        <v>0.62250000000000005</v>
      </c>
      <c r="CW145" s="5">
        <v>4.4000000000000003E-3</v>
      </c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0.70179999999999998</v>
      </c>
      <c r="DI145" s="4">
        <v>0.84299999999999997</v>
      </c>
      <c r="DJ145" s="4">
        <v>0.27129999999999999</v>
      </c>
      <c r="DK145" s="4">
        <v>0.90290000000000004</v>
      </c>
      <c r="DL145" s="4">
        <v>1.8700000000000001E-2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12"/>
        <v>0.73101111111111117</v>
      </c>
      <c r="EW145" s="4">
        <f t="shared" si="13"/>
        <v>0.91501111111111122</v>
      </c>
      <c r="EX145" s="4">
        <f t="shared" si="14"/>
        <v>0.24040000000000003</v>
      </c>
      <c r="EY145" s="4">
        <f t="shared" si="15"/>
        <v>0.83623333333333338</v>
      </c>
      <c r="EZ145" s="4">
        <f t="shared" si="16"/>
        <v>2.3411111111111108E-2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227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>
        <v>0.73609999999999998</v>
      </c>
      <c r="CJ146" s="5">
        <v>0.92179999999999995</v>
      </c>
      <c r="CK146" s="5">
        <v>0.2722</v>
      </c>
      <c r="CL146" s="5">
        <v>0.79449999999999998</v>
      </c>
      <c r="CM146" s="5">
        <v>1.0800000000000001E-2</v>
      </c>
      <c r="CN146" s="4">
        <v>0.75700000000000001</v>
      </c>
      <c r="CO146" s="4">
        <v>0.97470000000000001</v>
      </c>
      <c r="CP146" s="4">
        <v>0.25530000000000003</v>
      </c>
      <c r="CQ146" s="4">
        <v>0.74870000000000003</v>
      </c>
      <c r="CR146" s="4">
        <v>5.7999999999999996E-3</v>
      </c>
      <c r="CS146" s="5">
        <v>0.8014</v>
      </c>
      <c r="CT146" s="5">
        <v>1.0898000000000001</v>
      </c>
      <c r="CU146" s="5">
        <v>0.18759999999999999</v>
      </c>
      <c r="CV146" s="5">
        <v>0.60150000000000003</v>
      </c>
      <c r="CW146" s="5">
        <v>2.3999999999999998E-3</v>
      </c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0.73570000000000002</v>
      </c>
      <c r="DI146" s="4">
        <v>0.92049999999999998</v>
      </c>
      <c r="DJ146" s="4">
        <v>0.27489999999999998</v>
      </c>
      <c r="DK146" s="4">
        <v>0.79410000000000003</v>
      </c>
      <c r="DL146" s="4">
        <v>8.8999999999999999E-3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12"/>
        <v>0.75755000000000006</v>
      </c>
      <c r="EW146" s="4">
        <f t="shared" si="13"/>
        <v>0.97670000000000001</v>
      </c>
      <c r="EX146" s="4">
        <f t="shared" si="14"/>
        <v>0.2475</v>
      </c>
      <c r="EY146" s="4">
        <f t="shared" si="15"/>
        <v>0.73470000000000013</v>
      </c>
      <c r="EZ146" s="4">
        <f t="shared" si="16"/>
        <v>6.9750000000000003E-3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k=50,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k=50,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k=50,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k=20,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135</v>
      </c>
      <c r="B147" s="4">
        <v>0.6734</v>
      </c>
      <c r="C147" s="4">
        <v>0.77439999999999998</v>
      </c>
      <c r="D147" s="4">
        <v>0.30990000000000001</v>
      </c>
      <c r="E147" s="4">
        <v>0.94199999999999995</v>
      </c>
      <c r="F147" s="4">
        <v>5.3400000000000003E-2</v>
      </c>
      <c r="G147" s="5">
        <v>0.68330000000000002</v>
      </c>
      <c r="H147" s="5">
        <v>0.79890000000000005</v>
      </c>
      <c r="I147" s="5">
        <v>0.31040000000000001</v>
      </c>
      <c r="J147" s="5">
        <v>0.92820000000000003</v>
      </c>
      <c r="K147" s="5">
        <v>3.8600000000000002E-2</v>
      </c>
      <c r="L147" s="4">
        <v>0.69579999999999997</v>
      </c>
      <c r="M147" s="4">
        <v>0.82840000000000003</v>
      </c>
      <c r="N147" s="4">
        <v>0.28549999999999998</v>
      </c>
      <c r="O147" s="4">
        <v>0.90300000000000002</v>
      </c>
      <c r="P147" s="4">
        <v>2.07E-2</v>
      </c>
      <c r="Q147" s="5">
        <v>0.72389999999999999</v>
      </c>
      <c r="R147" s="5">
        <v>0.89100000000000001</v>
      </c>
      <c r="S147" s="5">
        <v>0.24260000000000001</v>
      </c>
      <c r="T147" s="5">
        <v>0.85060000000000002</v>
      </c>
      <c r="U147" s="5">
        <v>1.5100000000000001E-2</v>
      </c>
      <c r="V147" s="4">
        <v>0.8075</v>
      </c>
      <c r="W147" s="4">
        <v>1.1037999999999999</v>
      </c>
      <c r="X147" s="4">
        <v>0.17519999999999999</v>
      </c>
      <c r="Y147" s="4">
        <v>0.60150000000000003</v>
      </c>
      <c r="Z147" s="4">
        <v>4.8999999999999998E-3</v>
      </c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>
        <v>0.76</v>
      </c>
      <c r="AL147" s="14">
        <v>0.94489999999999996</v>
      </c>
      <c r="AM147" s="14">
        <v>0.34520000000000001</v>
      </c>
      <c r="AN147" s="14">
        <v>0.97960000000000003</v>
      </c>
      <c r="AO147" s="14">
        <v>1.7500000000000002E-2</v>
      </c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>
        <v>0.69610000000000005</v>
      </c>
      <c r="CJ147" s="5">
        <v>0.8296</v>
      </c>
      <c r="CK147" s="5">
        <v>0.28360000000000002</v>
      </c>
      <c r="CL147" s="5">
        <v>0.90400000000000003</v>
      </c>
      <c r="CM147" s="5">
        <v>1.7500000000000002E-2</v>
      </c>
      <c r="CN147" s="4">
        <v>0.72430000000000005</v>
      </c>
      <c r="CO147" s="4">
        <v>0.89490000000000003</v>
      </c>
      <c r="CP147" s="4">
        <v>0.24840000000000001</v>
      </c>
      <c r="CQ147" s="4">
        <v>0.84950000000000003</v>
      </c>
      <c r="CR147" s="4">
        <v>9.1999999999999998E-3</v>
      </c>
      <c r="CS147" s="5">
        <v>0.80730000000000002</v>
      </c>
      <c r="CT147" s="5">
        <v>1.1017999999999999</v>
      </c>
      <c r="CU147" s="5">
        <v>0.1759</v>
      </c>
      <c r="CV147" s="5">
        <v>0.59770000000000001</v>
      </c>
      <c r="CW147" s="5">
        <v>3.5000000000000001E-3</v>
      </c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0.69579999999999997</v>
      </c>
      <c r="DI147" s="4">
        <v>0.8286</v>
      </c>
      <c r="DJ147" s="4">
        <v>0.2868</v>
      </c>
      <c r="DK147" s="4">
        <v>0.90329999999999999</v>
      </c>
      <c r="DL147" s="4">
        <v>1.5100000000000001E-2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12"/>
        <v>0.72674000000000016</v>
      </c>
      <c r="EW147" s="4">
        <f t="shared" si="13"/>
        <v>0.89962999999999993</v>
      </c>
      <c r="EX147" s="4">
        <f t="shared" si="14"/>
        <v>0.26634999999999998</v>
      </c>
      <c r="EY147" s="4">
        <f t="shared" si="15"/>
        <v>0.84594000000000003</v>
      </c>
      <c r="EZ147" s="4">
        <f t="shared" si="16"/>
        <v>1.9550000000000001E-2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k=10,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136</v>
      </c>
      <c r="B148" s="4">
        <v>0.73929999999999996</v>
      </c>
      <c r="C148" s="4">
        <v>0.92290000000000005</v>
      </c>
      <c r="D148" s="4">
        <v>0.2397</v>
      </c>
      <c r="E148" s="4">
        <v>0.71499999999999997</v>
      </c>
      <c r="F148" s="4">
        <v>3.0499999999999999E-2</v>
      </c>
      <c r="G148" s="5">
        <v>0.75719999999999998</v>
      </c>
      <c r="H148" s="5">
        <v>0.96599999999999997</v>
      </c>
      <c r="I148" s="5">
        <v>0.2447</v>
      </c>
      <c r="J148" s="5">
        <v>0.67800000000000005</v>
      </c>
      <c r="K148" s="5">
        <v>2.3800000000000002E-2</v>
      </c>
      <c r="L148" s="4">
        <v>0.77429999999999999</v>
      </c>
      <c r="M148" s="4">
        <v>1.0121</v>
      </c>
      <c r="N148" s="4">
        <v>0.2341</v>
      </c>
      <c r="O148" s="4">
        <v>0.64319999999999999</v>
      </c>
      <c r="P148" s="4">
        <v>1.32E-2</v>
      </c>
      <c r="Q148" s="5">
        <v>0.78710000000000002</v>
      </c>
      <c r="R148" s="5">
        <v>1.0499000000000001</v>
      </c>
      <c r="S148" s="5">
        <v>0.20619999999999999</v>
      </c>
      <c r="T148" s="5">
        <v>0.63300000000000001</v>
      </c>
      <c r="U148" s="5">
        <v>1.21E-2</v>
      </c>
      <c r="V148" s="4">
        <v>0.83199999999999996</v>
      </c>
      <c r="W148" s="4">
        <v>1.1681999999999999</v>
      </c>
      <c r="X148" s="4">
        <v>0.12479999999999999</v>
      </c>
      <c r="Y148" s="4">
        <v>0.55269999999999997</v>
      </c>
      <c r="Z148" s="4">
        <v>4.1999999999999997E-3</v>
      </c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>
        <v>0.77370000000000005</v>
      </c>
      <c r="CJ148" s="5">
        <v>1.0124</v>
      </c>
      <c r="CK148" s="5">
        <v>0.23100000000000001</v>
      </c>
      <c r="CL148" s="5">
        <v>0.64319999999999999</v>
      </c>
      <c r="CM148" s="5">
        <v>1.0800000000000001E-2</v>
      </c>
      <c r="CN148" s="4">
        <v>0.78690000000000004</v>
      </c>
      <c r="CO148" s="4">
        <v>1.0504</v>
      </c>
      <c r="CP148" s="4">
        <v>0.21329999999999999</v>
      </c>
      <c r="CQ148" s="4">
        <v>0.63109999999999999</v>
      </c>
      <c r="CR148" s="4">
        <v>5.5999999999999999E-3</v>
      </c>
      <c r="CS148" s="5">
        <v>0.82979999999999998</v>
      </c>
      <c r="CT148" s="5">
        <v>1.1633</v>
      </c>
      <c r="CU148" s="5">
        <v>0.129</v>
      </c>
      <c r="CV148" s="5">
        <v>0.55220000000000002</v>
      </c>
      <c r="CW148" s="5">
        <v>2.3E-3</v>
      </c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0.77210000000000001</v>
      </c>
      <c r="DI148" s="4">
        <v>1.0073000000000001</v>
      </c>
      <c r="DJ148" s="4">
        <v>0.2369</v>
      </c>
      <c r="DK148" s="4">
        <v>0.64219999999999999</v>
      </c>
      <c r="DL148" s="4">
        <v>8.8999999999999999E-3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12"/>
        <v>0.78359999999999996</v>
      </c>
      <c r="EW148" s="4">
        <f t="shared" si="13"/>
        <v>1.0391666666666666</v>
      </c>
      <c r="EX148" s="4">
        <f t="shared" si="14"/>
        <v>0.20663333333333334</v>
      </c>
      <c r="EY148" s="4">
        <f t="shared" si="15"/>
        <v>0.6322888888888889</v>
      </c>
      <c r="EZ148" s="4">
        <f t="shared" si="16"/>
        <v>1.2377777777777777E-2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r=0.3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137</v>
      </c>
      <c r="B149" s="4">
        <v>0.66969999999999996</v>
      </c>
      <c r="C149" s="4">
        <v>0.76700000000000002</v>
      </c>
      <c r="D149" s="4">
        <v>0.32119999999999999</v>
      </c>
      <c r="E149" s="4">
        <v>0.92130000000000001</v>
      </c>
      <c r="F149" s="4">
        <v>4.5699999999999998E-2</v>
      </c>
      <c r="G149" s="5">
        <v>0.68230000000000002</v>
      </c>
      <c r="H149" s="5">
        <v>0.7974</v>
      </c>
      <c r="I149" s="5">
        <v>0.30640000000000001</v>
      </c>
      <c r="J149" s="5">
        <v>0.89959999999999996</v>
      </c>
      <c r="K149" s="5">
        <v>3.7600000000000001E-2</v>
      </c>
      <c r="L149" s="4">
        <v>0.69940000000000002</v>
      </c>
      <c r="M149" s="4">
        <v>0.83650000000000002</v>
      </c>
      <c r="N149" s="4">
        <v>0.27850000000000003</v>
      </c>
      <c r="O149" s="4">
        <v>0.86680000000000001</v>
      </c>
      <c r="P149" s="4">
        <v>2.2599999999999999E-2</v>
      </c>
      <c r="Q149" s="5">
        <v>0.73599999999999999</v>
      </c>
      <c r="R149" s="5">
        <v>0.92120000000000002</v>
      </c>
      <c r="S149" s="5">
        <v>0.21759999999999999</v>
      </c>
      <c r="T149" s="5">
        <v>0.80200000000000005</v>
      </c>
      <c r="U149" s="5">
        <v>1.49E-2</v>
      </c>
      <c r="V149" s="4">
        <v>0.83160000000000001</v>
      </c>
      <c r="W149" s="4">
        <v>1.1654</v>
      </c>
      <c r="X149" s="4">
        <v>0.1208</v>
      </c>
      <c r="Y149" s="4">
        <v>0.56340000000000001</v>
      </c>
      <c r="Z149" s="4">
        <v>4.8999999999999998E-3</v>
      </c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>
        <v>0.70020000000000004</v>
      </c>
      <c r="CJ149" s="5">
        <v>0.8397</v>
      </c>
      <c r="CK149" s="5">
        <v>0.27500000000000002</v>
      </c>
      <c r="CL149" s="5">
        <v>0.86719999999999997</v>
      </c>
      <c r="CM149" s="5">
        <v>1.6799999999999999E-2</v>
      </c>
      <c r="CN149" s="4">
        <v>0.73629999999999995</v>
      </c>
      <c r="CO149" s="4">
        <v>0.92390000000000005</v>
      </c>
      <c r="CP149" s="4">
        <v>0.2218</v>
      </c>
      <c r="CQ149" s="4">
        <v>0.80010000000000003</v>
      </c>
      <c r="CR149" s="4">
        <v>9.1000000000000004E-3</v>
      </c>
      <c r="CS149" s="5">
        <v>0.82989999999999997</v>
      </c>
      <c r="CT149" s="5">
        <v>1.1620999999999999</v>
      </c>
      <c r="CU149" s="5">
        <v>0.1246</v>
      </c>
      <c r="CV149" s="5">
        <v>0.56089999999999995</v>
      </c>
      <c r="CW149" s="5">
        <v>3.3E-3</v>
      </c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0.6996</v>
      </c>
      <c r="DI149" s="4">
        <v>0.83760000000000001</v>
      </c>
      <c r="DJ149" s="4">
        <v>0.2782</v>
      </c>
      <c r="DK149" s="4">
        <v>0.86650000000000005</v>
      </c>
      <c r="DL149" s="4">
        <v>1.4999999999999999E-2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12"/>
        <v>0.73166666666666669</v>
      </c>
      <c r="EW149" s="4">
        <f t="shared" si="13"/>
        <v>0.91675555555555532</v>
      </c>
      <c r="EX149" s="4">
        <f t="shared" si="14"/>
        <v>0.23823333333333332</v>
      </c>
      <c r="EY149" s="4">
        <f t="shared" si="15"/>
        <v>0.79420000000000002</v>
      </c>
      <c r="EZ149" s="4">
        <f t="shared" si="16"/>
        <v>1.8877777777777778E-2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138</v>
      </c>
      <c r="B150" s="4">
        <v>0.69530000000000003</v>
      </c>
      <c r="C150" s="4">
        <v>0.83109999999999995</v>
      </c>
      <c r="D150" s="4">
        <v>0.30690000000000001</v>
      </c>
      <c r="E150" s="4">
        <v>0.93610000000000004</v>
      </c>
      <c r="F150" s="4">
        <v>3.8199999999999998E-2</v>
      </c>
      <c r="G150" s="5">
        <v>0.71079999999999999</v>
      </c>
      <c r="H150" s="5">
        <v>0.86829999999999996</v>
      </c>
      <c r="I150" s="5">
        <v>0.29730000000000001</v>
      </c>
      <c r="J150" s="5">
        <v>0.91649999999999998</v>
      </c>
      <c r="K150" s="5">
        <v>3.8300000000000001E-2</v>
      </c>
      <c r="L150" s="4">
        <v>0.73</v>
      </c>
      <c r="M150" s="4">
        <v>0.91449999999999998</v>
      </c>
      <c r="N150" s="4">
        <v>0.28560000000000002</v>
      </c>
      <c r="O150" s="4">
        <v>0.88100000000000001</v>
      </c>
      <c r="P150" s="4">
        <v>1.9400000000000001E-2</v>
      </c>
      <c r="Q150" s="5">
        <v>0.75970000000000004</v>
      </c>
      <c r="R150" s="5">
        <v>0.98399999999999999</v>
      </c>
      <c r="S150" s="5">
        <v>0.22550000000000001</v>
      </c>
      <c r="T150" s="5">
        <v>0.81569999999999998</v>
      </c>
      <c r="U150" s="5">
        <v>1.2200000000000001E-2</v>
      </c>
      <c r="V150" s="4">
        <v>0.84219999999999995</v>
      </c>
      <c r="W150" s="4">
        <v>1.1882999999999999</v>
      </c>
      <c r="X150" s="4">
        <v>7.4399999999999994E-2</v>
      </c>
      <c r="Y150" s="4">
        <v>0.5978</v>
      </c>
      <c r="Z150" s="4">
        <v>7.4999999999999997E-3</v>
      </c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>
        <v>0.7298</v>
      </c>
      <c r="CJ150" s="5">
        <v>0.91269999999999996</v>
      </c>
      <c r="CK150" s="5">
        <v>0.27539999999999998</v>
      </c>
      <c r="CL150" s="5">
        <v>0.88219999999999998</v>
      </c>
      <c r="CM150" s="5">
        <v>1.6400000000000001E-2</v>
      </c>
      <c r="CN150" s="4">
        <v>0.76170000000000004</v>
      </c>
      <c r="CO150" s="4">
        <v>0.98970000000000002</v>
      </c>
      <c r="CP150" s="4">
        <v>0.22969999999999999</v>
      </c>
      <c r="CQ150" s="4">
        <v>0.81359999999999999</v>
      </c>
      <c r="CR150" s="4">
        <v>8.8999999999999999E-3</v>
      </c>
      <c r="CS150" s="5">
        <v>0.84130000000000005</v>
      </c>
      <c r="CT150" s="5">
        <v>1.1847000000000001</v>
      </c>
      <c r="CU150" s="5">
        <v>8.2600000000000007E-2</v>
      </c>
      <c r="CV150" s="5">
        <v>0.59740000000000004</v>
      </c>
      <c r="CW150" s="5">
        <v>3.3999999999999998E-3</v>
      </c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0.72950000000000004</v>
      </c>
      <c r="DI150" s="4">
        <v>0.91169999999999995</v>
      </c>
      <c r="DJ150" s="4">
        <v>0.27950000000000003</v>
      </c>
      <c r="DK150" s="4">
        <v>0.88139999999999996</v>
      </c>
      <c r="DL150" s="4">
        <v>1.41E-2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12"/>
        <v>0.75558888888888898</v>
      </c>
      <c r="EW150" s="4">
        <f t="shared" si="13"/>
        <v>0.97611111111111115</v>
      </c>
      <c r="EX150" s="4">
        <f t="shared" si="14"/>
        <v>0.22854444444444447</v>
      </c>
      <c r="EY150" s="4">
        <f t="shared" si="15"/>
        <v>0.81352222222222226</v>
      </c>
      <c r="EZ150" s="4">
        <f t="shared" si="16"/>
        <v>1.7599999999999998E-2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139</v>
      </c>
      <c r="B151" s="4">
        <v>0.72509999999999997</v>
      </c>
      <c r="C151" s="4">
        <v>0.90229999999999999</v>
      </c>
      <c r="D151" s="4">
        <v>0.25459999999999999</v>
      </c>
      <c r="E151" s="4">
        <v>0.71079999999999999</v>
      </c>
      <c r="F151" s="4">
        <v>4.5600000000000002E-2</v>
      </c>
      <c r="G151" s="5">
        <v>0.76670000000000005</v>
      </c>
      <c r="H151" s="5">
        <v>1.0021</v>
      </c>
      <c r="I151" s="5">
        <v>0.22670000000000001</v>
      </c>
      <c r="J151" s="5">
        <v>0.64049999999999996</v>
      </c>
      <c r="K151" s="5">
        <v>3.8600000000000002E-2</v>
      </c>
      <c r="L151" s="4">
        <v>0.80210000000000004</v>
      </c>
      <c r="M151" s="4">
        <v>1.0912999999999999</v>
      </c>
      <c r="N151" s="4">
        <v>0.21410000000000001</v>
      </c>
      <c r="O151" s="4">
        <v>0.56920000000000004</v>
      </c>
      <c r="P151" s="4">
        <v>2.9000000000000001E-2</v>
      </c>
      <c r="Q151" s="5">
        <v>0.81059999999999999</v>
      </c>
      <c r="R151" s="5">
        <v>1.1155999999999999</v>
      </c>
      <c r="S151" s="5">
        <v>0.19339999999999999</v>
      </c>
      <c r="T151" s="5">
        <v>0.55130000000000001</v>
      </c>
      <c r="U151" s="5">
        <v>1.54E-2</v>
      </c>
      <c r="V151" s="4">
        <v>0.84299999999999997</v>
      </c>
      <c r="W151" s="4">
        <v>1.1890000000000001</v>
      </c>
      <c r="X151" s="4">
        <v>7.3999999999999996E-2</v>
      </c>
      <c r="Y151" s="4">
        <v>0.57530000000000003</v>
      </c>
      <c r="Z151" s="4">
        <v>5.5999999999999999E-3</v>
      </c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>
        <v>0.80030000000000001</v>
      </c>
      <c r="CJ151" s="5">
        <v>1.087</v>
      </c>
      <c r="CK151" s="5">
        <v>0.21460000000000001</v>
      </c>
      <c r="CL151" s="5">
        <v>0.56969999999999998</v>
      </c>
      <c r="CM151" s="5">
        <v>1.8200000000000001E-2</v>
      </c>
      <c r="CN151" s="4">
        <v>0.81259999999999999</v>
      </c>
      <c r="CO151" s="4">
        <v>1.1208</v>
      </c>
      <c r="CP151" s="4">
        <v>0.19470000000000001</v>
      </c>
      <c r="CQ151" s="4">
        <v>0.55079999999999996</v>
      </c>
      <c r="CR151" s="4">
        <v>1.01E-2</v>
      </c>
      <c r="CS151" s="5">
        <v>0.84230000000000005</v>
      </c>
      <c r="CT151" s="5">
        <v>1.1847000000000001</v>
      </c>
      <c r="CU151" s="5">
        <v>8.0699999999999994E-2</v>
      </c>
      <c r="CV151" s="5">
        <v>0.57499999999999996</v>
      </c>
      <c r="CW151" s="5">
        <v>4.0000000000000001E-3</v>
      </c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0.79869999999999997</v>
      </c>
      <c r="DI151" s="4">
        <v>1.0817000000000001</v>
      </c>
      <c r="DJ151" s="4">
        <v>0.21829999999999999</v>
      </c>
      <c r="DK151" s="4">
        <v>0.56910000000000005</v>
      </c>
      <c r="DL151" s="4">
        <v>1.61E-2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12"/>
        <v>0.80015555555555551</v>
      </c>
      <c r="EW151" s="4">
        <f t="shared" si="13"/>
        <v>1.0860555555555556</v>
      </c>
      <c r="EX151" s="4">
        <f t="shared" si="14"/>
        <v>0.18567777777777777</v>
      </c>
      <c r="EY151" s="4">
        <f t="shared" si="15"/>
        <v>0.59018888888888887</v>
      </c>
      <c r="EZ151" s="4">
        <f t="shared" si="16"/>
        <v>2.0288888888888888E-2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k=20, r=0.9</v>
      </c>
    </row>
    <row r="152" spans="1:161" x14ac:dyDescent="0.2">
      <c r="A152" s="1" t="s">
        <v>140</v>
      </c>
      <c r="B152" s="4">
        <v>0.91259999999999997</v>
      </c>
      <c r="C152" s="4">
        <v>1.1195999999999999</v>
      </c>
      <c r="D152" s="4">
        <v>0.32579999999999998</v>
      </c>
      <c r="E152" s="4">
        <v>5.9999999999999995E-4</v>
      </c>
      <c r="F152" s="4">
        <v>1.619</v>
      </c>
      <c r="G152" s="5">
        <v>0.95150000000000001</v>
      </c>
      <c r="H152" s="5">
        <v>1.2369000000000001</v>
      </c>
      <c r="I152" s="5">
        <v>0.31209999999999999</v>
      </c>
      <c r="J152" s="5">
        <v>1E-4</v>
      </c>
      <c r="K152" s="5">
        <v>1.0765</v>
      </c>
      <c r="L152" s="16">
        <v>0.76190000000000002</v>
      </c>
      <c r="M152" s="16">
        <v>0.77549999999999997</v>
      </c>
      <c r="N152" s="16"/>
      <c r="O152" s="16">
        <v>0</v>
      </c>
      <c r="P152" s="16">
        <v>0.51739999999999997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14"/>
      <c r="BP152" s="14"/>
      <c r="BQ152" s="14"/>
      <c r="BR152" s="14"/>
      <c r="BS152" s="14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16">
        <v>0.68979999999999997</v>
      </c>
      <c r="CJ152" s="16">
        <v>0.75690000000000002</v>
      </c>
      <c r="CK152" s="16">
        <v>-0.8165</v>
      </c>
      <c r="CL152" s="16">
        <v>0</v>
      </c>
      <c r="CM152" s="16">
        <v>0.40150000000000002</v>
      </c>
      <c r="CN152" s="4">
        <v>0.76659999999999995</v>
      </c>
      <c r="CO152" s="4">
        <v>0.91620000000000001</v>
      </c>
      <c r="CP152" s="4">
        <v>3.9699999999999999E-2</v>
      </c>
      <c r="CQ152" s="4">
        <v>8.0999999999999996E-3</v>
      </c>
      <c r="CR152" s="4">
        <v>0.1575</v>
      </c>
      <c r="CS152" s="5">
        <v>1.0697000000000001</v>
      </c>
      <c r="CT152" s="5">
        <v>2.0735000000000001</v>
      </c>
      <c r="CU152" s="5">
        <v>0.1007</v>
      </c>
      <c r="CV152" s="5">
        <v>2.2200000000000001E-2</v>
      </c>
      <c r="CW152" s="5">
        <v>2.1100000000000001E-2</v>
      </c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0.62090000000000001</v>
      </c>
      <c r="DI152" s="4">
        <v>0.80249999999999999</v>
      </c>
      <c r="DJ152" s="4">
        <v>8.3000000000000004E-2</v>
      </c>
      <c r="DK152" s="4">
        <v>2.5000000000000001E-3</v>
      </c>
      <c r="DL152" s="4">
        <v>0.38469999999999999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12"/>
        <v>0.82471428571428562</v>
      </c>
      <c r="EW152" s="4">
        <f t="shared" si="13"/>
        <v>1.0973000000000002</v>
      </c>
      <c r="EX152" s="4">
        <f t="shared" si="14"/>
        <v>7.4666666666666536E-3</v>
      </c>
      <c r="EY152" s="4">
        <f t="shared" si="15"/>
        <v>4.7857142857142864E-3</v>
      </c>
      <c r="EZ152" s="4">
        <f t="shared" si="16"/>
        <v>0.59681428571428563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k=20,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k=20, r=0.9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141</v>
      </c>
      <c r="B153" s="4">
        <v>0.76329999999999998</v>
      </c>
      <c r="C153" s="4">
        <v>1.0001</v>
      </c>
      <c r="D153" s="4">
        <v>0.27700000000000002</v>
      </c>
      <c r="E153" s="4">
        <v>0.70840000000000003</v>
      </c>
      <c r="F153" s="4">
        <v>3.5200000000000002E-2</v>
      </c>
      <c r="G153" s="5">
        <v>0.77790000000000004</v>
      </c>
      <c r="H153" s="5">
        <v>1.0496000000000001</v>
      </c>
      <c r="I153" s="5">
        <v>0.28689999999999999</v>
      </c>
      <c r="J153" s="5">
        <v>0.64590000000000003</v>
      </c>
      <c r="K153" s="5">
        <v>3.5299999999999998E-2</v>
      </c>
      <c r="L153" s="4">
        <v>0.79339999999999999</v>
      </c>
      <c r="M153" s="4">
        <v>1.0903</v>
      </c>
      <c r="N153" s="4">
        <v>0.27629999999999999</v>
      </c>
      <c r="O153" s="4">
        <v>0.58169999999999999</v>
      </c>
      <c r="P153" s="4">
        <v>2.69E-2</v>
      </c>
      <c r="Q153" s="5">
        <v>0.81399999999999995</v>
      </c>
      <c r="R153" s="5">
        <v>1.1425000000000001</v>
      </c>
      <c r="S153" s="5">
        <v>0.2515</v>
      </c>
      <c r="T153" s="5">
        <v>0.48570000000000002</v>
      </c>
      <c r="U153" s="5">
        <v>1.29E-2</v>
      </c>
      <c r="V153" s="4">
        <v>0.86199999999999999</v>
      </c>
      <c r="W153" s="4">
        <v>1.2782</v>
      </c>
      <c r="X153" s="4">
        <v>0.1867</v>
      </c>
      <c r="Y153" s="4">
        <v>0.30470000000000003</v>
      </c>
      <c r="Z153" s="4">
        <v>5.1999999999999998E-3</v>
      </c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/>
      <c r="AL153" s="14"/>
      <c r="AM153" s="14"/>
      <c r="AN153" s="14"/>
      <c r="AO153" s="14"/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0.79630000000000001</v>
      </c>
      <c r="CJ153" s="5">
        <v>1.0993999999999999</v>
      </c>
      <c r="CK153" s="5">
        <v>0.26900000000000002</v>
      </c>
      <c r="CL153" s="5">
        <v>0.57820000000000005</v>
      </c>
      <c r="CM153" s="5">
        <v>1.66E-2</v>
      </c>
      <c r="CN153" s="4">
        <v>0.81769999999999998</v>
      </c>
      <c r="CO153" s="4">
        <v>1.1539999999999999</v>
      </c>
      <c r="CP153" s="4">
        <v>0.2465</v>
      </c>
      <c r="CQ153" s="4">
        <v>0.4889</v>
      </c>
      <c r="CR153" s="4">
        <v>8.6999999999999994E-3</v>
      </c>
      <c r="CS153" s="5">
        <v>0.85529999999999995</v>
      </c>
      <c r="CT153" s="5">
        <v>1.2624</v>
      </c>
      <c r="CU153" s="5">
        <v>0.1963</v>
      </c>
      <c r="CV153" s="5">
        <v>0.30530000000000002</v>
      </c>
      <c r="CW153" s="5">
        <v>3.3999999999999998E-3</v>
      </c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0.79430000000000001</v>
      </c>
      <c r="DI153" s="4">
        <v>1.0942000000000001</v>
      </c>
      <c r="DJ153" s="4">
        <v>0.2727</v>
      </c>
      <c r="DK153" s="4">
        <v>0.58079999999999998</v>
      </c>
      <c r="DL153" s="4">
        <v>1.44E-2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12"/>
        <v>0.80824444444444454</v>
      </c>
      <c r="EW153" s="4">
        <f t="shared" si="13"/>
        <v>1.130077777777778</v>
      </c>
      <c r="EX153" s="4">
        <f t="shared" si="14"/>
        <v>0.25143333333333334</v>
      </c>
      <c r="EY153" s="4">
        <f t="shared" si="15"/>
        <v>0.5199555555555555</v>
      </c>
      <c r="EZ153" s="4">
        <f t="shared" si="16"/>
        <v>1.762222222222222E-2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r=0.3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142</v>
      </c>
      <c r="B154" s="4">
        <v>0.70050000000000001</v>
      </c>
      <c r="C154" s="4">
        <v>0.84670000000000001</v>
      </c>
      <c r="D154" s="4">
        <v>0.31740000000000002</v>
      </c>
      <c r="E154" s="4">
        <v>0.88980000000000004</v>
      </c>
      <c r="F154" s="4">
        <v>3.5299999999999998E-2</v>
      </c>
      <c r="G154" s="5">
        <v>0.70630000000000004</v>
      </c>
      <c r="H154" s="5">
        <v>0.86280000000000001</v>
      </c>
      <c r="I154" s="5">
        <v>0.3337</v>
      </c>
      <c r="J154" s="5">
        <v>0.88019999999999998</v>
      </c>
      <c r="K154" s="5">
        <v>3.39E-2</v>
      </c>
      <c r="L154" s="4">
        <v>0.72060000000000002</v>
      </c>
      <c r="M154" s="4">
        <v>0.89510000000000001</v>
      </c>
      <c r="N154" s="4">
        <v>0.3216</v>
      </c>
      <c r="O154" s="4">
        <v>0.84160000000000001</v>
      </c>
      <c r="P154" s="4">
        <v>2.6200000000000001E-2</v>
      </c>
      <c r="Q154" s="5">
        <v>0.7591</v>
      </c>
      <c r="R154" s="5">
        <v>0.9849</v>
      </c>
      <c r="S154" s="5">
        <v>0.26590000000000003</v>
      </c>
      <c r="T154" s="5">
        <v>0.75590000000000002</v>
      </c>
      <c r="U154" s="5">
        <v>1.32E-2</v>
      </c>
      <c r="V154" s="4">
        <v>0.83050000000000002</v>
      </c>
      <c r="W154" s="4">
        <v>1.1697</v>
      </c>
      <c r="X154" s="4">
        <v>0.16289999999999999</v>
      </c>
      <c r="Y154" s="4">
        <v>0.55069999999999997</v>
      </c>
      <c r="Z154" s="4">
        <v>7.1000000000000004E-3</v>
      </c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>
        <v>0.7218</v>
      </c>
      <c r="CJ154" s="5">
        <v>0.89849999999999997</v>
      </c>
      <c r="CK154" s="5">
        <v>0.31330000000000002</v>
      </c>
      <c r="CL154" s="5">
        <v>0.84399999999999997</v>
      </c>
      <c r="CM154" s="5">
        <v>1.5599999999999999E-2</v>
      </c>
      <c r="CN154" s="4">
        <v>0.75929999999999997</v>
      </c>
      <c r="CO154" s="4">
        <v>0.98909999999999998</v>
      </c>
      <c r="CP154" s="4">
        <v>0.26850000000000002</v>
      </c>
      <c r="CQ154" s="4">
        <v>0.75319999999999998</v>
      </c>
      <c r="CR154" s="4">
        <v>8.6999999999999994E-3</v>
      </c>
      <c r="CS154" s="5">
        <v>0.82940000000000003</v>
      </c>
      <c r="CT154" s="5">
        <v>1.1680999999999999</v>
      </c>
      <c r="CU154" s="5">
        <v>0.1661</v>
      </c>
      <c r="CV154" s="5">
        <v>0.5504</v>
      </c>
      <c r="CW154" s="5">
        <v>3.5999999999999999E-3</v>
      </c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0.72150000000000003</v>
      </c>
      <c r="DI154" s="4">
        <v>0.8982</v>
      </c>
      <c r="DJ154" s="4">
        <v>0.31669999999999998</v>
      </c>
      <c r="DK154" s="4">
        <v>0.84419999999999995</v>
      </c>
      <c r="DL154" s="4">
        <v>1.38E-2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12"/>
        <v>0.74988888888888883</v>
      </c>
      <c r="EW154" s="4">
        <f t="shared" si="13"/>
        <v>0.96812222222222211</v>
      </c>
      <c r="EX154" s="4">
        <f t="shared" si="14"/>
        <v>0.27401111111111109</v>
      </c>
      <c r="EY154" s="4">
        <f t="shared" si="15"/>
        <v>0.76777777777777767</v>
      </c>
      <c r="EZ154" s="4">
        <f t="shared" si="16"/>
        <v>1.7488888888888891E-2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r=0.3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143</v>
      </c>
      <c r="B155" s="4">
        <v>0.6734</v>
      </c>
      <c r="C155" s="4">
        <v>0.78159999999999996</v>
      </c>
      <c r="D155" s="4">
        <v>0.31990000000000002</v>
      </c>
      <c r="E155" s="4">
        <v>0.95020000000000004</v>
      </c>
      <c r="F155" s="4">
        <v>3.8199999999999998E-2</v>
      </c>
      <c r="G155" s="5">
        <v>0.68320000000000003</v>
      </c>
      <c r="H155" s="5">
        <v>0.80510000000000004</v>
      </c>
      <c r="I155" s="5">
        <v>0.32529999999999998</v>
      </c>
      <c r="J155" s="5">
        <v>0.93889999999999996</v>
      </c>
      <c r="K155" s="5">
        <v>3.5400000000000001E-2</v>
      </c>
      <c r="L155" s="4">
        <v>0.69769999999999999</v>
      </c>
      <c r="M155" s="4">
        <v>0.83679999999999999</v>
      </c>
      <c r="N155" s="4">
        <v>0.3075</v>
      </c>
      <c r="O155" s="4">
        <v>0.91400000000000003</v>
      </c>
      <c r="P155" s="4">
        <v>2.63E-2</v>
      </c>
      <c r="Q155" s="5">
        <v>0.73419999999999996</v>
      </c>
      <c r="R155" s="5">
        <v>0.91830000000000001</v>
      </c>
      <c r="S155" s="5">
        <v>0.2437</v>
      </c>
      <c r="T155" s="5">
        <v>0.85260000000000002</v>
      </c>
      <c r="U155" s="5">
        <v>1.24E-2</v>
      </c>
      <c r="V155" s="4">
        <v>0.82950000000000002</v>
      </c>
      <c r="W155" s="4">
        <v>1.1637</v>
      </c>
      <c r="X155" s="4">
        <v>0.15509999999999999</v>
      </c>
      <c r="Y155" s="4">
        <v>0.58919999999999995</v>
      </c>
      <c r="Z155" s="4">
        <v>6.8999999999999999E-3</v>
      </c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>
        <v>0.69830000000000003</v>
      </c>
      <c r="CJ155" s="5">
        <v>0.83879999999999999</v>
      </c>
      <c r="CK155" s="5">
        <v>0.29699999999999999</v>
      </c>
      <c r="CL155" s="5">
        <v>0.91490000000000005</v>
      </c>
      <c r="CM155" s="5">
        <v>1.5800000000000002E-2</v>
      </c>
      <c r="CN155" s="4">
        <v>0.73380000000000001</v>
      </c>
      <c r="CO155" s="4">
        <v>0.9204</v>
      </c>
      <c r="CP155" s="4">
        <v>0.24890000000000001</v>
      </c>
      <c r="CQ155" s="4">
        <v>0.85229999999999995</v>
      </c>
      <c r="CR155" s="4">
        <v>8.8999999999999999E-3</v>
      </c>
      <c r="CS155" s="5">
        <v>0.82899999999999996</v>
      </c>
      <c r="CT155" s="5">
        <v>1.1627000000000001</v>
      </c>
      <c r="CU155" s="5">
        <v>0.1583</v>
      </c>
      <c r="CV155" s="5">
        <v>0.58679999999999999</v>
      </c>
      <c r="CW155" s="5">
        <v>3.3999999999999998E-3</v>
      </c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0.69779999999999998</v>
      </c>
      <c r="DI155" s="4">
        <v>0.83779999999999999</v>
      </c>
      <c r="DJ155" s="4">
        <v>0.30099999999999999</v>
      </c>
      <c r="DK155" s="4">
        <v>0.9143</v>
      </c>
      <c r="DL155" s="4">
        <v>1.37E-2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12"/>
        <v>0.73076666666666668</v>
      </c>
      <c r="EW155" s="4">
        <f t="shared" si="13"/>
        <v>0.91835555555555559</v>
      </c>
      <c r="EX155" s="4">
        <f t="shared" si="14"/>
        <v>0.26185555555555556</v>
      </c>
      <c r="EY155" s="4">
        <f t="shared" si="15"/>
        <v>0.83479999999999999</v>
      </c>
      <c r="EZ155" s="4">
        <f t="shared" si="16"/>
        <v>1.7888888888888885E-2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r=0.3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s="11" customFormat="1" x14ac:dyDescent="0.2">
      <c r="A156" s="11" t="s">
        <v>229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14"/>
      <c r="BF156" s="14"/>
      <c r="BG156" s="14"/>
      <c r="BH156" s="14"/>
      <c r="BI156" s="14"/>
      <c r="BJ156" s="4"/>
      <c r="BK156" s="4"/>
      <c r="BL156" s="4"/>
      <c r="BM156" s="4"/>
      <c r="BN156" s="4"/>
      <c r="BO156" s="14"/>
      <c r="BP156" s="14"/>
      <c r="BQ156" s="14"/>
      <c r="BR156" s="14"/>
      <c r="BS156" s="14"/>
      <c r="BT156" s="4"/>
      <c r="BU156" s="4"/>
      <c r="BV156" s="4"/>
      <c r="BW156" s="4"/>
      <c r="BX156" s="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16"/>
      <c r="CJ156" s="16"/>
      <c r="CK156" s="16"/>
      <c r="CL156" s="16"/>
      <c r="CM156" s="16"/>
      <c r="CN156" s="4">
        <v>0.72789999999999999</v>
      </c>
      <c r="CO156" s="4">
        <v>0.91180000000000005</v>
      </c>
      <c r="CP156" s="4">
        <v>0.26100000000000001</v>
      </c>
      <c r="CQ156" s="4">
        <v>0.88419999999999999</v>
      </c>
      <c r="CR156" s="4">
        <v>1.6899999999999998E-2</v>
      </c>
      <c r="CS156" s="14">
        <v>0.80669999999999997</v>
      </c>
      <c r="CT156" s="14">
        <v>1.0991</v>
      </c>
      <c r="CU156" s="14">
        <v>0.14829999999999999</v>
      </c>
      <c r="CV156" s="14">
        <v>0.63190000000000002</v>
      </c>
      <c r="CW156" s="14">
        <v>5.3E-3</v>
      </c>
      <c r="CX156" s="4"/>
      <c r="CY156" s="4"/>
      <c r="CZ156" s="4"/>
      <c r="DA156" s="4"/>
      <c r="DB156" s="4"/>
      <c r="DC156" s="14"/>
      <c r="DD156" s="14"/>
      <c r="DE156" s="14"/>
      <c r="DF156" s="14"/>
      <c r="DG156" s="14"/>
      <c r="DH156" s="16"/>
      <c r="DI156" s="16"/>
      <c r="DJ156" s="16"/>
      <c r="DK156" s="16"/>
      <c r="DL156" s="16"/>
      <c r="DM156" s="14"/>
      <c r="DN156" s="14"/>
      <c r="DO156" s="14"/>
      <c r="DP156" s="14"/>
      <c r="DQ156" s="14"/>
      <c r="DR156" s="4"/>
      <c r="DS156" s="4"/>
      <c r="DT156" s="4"/>
      <c r="DU156" s="4"/>
      <c r="DV156" s="4"/>
      <c r="DW156" s="14"/>
      <c r="DX156" s="14"/>
      <c r="DY156" s="14"/>
      <c r="DZ156" s="14"/>
      <c r="EA156" s="14"/>
      <c r="EB156" s="4"/>
      <c r="EC156" s="4"/>
      <c r="ED156" s="4"/>
      <c r="EE156" s="4"/>
      <c r="EF156" s="4"/>
      <c r="EG156" s="14"/>
      <c r="EH156" s="14"/>
      <c r="EI156" s="14"/>
      <c r="EJ156" s="14"/>
      <c r="EK156" s="14"/>
      <c r="EL156" s="4"/>
      <c r="EM156" s="4"/>
      <c r="EN156" s="4"/>
      <c r="EO156" s="4"/>
      <c r="EP156" s="4"/>
      <c r="EQ156" s="14"/>
      <c r="ER156" s="14"/>
      <c r="ES156" s="14"/>
      <c r="ET156" s="14"/>
      <c r="EU156" s="14"/>
      <c r="EV156" s="4">
        <f t="shared" si="12"/>
        <v>0.76729999999999998</v>
      </c>
      <c r="EW156" s="4">
        <f t="shared" si="13"/>
        <v>1.00545</v>
      </c>
      <c r="EX156" s="4">
        <f t="shared" si="14"/>
        <v>0.20465</v>
      </c>
      <c r="EY156" s="4">
        <f t="shared" si="15"/>
        <v>0.75805</v>
      </c>
      <c r="EZ156" s="4">
        <f t="shared" si="16"/>
        <v>1.1099999999999999E-2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k=20, r=0.7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k=20, r=0.7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r=0.7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k=20, r=0.7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144</v>
      </c>
      <c r="B157" s="4">
        <v>0.64359999999999995</v>
      </c>
      <c r="C157" s="4">
        <v>0.71030000000000004</v>
      </c>
      <c r="D157" s="4">
        <v>0.372</v>
      </c>
      <c r="E157" s="4">
        <v>0.96430000000000005</v>
      </c>
      <c r="F157" s="4">
        <v>0.30109999999999998</v>
      </c>
      <c r="G157" s="5">
        <v>0.65620000000000001</v>
      </c>
      <c r="H157" s="5">
        <v>0.74070000000000003</v>
      </c>
      <c r="I157" s="5">
        <v>0.37669999999999998</v>
      </c>
      <c r="J157" s="5">
        <v>0.95550000000000002</v>
      </c>
      <c r="K157" s="5">
        <v>0.49390000000000001</v>
      </c>
      <c r="L157" s="4">
        <v>0.67100000000000004</v>
      </c>
      <c r="M157" s="4">
        <v>0.77239999999999998</v>
      </c>
      <c r="N157" s="4">
        <v>0.35870000000000002</v>
      </c>
      <c r="O157" s="4">
        <v>0.94169999999999998</v>
      </c>
      <c r="P157" s="4">
        <v>0.38640000000000002</v>
      </c>
      <c r="Q157" s="5">
        <v>0.70369999999999999</v>
      </c>
      <c r="R157" s="5">
        <v>0.85050000000000003</v>
      </c>
      <c r="S157" s="5">
        <v>0.30840000000000001</v>
      </c>
      <c r="T157" s="5">
        <v>0.91469999999999996</v>
      </c>
      <c r="U157" s="5">
        <v>0.27950000000000003</v>
      </c>
      <c r="V157" s="4">
        <v>0.82069999999999999</v>
      </c>
      <c r="W157" s="4">
        <v>1.1524000000000001</v>
      </c>
      <c r="X157" s="4">
        <v>0.2218</v>
      </c>
      <c r="Y157" s="4">
        <v>0.80930000000000002</v>
      </c>
      <c r="Z157" s="4">
        <v>9.1399999999999995E-2</v>
      </c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>
        <v>0.7359</v>
      </c>
      <c r="AL157" s="14">
        <v>0.87860000000000005</v>
      </c>
      <c r="AM157" s="14">
        <v>0.40239999999999998</v>
      </c>
      <c r="AN157" s="14">
        <v>0.99690000000000001</v>
      </c>
      <c r="AO157" s="14">
        <v>5.6899999999999999E-2</v>
      </c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16"/>
      <c r="CJ157" s="16"/>
      <c r="CK157" s="16"/>
      <c r="CL157" s="16"/>
      <c r="CM157" s="16"/>
      <c r="CN157" s="4">
        <v>0.70440000000000003</v>
      </c>
      <c r="CO157" s="4">
        <v>0.85309999999999997</v>
      </c>
      <c r="CP157" s="4">
        <v>0.31130000000000002</v>
      </c>
      <c r="CQ157" s="4">
        <v>0.91459999999999997</v>
      </c>
      <c r="CR157" s="4">
        <v>0.17169999999999999</v>
      </c>
      <c r="CS157" s="5">
        <v>0.82150000000000001</v>
      </c>
      <c r="CT157" s="5">
        <v>1.1551</v>
      </c>
      <c r="CU157" s="5">
        <v>0.22140000000000001</v>
      </c>
      <c r="CV157" s="5">
        <v>0.80830000000000002</v>
      </c>
      <c r="CW157" s="5">
        <v>5.6099999999999997E-2</v>
      </c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16"/>
      <c r="DI157" s="16"/>
      <c r="DJ157" s="16"/>
      <c r="DK157" s="16"/>
      <c r="DL157" s="16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12"/>
        <v>0.71962499999999996</v>
      </c>
      <c r="EW157" s="4">
        <f t="shared" si="13"/>
        <v>0.88913750000000003</v>
      </c>
      <c r="EX157" s="4">
        <f t="shared" si="14"/>
        <v>0.32158750000000003</v>
      </c>
      <c r="EY157" s="4">
        <f t="shared" si="15"/>
        <v>0.91316249999999999</v>
      </c>
      <c r="EZ157" s="4">
        <f t="shared" si="16"/>
        <v>0.229625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k=10,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145</v>
      </c>
      <c r="B158" s="4">
        <v>0.65239999999999998</v>
      </c>
      <c r="C158" s="4">
        <v>0.72889999999999999</v>
      </c>
      <c r="D158" s="4">
        <v>0.3543</v>
      </c>
      <c r="E158" s="4">
        <v>0.96419999999999995</v>
      </c>
      <c r="F158" s="4">
        <v>0.26819999999999999</v>
      </c>
      <c r="G158" s="5">
        <v>0.66379999999999995</v>
      </c>
      <c r="H158" s="5">
        <v>0.75719999999999998</v>
      </c>
      <c r="I158" s="5">
        <v>0.36270000000000002</v>
      </c>
      <c r="J158" s="5">
        <v>0.95540000000000003</v>
      </c>
      <c r="K158" s="5">
        <v>0.44979999999999998</v>
      </c>
      <c r="L158" s="4">
        <v>0.67700000000000005</v>
      </c>
      <c r="M158" s="4">
        <v>0.78420000000000001</v>
      </c>
      <c r="N158" s="4">
        <v>0.35160000000000002</v>
      </c>
      <c r="O158" s="4">
        <v>0.94110000000000005</v>
      </c>
      <c r="P158" s="4">
        <v>0.3664</v>
      </c>
      <c r="Q158" s="5">
        <v>0.70379999999999998</v>
      </c>
      <c r="R158" s="5">
        <v>0.84730000000000005</v>
      </c>
      <c r="S158" s="5">
        <v>0.31090000000000001</v>
      </c>
      <c r="T158" s="5">
        <v>0.91</v>
      </c>
      <c r="U158" s="5">
        <v>0.2727</v>
      </c>
      <c r="V158" s="4">
        <v>0.79379999999999995</v>
      </c>
      <c r="W158" s="4">
        <v>1.0762</v>
      </c>
      <c r="X158" s="4">
        <v>0.2321</v>
      </c>
      <c r="Y158" s="4">
        <v>0.68110000000000004</v>
      </c>
      <c r="Z158" s="4">
        <v>8.5800000000000001E-2</v>
      </c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>
        <v>0.74180000000000001</v>
      </c>
      <c r="AL158" s="14">
        <v>0.88970000000000005</v>
      </c>
      <c r="AM158" s="14">
        <v>0.39450000000000002</v>
      </c>
      <c r="AN158" s="14">
        <v>0.99680000000000002</v>
      </c>
      <c r="AO158" s="14">
        <v>5.4899999999999997E-2</v>
      </c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6"/>
      <c r="CJ158" s="16"/>
      <c r="CK158" s="16"/>
      <c r="CL158" s="16"/>
      <c r="CM158" s="16"/>
      <c r="CN158" s="4">
        <v>0.70469999999999999</v>
      </c>
      <c r="CO158" s="4">
        <v>0.85019999999999996</v>
      </c>
      <c r="CP158" s="4">
        <v>0.315</v>
      </c>
      <c r="CQ158" s="4">
        <v>0.9103</v>
      </c>
      <c r="CR158" s="4">
        <v>0.15620000000000001</v>
      </c>
      <c r="CS158" s="5">
        <v>0.79420000000000002</v>
      </c>
      <c r="CT158" s="5">
        <v>1.0768</v>
      </c>
      <c r="CU158" s="5">
        <v>0.2293</v>
      </c>
      <c r="CV158" s="5">
        <v>0.67959999999999998</v>
      </c>
      <c r="CW158" s="5">
        <v>5.1400000000000001E-2</v>
      </c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16"/>
      <c r="DI158" s="16"/>
      <c r="DJ158" s="16"/>
      <c r="DK158" s="16"/>
      <c r="DL158" s="16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12"/>
        <v>0.71643749999999995</v>
      </c>
      <c r="EW158" s="4">
        <f t="shared" si="13"/>
        <v>0.87631250000000005</v>
      </c>
      <c r="EX158" s="4">
        <f t="shared" si="14"/>
        <v>0.31879999999999997</v>
      </c>
      <c r="EY158" s="4">
        <f t="shared" si="15"/>
        <v>0.87981250000000011</v>
      </c>
      <c r="EZ158" s="4">
        <f t="shared" si="16"/>
        <v>0.213175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k=5, r=0.1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k=5, r=0.1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146</v>
      </c>
      <c r="B159" s="4">
        <v>0.65300000000000002</v>
      </c>
      <c r="C159" s="4">
        <v>0.7278</v>
      </c>
      <c r="D159" s="4">
        <v>0.36609999999999998</v>
      </c>
      <c r="E159" s="4">
        <v>0.96419999999999995</v>
      </c>
      <c r="F159" s="4">
        <v>0.2752</v>
      </c>
      <c r="G159" s="5">
        <v>0.66290000000000004</v>
      </c>
      <c r="H159" s="5">
        <v>0.75339999999999996</v>
      </c>
      <c r="I159" s="5">
        <v>0.3745</v>
      </c>
      <c r="J159" s="5">
        <v>0.95540000000000003</v>
      </c>
      <c r="K159" s="5">
        <v>0.44690000000000002</v>
      </c>
      <c r="L159" s="4">
        <v>0.67510000000000003</v>
      </c>
      <c r="M159" s="4">
        <v>0.77900000000000003</v>
      </c>
      <c r="N159" s="4">
        <v>0.35980000000000001</v>
      </c>
      <c r="O159" s="4">
        <v>0.94110000000000005</v>
      </c>
      <c r="P159" s="4">
        <v>0.37019999999999997</v>
      </c>
      <c r="Q159" s="5">
        <v>0.70379999999999998</v>
      </c>
      <c r="R159" s="5">
        <v>0.84750000000000003</v>
      </c>
      <c r="S159" s="5">
        <v>0.31219999999999998</v>
      </c>
      <c r="T159" s="5">
        <v>0.91</v>
      </c>
      <c r="U159" s="5">
        <v>0.2359</v>
      </c>
      <c r="V159" s="4">
        <v>0.79859999999999998</v>
      </c>
      <c r="W159" s="4">
        <v>1.0896999999999999</v>
      </c>
      <c r="X159" s="4">
        <v>0.22950000000000001</v>
      </c>
      <c r="Y159" s="4">
        <v>0.68110000000000004</v>
      </c>
      <c r="Z159" s="4">
        <v>8.1100000000000005E-2</v>
      </c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>
        <v>0.74139999999999995</v>
      </c>
      <c r="AL159" s="14">
        <v>0.89</v>
      </c>
      <c r="AM159" s="14">
        <v>0.40210000000000001</v>
      </c>
      <c r="AN159" s="14">
        <v>0.99680000000000002</v>
      </c>
      <c r="AO159" s="14">
        <v>5.2699999999999997E-2</v>
      </c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6"/>
      <c r="CJ159" s="16"/>
      <c r="CK159" s="16"/>
      <c r="CL159" s="16"/>
      <c r="CM159" s="16"/>
      <c r="CN159" s="4">
        <v>0.70469999999999999</v>
      </c>
      <c r="CO159" s="4">
        <v>0.85089999999999999</v>
      </c>
      <c r="CP159" s="4">
        <v>0.3155</v>
      </c>
      <c r="CQ159" s="4">
        <v>0.9103</v>
      </c>
      <c r="CR159" s="4">
        <v>0.15490000000000001</v>
      </c>
      <c r="CS159" s="5">
        <v>0.7994</v>
      </c>
      <c r="CT159" s="5">
        <v>1.0911</v>
      </c>
      <c r="CU159" s="5">
        <v>0.2253</v>
      </c>
      <c r="CV159" s="5">
        <v>0.67959999999999998</v>
      </c>
      <c r="CW159" s="5">
        <v>5.0200000000000002E-2</v>
      </c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16"/>
      <c r="DI159" s="16"/>
      <c r="DJ159" s="16"/>
      <c r="DK159" s="16"/>
      <c r="DL159" s="16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12"/>
        <v>0.71736250000000001</v>
      </c>
      <c r="EW159" s="4">
        <f t="shared" si="13"/>
        <v>0.87867499999999998</v>
      </c>
      <c r="EX159" s="4">
        <f t="shared" si="14"/>
        <v>0.323125</v>
      </c>
      <c r="EY159" s="4">
        <f t="shared" si="15"/>
        <v>0.87981250000000011</v>
      </c>
      <c r="EZ159" s="4">
        <f t="shared" si="16"/>
        <v>0.20838749999999998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k=10,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147</v>
      </c>
      <c r="B160" s="4">
        <v>0.64610000000000001</v>
      </c>
      <c r="C160" s="4">
        <v>0.71230000000000004</v>
      </c>
      <c r="D160" s="4">
        <v>0.37080000000000002</v>
      </c>
      <c r="E160" s="4">
        <v>0.93059999999999998</v>
      </c>
      <c r="F160" s="4">
        <v>0.30680000000000002</v>
      </c>
      <c r="G160" s="5">
        <v>0.66320000000000001</v>
      </c>
      <c r="H160" s="5">
        <v>0.75170000000000003</v>
      </c>
      <c r="I160" s="5">
        <v>0.36840000000000001</v>
      </c>
      <c r="J160" s="5">
        <v>0.91339999999999999</v>
      </c>
      <c r="K160" s="5">
        <v>0.50429999999999997</v>
      </c>
      <c r="L160" s="4">
        <v>0.68840000000000001</v>
      </c>
      <c r="M160" s="4">
        <v>0.80449999999999999</v>
      </c>
      <c r="N160" s="4">
        <v>0.34499999999999997</v>
      </c>
      <c r="O160" s="4">
        <v>0.88649999999999995</v>
      </c>
      <c r="P160" s="4">
        <v>0.40150000000000002</v>
      </c>
      <c r="Q160" s="5">
        <v>0.73640000000000005</v>
      </c>
      <c r="R160" s="5">
        <v>0.91579999999999995</v>
      </c>
      <c r="S160" s="5">
        <v>0.29189999999999999</v>
      </c>
      <c r="T160" s="5">
        <v>0.83499999999999996</v>
      </c>
      <c r="U160" s="5">
        <v>0.26769999999999999</v>
      </c>
      <c r="V160" s="4">
        <v>0.83779999999999999</v>
      </c>
      <c r="W160" s="4">
        <v>1.1813</v>
      </c>
      <c r="X160" s="4">
        <v>0.20330000000000001</v>
      </c>
      <c r="Y160" s="4">
        <v>0.57779999999999998</v>
      </c>
      <c r="Z160" s="4">
        <v>7.7200000000000005E-2</v>
      </c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>
        <v>0.75039999999999996</v>
      </c>
      <c r="AL160" s="14">
        <v>0.90449999999999997</v>
      </c>
      <c r="AM160" s="14">
        <v>0.39090000000000003</v>
      </c>
      <c r="AN160" s="14">
        <v>0.99050000000000005</v>
      </c>
      <c r="AO160" s="14">
        <v>6.2399999999999997E-2</v>
      </c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6"/>
      <c r="CJ160" s="16"/>
      <c r="CK160" s="16"/>
      <c r="CL160" s="16"/>
      <c r="CM160" s="16"/>
      <c r="CN160" s="4">
        <v>0.73740000000000006</v>
      </c>
      <c r="CO160" s="4">
        <v>0.91739999999999999</v>
      </c>
      <c r="CP160" s="4">
        <v>0.29330000000000001</v>
      </c>
      <c r="CQ160" s="4">
        <v>0.83499999999999996</v>
      </c>
      <c r="CR160" s="4">
        <v>0.17460000000000001</v>
      </c>
      <c r="CS160" s="5">
        <v>0.83940000000000003</v>
      </c>
      <c r="CT160" s="5">
        <v>1.1866000000000001</v>
      </c>
      <c r="CU160" s="5">
        <v>0.19520000000000001</v>
      </c>
      <c r="CV160" s="5">
        <v>0.57430000000000003</v>
      </c>
      <c r="CW160" s="5">
        <v>5.5100000000000003E-2</v>
      </c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16"/>
      <c r="DI160" s="16"/>
      <c r="DJ160" s="16"/>
      <c r="DK160" s="16"/>
      <c r="DL160" s="16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12"/>
        <v>0.73738750000000008</v>
      </c>
      <c r="EW160" s="4">
        <f t="shared" si="13"/>
        <v>0.92176249999999993</v>
      </c>
      <c r="EX160" s="4">
        <f t="shared" si="14"/>
        <v>0.30735000000000001</v>
      </c>
      <c r="EY160" s="4">
        <f t="shared" si="15"/>
        <v>0.81788749999999999</v>
      </c>
      <c r="EZ160" s="4">
        <f t="shared" si="16"/>
        <v>0.23119999999999999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k=10,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148</v>
      </c>
      <c r="B161" s="4">
        <v>0.64880000000000004</v>
      </c>
      <c r="C161" s="4">
        <v>0.72160000000000002</v>
      </c>
      <c r="D161" s="4">
        <v>0.35620000000000002</v>
      </c>
      <c r="E161" s="4">
        <v>0.96419999999999995</v>
      </c>
      <c r="F161" s="4">
        <v>0.28079999999999999</v>
      </c>
      <c r="G161" s="5">
        <v>0.66110000000000002</v>
      </c>
      <c r="H161" s="5">
        <v>0.75070000000000003</v>
      </c>
      <c r="I161" s="5">
        <v>0.3644</v>
      </c>
      <c r="J161" s="5">
        <v>0.95540000000000003</v>
      </c>
      <c r="K161" s="5">
        <v>0.4451</v>
      </c>
      <c r="L161" s="4">
        <v>0.67449999999999999</v>
      </c>
      <c r="M161" s="4">
        <v>0.7782</v>
      </c>
      <c r="N161" s="4">
        <v>0.35349999999999998</v>
      </c>
      <c r="O161" s="4">
        <v>0.94110000000000005</v>
      </c>
      <c r="P161" s="4">
        <v>0.37159999999999999</v>
      </c>
      <c r="Q161" s="5">
        <v>0.70199999999999996</v>
      </c>
      <c r="R161" s="5">
        <v>0.84260000000000002</v>
      </c>
      <c r="S161" s="5">
        <v>0.31169999999999998</v>
      </c>
      <c r="T161" s="5">
        <v>0.91</v>
      </c>
      <c r="U161" s="5">
        <v>0.22509999999999999</v>
      </c>
      <c r="V161" s="4">
        <v>0.79320000000000002</v>
      </c>
      <c r="W161" s="4">
        <v>1.0745</v>
      </c>
      <c r="X161" s="4">
        <v>0.23139999999999999</v>
      </c>
      <c r="Y161" s="4">
        <v>0.68110000000000004</v>
      </c>
      <c r="Z161" s="4">
        <v>6.9599999999999995E-2</v>
      </c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>
        <v>0.7399</v>
      </c>
      <c r="AL161" s="14">
        <v>0.88529999999999998</v>
      </c>
      <c r="AM161" s="14">
        <v>0.3967</v>
      </c>
      <c r="AN161" s="14">
        <v>0.99680000000000002</v>
      </c>
      <c r="AO161" s="14">
        <v>5.2900000000000003E-2</v>
      </c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6"/>
      <c r="CJ161" s="16"/>
      <c r="CK161" s="16"/>
      <c r="CL161" s="16"/>
      <c r="CM161" s="16"/>
      <c r="CN161" s="4">
        <v>0.70289999999999997</v>
      </c>
      <c r="CO161" s="4">
        <v>0.84550000000000003</v>
      </c>
      <c r="CP161" s="4">
        <v>0.3155</v>
      </c>
      <c r="CQ161" s="4">
        <v>0.9103</v>
      </c>
      <c r="CR161" s="4">
        <v>0.15629999999999999</v>
      </c>
      <c r="CS161" s="5">
        <v>0.79369999999999996</v>
      </c>
      <c r="CT161" s="5">
        <v>1.0754999999999999</v>
      </c>
      <c r="CU161" s="5">
        <v>0.22839999999999999</v>
      </c>
      <c r="CV161" s="5">
        <v>0.67959999999999998</v>
      </c>
      <c r="CW161" s="5">
        <v>4.9799999999999997E-2</v>
      </c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16"/>
      <c r="DI161" s="16"/>
      <c r="DJ161" s="16"/>
      <c r="DK161" s="16"/>
      <c r="DL161" s="16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12"/>
        <v>0.71451249999999999</v>
      </c>
      <c r="EW161" s="4">
        <f t="shared" si="13"/>
        <v>0.87173750000000005</v>
      </c>
      <c r="EX161" s="4">
        <f t="shared" si="14"/>
        <v>0.31972500000000004</v>
      </c>
      <c r="EY161" s="4">
        <f t="shared" si="15"/>
        <v>0.87981250000000011</v>
      </c>
      <c r="EZ161" s="4">
        <f t="shared" si="16"/>
        <v>0.2064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k=10,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x14ac:dyDescent="0.2">
      <c r="A162" s="1" t="s">
        <v>149</v>
      </c>
      <c r="B162" s="4">
        <v>0.6452</v>
      </c>
      <c r="C162" s="4">
        <v>0.71309999999999996</v>
      </c>
      <c r="D162" s="4">
        <v>0.36959999999999998</v>
      </c>
      <c r="E162" s="4">
        <v>0.95699999999999996</v>
      </c>
      <c r="F162" s="4">
        <v>0.20749999999999999</v>
      </c>
      <c r="G162" s="5">
        <v>0.66069999999999995</v>
      </c>
      <c r="H162" s="5">
        <v>0.74890000000000001</v>
      </c>
      <c r="I162" s="5">
        <v>0.37109999999999999</v>
      </c>
      <c r="J162" s="5">
        <v>0.94610000000000005</v>
      </c>
      <c r="K162" s="5">
        <v>0.34649999999999997</v>
      </c>
      <c r="L162" s="4">
        <v>0.68069999999999997</v>
      </c>
      <c r="M162" s="4">
        <v>0.79149999999999998</v>
      </c>
      <c r="N162" s="4">
        <v>0.35270000000000001</v>
      </c>
      <c r="O162" s="4">
        <v>0.92869999999999997</v>
      </c>
      <c r="P162" s="4">
        <v>0.2949</v>
      </c>
      <c r="Q162" s="5">
        <v>0.71830000000000005</v>
      </c>
      <c r="R162" s="5">
        <v>0.88160000000000005</v>
      </c>
      <c r="S162" s="5">
        <v>0.29149999999999998</v>
      </c>
      <c r="T162" s="5">
        <v>0.88919999999999999</v>
      </c>
      <c r="U162" s="5">
        <v>0.1784</v>
      </c>
      <c r="V162" s="4">
        <v>0.82179999999999997</v>
      </c>
      <c r="W162" s="4">
        <v>1.1513</v>
      </c>
      <c r="X162" s="4">
        <v>0.2024</v>
      </c>
      <c r="Y162" s="4">
        <v>0.60619999999999996</v>
      </c>
      <c r="Z162" s="4">
        <v>5.7099999999999998E-2</v>
      </c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>
        <v>0.68230000000000002</v>
      </c>
      <c r="CJ162" s="5">
        <v>0.79620000000000002</v>
      </c>
      <c r="CK162" s="5">
        <v>0.3458</v>
      </c>
      <c r="CL162" s="5">
        <v>0.92920000000000003</v>
      </c>
      <c r="CM162" s="5">
        <v>0.21909999999999999</v>
      </c>
      <c r="CN162" s="4">
        <v>0.71919999999999995</v>
      </c>
      <c r="CO162" s="4">
        <v>0.88429999999999997</v>
      </c>
      <c r="CP162" s="4">
        <v>0.29580000000000001</v>
      </c>
      <c r="CQ162" s="4">
        <v>0.88939999999999997</v>
      </c>
      <c r="CR162" s="4">
        <v>0.12509999999999999</v>
      </c>
      <c r="CS162" s="5">
        <v>0.8226</v>
      </c>
      <c r="CT162" s="5">
        <v>1.1532</v>
      </c>
      <c r="CU162" s="5">
        <v>0.20100000000000001</v>
      </c>
      <c r="CV162" s="5">
        <v>0.60429999999999995</v>
      </c>
      <c r="CW162" s="5">
        <v>4.5600000000000002E-2</v>
      </c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>
        <v>0.68179999999999996</v>
      </c>
      <c r="DI162" s="4">
        <v>0.79520000000000002</v>
      </c>
      <c r="DJ162" s="4">
        <v>0.34739999999999999</v>
      </c>
      <c r="DK162" s="4">
        <v>0.92849999999999999</v>
      </c>
      <c r="DL162" s="4">
        <v>0.1832</v>
      </c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12"/>
        <v>0.71473333333333333</v>
      </c>
      <c r="EW162" s="4">
        <f t="shared" si="13"/>
        <v>0.8794777777777778</v>
      </c>
      <c r="EX162" s="4">
        <f t="shared" si="14"/>
        <v>0.30858888888888886</v>
      </c>
      <c r="EY162" s="4">
        <f t="shared" si="15"/>
        <v>0.85317777777777781</v>
      </c>
      <c r="EZ162" s="4">
        <f t="shared" si="16"/>
        <v>0.18415555555555554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r=0.3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150</v>
      </c>
      <c r="B163" s="4">
        <v>0.65769999999999995</v>
      </c>
      <c r="C163" s="4">
        <v>0.73799999999999999</v>
      </c>
      <c r="D163" s="4">
        <v>0.35659999999999997</v>
      </c>
      <c r="E163" s="4">
        <v>0.96430000000000005</v>
      </c>
      <c r="F163" s="4">
        <v>0.24360000000000001</v>
      </c>
      <c r="G163" s="5">
        <v>0.6673</v>
      </c>
      <c r="H163" s="5">
        <v>0.76319999999999999</v>
      </c>
      <c r="I163" s="5">
        <v>0.36699999999999999</v>
      </c>
      <c r="J163" s="5">
        <v>0.95550000000000002</v>
      </c>
      <c r="K163" s="5">
        <v>0.4</v>
      </c>
      <c r="L163" s="4">
        <v>0.67859999999999998</v>
      </c>
      <c r="M163" s="4">
        <v>0.78710000000000002</v>
      </c>
      <c r="N163" s="4">
        <v>0.35339999999999999</v>
      </c>
      <c r="O163" s="4">
        <v>0.94169999999999998</v>
      </c>
      <c r="P163" s="4">
        <v>0.33479999999999999</v>
      </c>
      <c r="Q163" s="5">
        <v>0.70540000000000003</v>
      </c>
      <c r="R163" s="5">
        <v>0.85150000000000003</v>
      </c>
      <c r="S163" s="5">
        <v>0.31340000000000001</v>
      </c>
      <c r="T163" s="5">
        <v>0.91469999999999996</v>
      </c>
      <c r="U163" s="5">
        <v>0.20019999999999999</v>
      </c>
      <c r="V163" s="4">
        <v>0.81630000000000003</v>
      </c>
      <c r="W163" s="4">
        <v>1.1404000000000001</v>
      </c>
      <c r="X163" s="4">
        <v>0.2248</v>
      </c>
      <c r="Y163" s="4">
        <v>0.80930000000000002</v>
      </c>
      <c r="Z163" s="4">
        <v>6.9000000000000006E-2</v>
      </c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/>
      <c r="AL163" s="14"/>
      <c r="AM163" s="14"/>
      <c r="AN163" s="14"/>
      <c r="AO163" s="14"/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>
        <v>0.68020000000000003</v>
      </c>
      <c r="CJ163" s="5">
        <v>0.79110000000000003</v>
      </c>
      <c r="CK163" s="5">
        <v>0.34899999999999998</v>
      </c>
      <c r="CL163" s="5">
        <v>0.94259999999999999</v>
      </c>
      <c r="CM163" s="5">
        <v>0.24610000000000001</v>
      </c>
      <c r="CN163" s="4">
        <v>0.70650000000000002</v>
      </c>
      <c r="CO163" s="4">
        <v>0.85489999999999999</v>
      </c>
      <c r="CP163" s="4">
        <v>0.31580000000000003</v>
      </c>
      <c r="CQ163" s="4">
        <v>0.91459999999999997</v>
      </c>
      <c r="CR163" s="4">
        <v>0.14019999999999999</v>
      </c>
      <c r="CS163" s="5">
        <v>0.8175</v>
      </c>
      <c r="CT163" s="5">
        <v>1.1446000000000001</v>
      </c>
      <c r="CU163" s="5">
        <v>0.22420000000000001</v>
      </c>
      <c r="CV163" s="5">
        <v>0.80830000000000002</v>
      </c>
      <c r="CW163" s="5">
        <v>4.9000000000000002E-2</v>
      </c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0.67949999999999999</v>
      </c>
      <c r="DI163" s="4">
        <v>0.78959999999999997</v>
      </c>
      <c r="DJ163" s="4">
        <v>0.35239999999999999</v>
      </c>
      <c r="DK163" s="4">
        <v>0.94179999999999997</v>
      </c>
      <c r="DL163" s="4">
        <v>0.20880000000000001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12"/>
        <v>0.71211111111111114</v>
      </c>
      <c r="EW163" s="4">
        <f t="shared" si="13"/>
        <v>0.87337777777777781</v>
      </c>
      <c r="EX163" s="4">
        <f t="shared" si="14"/>
        <v>0.31740000000000002</v>
      </c>
      <c r="EY163" s="4">
        <f t="shared" si="15"/>
        <v>0.91031111111111107</v>
      </c>
      <c r="EZ163" s="4">
        <f t="shared" si="16"/>
        <v>0.2101888888888889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k=5, r=0.3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151</v>
      </c>
      <c r="B164" s="4">
        <v>0.64629999999999999</v>
      </c>
      <c r="C164" s="4">
        <v>0.71650000000000003</v>
      </c>
      <c r="D164" s="4">
        <v>0.36180000000000001</v>
      </c>
      <c r="E164" s="4">
        <v>0.96419999999999995</v>
      </c>
      <c r="F164" s="4">
        <v>0.20930000000000001</v>
      </c>
      <c r="G164" s="5">
        <v>0.65859999999999996</v>
      </c>
      <c r="H164" s="5">
        <v>0.74580000000000002</v>
      </c>
      <c r="I164" s="5">
        <v>0.36969999999999997</v>
      </c>
      <c r="J164" s="5">
        <v>0.95540000000000003</v>
      </c>
      <c r="K164" s="5">
        <v>0.3775</v>
      </c>
      <c r="L164" s="4">
        <v>0.67230000000000001</v>
      </c>
      <c r="M164" s="4">
        <v>0.77410000000000001</v>
      </c>
      <c r="N164" s="4">
        <v>0.3569</v>
      </c>
      <c r="O164" s="4">
        <v>0.94110000000000005</v>
      </c>
      <c r="P164" s="4">
        <v>0.29530000000000001</v>
      </c>
      <c r="Q164" s="5">
        <v>0.7006</v>
      </c>
      <c r="R164" s="5">
        <v>0.84030000000000005</v>
      </c>
      <c r="S164" s="5">
        <v>0.3125</v>
      </c>
      <c r="T164" s="5">
        <v>0.91</v>
      </c>
      <c r="U164" s="5">
        <v>0.17879999999999999</v>
      </c>
      <c r="V164" s="4">
        <v>0.79479999999999995</v>
      </c>
      <c r="W164" s="4">
        <v>1.0795999999999999</v>
      </c>
      <c r="X164" s="4">
        <v>0.2301</v>
      </c>
      <c r="Y164" s="4">
        <v>0.68110000000000004</v>
      </c>
      <c r="Z164" s="4">
        <v>6.0400000000000002E-2</v>
      </c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/>
      <c r="AL164" s="14"/>
      <c r="AM164" s="14"/>
      <c r="AN164" s="14"/>
      <c r="AO164" s="14"/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>
        <v>0.67379999999999995</v>
      </c>
      <c r="CJ164" s="5">
        <v>0.77829999999999999</v>
      </c>
      <c r="CK164" s="5">
        <v>0.35110000000000002</v>
      </c>
      <c r="CL164" s="5">
        <v>0.94199999999999995</v>
      </c>
      <c r="CM164" s="5">
        <v>0.21410000000000001</v>
      </c>
      <c r="CN164" s="4">
        <v>0.70150000000000001</v>
      </c>
      <c r="CO164" s="4">
        <v>0.84330000000000005</v>
      </c>
      <c r="CP164" s="4">
        <v>0.31609999999999999</v>
      </c>
      <c r="CQ164" s="4">
        <v>0.9103</v>
      </c>
      <c r="CR164" s="4">
        <v>0.1234</v>
      </c>
      <c r="CS164" s="5">
        <v>0.79530000000000001</v>
      </c>
      <c r="CT164" s="5">
        <v>1.0802</v>
      </c>
      <c r="CU164" s="5">
        <v>0.2273</v>
      </c>
      <c r="CV164" s="5">
        <v>0.67959999999999998</v>
      </c>
      <c r="CW164" s="5">
        <v>4.4499999999999998E-2</v>
      </c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0.67330000000000001</v>
      </c>
      <c r="DI164" s="4">
        <v>0.77700000000000002</v>
      </c>
      <c r="DJ164" s="4">
        <v>0.35449999999999998</v>
      </c>
      <c r="DK164" s="4">
        <v>0.94120000000000004</v>
      </c>
      <c r="DL164" s="4">
        <v>0.18590000000000001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12"/>
        <v>0.70183333333333342</v>
      </c>
      <c r="EW164" s="4">
        <f t="shared" si="13"/>
        <v>0.84834444444444446</v>
      </c>
      <c r="EX164" s="4">
        <f t="shared" si="14"/>
        <v>0.32</v>
      </c>
      <c r="EY164" s="4">
        <f t="shared" si="15"/>
        <v>0.88054444444444457</v>
      </c>
      <c r="EZ164" s="4">
        <f t="shared" si="16"/>
        <v>0.18768888888888888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k=5, r=0.3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152</v>
      </c>
      <c r="B165" s="4">
        <v>0.63490000000000002</v>
      </c>
      <c r="C165" s="4">
        <v>0.69499999999999995</v>
      </c>
      <c r="D165" s="4">
        <v>0.38600000000000001</v>
      </c>
      <c r="E165" s="4">
        <v>0.96430000000000005</v>
      </c>
      <c r="F165" s="4">
        <v>0.31459999999999999</v>
      </c>
      <c r="G165" s="5">
        <v>0.65029999999999999</v>
      </c>
      <c r="H165" s="5">
        <v>0.73119999999999996</v>
      </c>
      <c r="I165" s="5">
        <v>0.3866</v>
      </c>
      <c r="J165" s="5">
        <v>0.95550000000000002</v>
      </c>
      <c r="K165" s="5">
        <v>0.46110000000000001</v>
      </c>
      <c r="L165" s="4">
        <v>0.66879999999999995</v>
      </c>
      <c r="M165" s="4">
        <v>0.77200000000000002</v>
      </c>
      <c r="N165" s="4">
        <v>0.35970000000000002</v>
      </c>
      <c r="O165" s="4">
        <v>0.94169999999999998</v>
      </c>
      <c r="P165" s="4">
        <v>0.33939999999999998</v>
      </c>
      <c r="Q165" s="5">
        <v>0.71060000000000001</v>
      </c>
      <c r="R165" s="5">
        <v>0.87239999999999995</v>
      </c>
      <c r="S165" s="5">
        <v>0.29899999999999999</v>
      </c>
      <c r="T165" s="5">
        <v>0.91469999999999996</v>
      </c>
      <c r="U165" s="5">
        <v>0.19239999999999999</v>
      </c>
      <c r="V165" s="4">
        <v>0.83379999999999999</v>
      </c>
      <c r="W165" s="4">
        <v>1.1890000000000001</v>
      </c>
      <c r="X165" s="4">
        <v>0.2175</v>
      </c>
      <c r="Y165" s="4">
        <v>0.80930000000000002</v>
      </c>
      <c r="Z165" s="4">
        <v>6.7599999999999993E-2</v>
      </c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/>
      <c r="AL165" s="14"/>
      <c r="AM165" s="14"/>
      <c r="AN165" s="14"/>
      <c r="AO165" s="14"/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>
        <v>0.6704</v>
      </c>
      <c r="CJ165" s="5">
        <v>0.77639999999999998</v>
      </c>
      <c r="CK165" s="5">
        <v>0.35439999999999999</v>
      </c>
      <c r="CL165" s="5">
        <v>0.94259999999999999</v>
      </c>
      <c r="CM165" s="5">
        <v>0.24560000000000001</v>
      </c>
      <c r="CN165" s="4">
        <v>0.71099999999999997</v>
      </c>
      <c r="CO165" s="4">
        <v>0.87480000000000002</v>
      </c>
      <c r="CP165" s="4">
        <v>0.30180000000000001</v>
      </c>
      <c r="CQ165" s="4">
        <v>0.91459999999999997</v>
      </c>
      <c r="CR165" s="4">
        <v>0.1208</v>
      </c>
      <c r="CS165" s="5">
        <v>0.83379999999999999</v>
      </c>
      <c r="CT165" s="5">
        <v>1.19</v>
      </c>
      <c r="CU165" s="5">
        <v>0.21679999999999999</v>
      </c>
      <c r="CV165" s="5">
        <v>0.80830000000000002</v>
      </c>
      <c r="CW165" s="5">
        <v>3.9300000000000002E-2</v>
      </c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0.66979999999999995</v>
      </c>
      <c r="DI165" s="4">
        <v>0.77539999999999998</v>
      </c>
      <c r="DJ165" s="4">
        <v>0.35670000000000002</v>
      </c>
      <c r="DK165" s="4">
        <v>0.94179999999999997</v>
      </c>
      <c r="DL165" s="4">
        <v>0.21679999999999999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12"/>
        <v>0.70926666666666671</v>
      </c>
      <c r="EW165" s="4">
        <f t="shared" si="13"/>
        <v>0.87513333333333332</v>
      </c>
      <c r="EX165" s="4">
        <f t="shared" si="14"/>
        <v>0.3198333333333333</v>
      </c>
      <c r="EY165" s="4">
        <f t="shared" si="15"/>
        <v>0.91031111111111107</v>
      </c>
      <c r="EZ165" s="4">
        <f t="shared" si="16"/>
        <v>0.22195555555555554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k=5, r=0.3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153</v>
      </c>
      <c r="B166" s="4">
        <v>0.6371</v>
      </c>
      <c r="C166" s="4">
        <v>0.69969999999999999</v>
      </c>
      <c r="D166" s="4">
        <v>0.38340000000000002</v>
      </c>
      <c r="E166" s="4">
        <v>0.96430000000000005</v>
      </c>
      <c r="F166" s="4">
        <v>0.4249</v>
      </c>
      <c r="G166" s="5">
        <v>0.65229999999999999</v>
      </c>
      <c r="H166" s="5">
        <v>0.73550000000000004</v>
      </c>
      <c r="I166" s="5">
        <v>0.38500000000000001</v>
      </c>
      <c r="J166" s="5">
        <v>0.95550000000000002</v>
      </c>
      <c r="K166" s="5">
        <v>0.5262</v>
      </c>
      <c r="L166" s="4">
        <v>0.67069999999999996</v>
      </c>
      <c r="M166" s="4">
        <v>0.77569999999999995</v>
      </c>
      <c r="N166" s="4">
        <v>0.35880000000000001</v>
      </c>
      <c r="O166" s="4">
        <v>0.94169999999999998</v>
      </c>
      <c r="P166" s="4">
        <v>0.3957</v>
      </c>
      <c r="Q166" s="5">
        <v>0.7117</v>
      </c>
      <c r="R166" s="5">
        <v>0.87429999999999997</v>
      </c>
      <c r="S166" s="5">
        <v>0.29899999999999999</v>
      </c>
      <c r="T166" s="5">
        <v>0.91469999999999996</v>
      </c>
      <c r="U166" s="5">
        <v>0.22109999999999999</v>
      </c>
      <c r="V166" s="4">
        <v>0.83340000000000003</v>
      </c>
      <c r="W166" s="4">
        <v>1.1870000000000001</v>
      </c>
      <c r="X166" s="4">
        <v>0.21779999999999999</v>
      </c>
      <c r="Y166" s="4">
        <v>0.80930000000000002</v>
      </c>
      <c r="Z166" s="4">
        <v>6.3100000000000003E-2</v>
      </c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/>
      <c r="AL166" s="14"/>
      <c r="AM166" s="14"/>
      <c r="AN166" s="14"/>
      <c r="AO166" s="14"/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>
        <v>0.67210000000000003</v>
      </c>
      <c r="CJ166" s="5">
        <v>0.77969999999999995</v>
      </c>
      <c r="CK166" s="5">
        <v>0.35360000000000003</v>
      </c>
      <c r="CL166" s="5">
        <v>0.94259999999999999</v>
      </c>
      <c r="CM166" s="5">
        <v>0.28339999999999999</v>
      </c>
      <c r="CN166" s="4">
        <v>0.71220000000000006</v>
      </c>
      <c r="CO166" s="4">
        <v>0.87690000000000001</v>
      </c>
      <c r="CP166" s="4">
        <v>0.30180000000000001</v>
      </c>
      <c r="CQ166" s="4">
        <v>0.91459999999999997</v>
      </c>
      <c r="CR166" s="4">
        <v>0.13450000000000001</v>
      </c>
      <c r="CS166" s="5">
        <v>0.83350000000000002</v>
      </c>
      <c r="CT166" s="5">
        <v>1.1886000000000001</v>
      </c>
      <c r="CU166" s="5">
        <v>0.2172</v>
      </c>
      <c r="CV166" s="5">
        <v>0.80830000000000002</v>
      </c>
      <c r="CW166" s="5">
        <v>3.9199999999999999E-2</v>
      </c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0.67159999999999997</v>
      </c>
      <c r="DI166" s="4">
        <v>0.77880000000000005</v>
      </c>
      <c r="DJ166" s="4">
        <v>0.35610000000000003</v>
      </c>
      <c r="DK166" s="4">
        <v>0.94179999999999997</v>
      </c>
      <c r="DL166" s="4">
        <v>0.2487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12"/>
        <v>0.7105111111111112</v>
      </c>
      <c r="EW166" s="4">
        <f t="shared" si="13"/>
        <v>0.87735555555555556</v>
      </c>
      <c r="EX166" s="4">
        <f t="shared" si="14"/>
        <v>0.31918888888888891</v>
      </c>
      <c r="EY166" s="4">
        <f t="shared" si="15"/>
        <v>0.91031111111111107</v>
      </c>
      <c r="EZ166" s="4">
        <f t="shared" si="16"/>
        <v>0.25964444444444446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r=0.3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154</v>
      </c>
      <c r="B167" s="4">
        <v>0.65349999999999997</v>
      </c>
      <c r="C167" s="4">
        <v>0.73050000000000004</v>
      </c>
      <c r="D167" s="4">
        <v>0.35849999999999999</v>
      </c>
      <c r="E167" s="4">
        <v>0.96430000000000005</v>
      </c>
      <c r="F167" s="4">
        <v>0.35899999999999999</v>
      </c>
      <c r="G167" s="5">
        <v>0.66320000000000001</v>
      </c>
      <c r="H167" s="5">
        <v>0.75549999999999995</v>
      </c>
      <c r="I167" s="5">
        <v>0.36799999999999999</v>
      </c>
      <c r="J167" s="5">
        <v>0.95550000000000002</v>
      </c>
      <c r="K167" s="5">
        <v>0.45129999999999998</v>
      </c>
      <c r="L167" s="4">
        <v>0.67510000000000003</v>
      </c>
      <c r="M167" s="4">
        <v>0.78069999999999995</v>
      </c>
      <c r="N167" s="4">
        <v>0.35439999999999999</v>
      </c>
      <c r="O167" s="4">
        <v>0.94169999999999998</v>
      </c>
      <c r="P167" s="4">
        <v>0.32640000000000002</v>
      </c>
      <c r="Q167" s="5">
        <v>0.70250000000000001</v>
      </c>
      <c r="R167" s="5">
        <v>0.84670000000000001</v>
      </c>
      <c r="S167" s="5">
        <v>0.313</v>
      </c>
      <c r="T167" s="5">
        <v>0.91469999999999996</v>
      </c>
      <c r="U167" s="5">
        <v>0.19070000000000001</v>
      </c>
      <c r="V167" s="4">
        <v>0.81579999999999997</v>
      </c>
      <c r="W167" s="4">
        <v>1.1418999999999999</v>
      </c>
      <c r="X167" s="4">
        <v>0.22459999999999999</v>
      </c>
      <c r="Y167" s="4">
        <v>0.80930000000000002</v>
      </c>
      <c r="Z167" s="4">
        <v>6.5600000000000006E-2</v>
      </c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/>
      <c r="AL167" s="14"/>
      <c r="AM167" s="14"/>
      <c r="AN167" s="14"/>
      <c r="AO167" s="14"/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>
        <v>0.67649999999999999</v>
      </c>
      <c r="CJ167" s="5">
        <v>0.78459999999999996</v>
      </c>
      <c r="CK167" s="5">
        <v>0.35</v>
      </c>
      <c r="CL167" s="5">
        <v>0.94259999999999999</v>
      </c>
      <c r="CM167" s="5">
        <v>0.24110000000000001</v>
      </c>
      <c r="CN167" s="4">
        <v>0.7036</v>
      </c>
      <c r="CO167" s="4">
        <v>0.85009999999999997</v>
      </c>
      <c r="CP167" s="4">
        <v>0.3155</v>
      </c>
      <c r="CQ167" s="4">
        <v>0.91459999999999997</v>
      </c>
      <c r="CR167" s="4">
        <v>0.1179</v>
      </c>
      <c r="CS167" s="5">
        <v>0.81699999999999995</v>
      </c>
      <c r="CT167" s="5">
        <v>1.1463000000000001</v>
      </c>
      <c r="CU167" s="5">
        <v>0.22370000000000001</v>
      </c>
      <c r="CV167" s="5">
        <v>0.80830000000000002</v>
      </c>
      <c r="CW167" s="5">
        <v>4.0800000000000003E-2</v>
      </c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0.67589999999999995</v>
      </c>
      <c r="DI167" s="4">
        <v>0.78320000000000001</v>
      </c>
      <c r="DJ167" s="4">
        <v>0.35310000000000002</v>
      </c>
      <c r="DK167" s="4">
        <v>0.94179999999999997</v>
      </c>
      <c r="DL167" s="4">
        <v>0.2054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ref="EV167:EV198" si="17">AVERAGEIFS(B167:EU167,metrics.est,"MAE")</f>
        <v>0.70923333333333338</v>
      </c>
      <c r="EW167" s="4">
        <f t="shared" si="13"/>
        <v>0.86883333333333335</v>
      </c>
      <c r="EX167" s="4">
        <f t="shared" si="14"/>
        <v>0.31786666666666663</v>
      </c>
      <c r="EY167" s="4">
        <f t="shared" si="15"/>
        <v>0.91031111111111107</v>
      </c>
      <c r="EZ167" s="4">
        <f t="shared" si="16"/>
        <v>0.22202222222222223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k=5, r=0.3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155</v>
      </c>
      <c r="B168" s="4">
        <v>0.65659999999999996</v>
      </c>
      <c r="C168" s="4">
        <v>0.73680000000000001</v>
      </c>
      <c r="D168" s="4">
        <v>0.35560000000000003</v>
      </c>
      <c r="E168" s="4">
        <v>0.96430000000000005</v>
      </c>
      <c r="F168" s="4">
        <v>0.39889999999999998</v>
      </c>
      <c r="G168" s="5">
        <v>0.66600000000000004</v>
      </c>
      <c r="H168" s="5">
        <v>0.76149999999999995</v>
      </c>
      <c r="I168" s="5">
        <v>0.36609999999999998</v>
      </c>
      <c r="J168" s="5">
        <v>0.95550000000000002</v>
      </c>
      <c r="K168" s="5">
        <v>0.51239999999999997</v>
      </c>
      <c r="L168" s="4">
        <v>0.67749999999999999</v>
      </c>
      <c r="M168" s="4">
        <v>0.78569999999999995</v>
      </c>
      <c r="N168" s="4">
        <v>0.3533</v>
      </c>
      <c r="O168" s="4">
        <v>0.94169999999999998</v>
      </c>
      <c r="P168" s="4">
        <v>0.36120000000000002</v>
      </c>
      <c r="Q168" s="5">
        <v>0.70479999999999998</v>
      </c>
      <c r="R168" s="5">
        <v>0.8508</v>
      </c>
      <c r="S168" s="5">
        <v>0.31330000000000002</v>
      </c>
      <c r="T168" s="5">
        <v>0.91410000000000002</v>
      </c>
      <c r="U168" s="5">
        <v>0.23669999999999999</v>
      </c>
      <c r="V168" s="4">
        <v>0.82379999999999998</v>
      </c>
      <c r="W168" s="4">
        <v>1.1614</v>
      </c>
      <c r="X168" s="4">
        <v>0.21959999999999999</v>
      </c>
      <c r="Y168" s="4">
        <v>0.81010000000000004</v>
      </c>
      <c r="Z168" s="4">
        <v>7.0900000000000005E-2</v>
      </c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>
        <v>0.67889999999999995</v>
      </c>
      <c r="CJ168" s="5">
        <v>0.78949999999999998</v>
      </c>
      <c r="CK168" s="5">
        <v>0.3488</v>
      </c>
      <c r="CL168" s="5">
        <v>0.94259999999999999</v>
      </c>
      <c r="CM168" s="5">
        <v>0.27600000000000002</v>
      </c>
      <c r="CN168" s="4">
        <v>0.70540000000000003</v>
      </c>
      <c r="CO168" s="4">
        <v>0.85389999999999999</v>
      </c>
      <c r="CP168" s="4">
        <v>0.31530000000000002</v>
      </c>
      <c r="CQ168" s="4">
        <v>0.91459999999999997</v>
      </c>
      <c r="CR168" s="4">
        <v>0.12889999999999999</v>
      </c>
      <c r="CS168" s="5">
        <v>0.81679999999999997</v>
      </c>
      <c r="CT168" s="5">
        <v>1.1452</v>
      </c>
      <c r="CU168" s="5">
        <v>0.22409999999999999</v>
      </c>
      <c r="CV168" s="5">
        <v>0.80830000000000002</v>
      </c>
      <c r="CW168" s="5">
        <v>4.0399999999999998E-2</v>
      </c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0.67830000000000001</v>
      </c>
      <c r="DI168" s="4">
        <v>0.78820000000000001</v>
      </c>
      <c r="DJ168" s="4">
        <v>0.35210000000000002</v>
      </c>
      <c r="DK168" s="4">
        <v>0.94179999999999997</v>
      </c>
      <c r="DL168" s="4">
        <v>0.2364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17"/>
        <v>0.71201111111111104</v>
      </c>
      <c r="EW168" s="4">
        <f t="shared" si="13"/>
        <v>0.87477777777777777</v>
      </c>
      <c r="EX168" s="4">
        <f t="shared" si="14"/>
        <v>0.31646666666666667</v>
      </c>
      <c r="EY168" s="4">
        <f t="shared" si="15"/>
        <v>0.91033333333333333</v>
      </c>
      <c r="EZ168" s="4">
        <f t="shared" si="16"/>
        <v>0.2513111111111111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r=0.3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156</v>
      </c>
      <c r="B169" s="4">
        <v>0.6472</v>
      </c>
      <c r="C169" s="4">
        <v>0.71679999999999999</v>
      </c>
      <c r="D169" s="4">
        <v>0.37159999999999999</v>
      </c>
      <c r="E169" s="4">
        <v>0.96430000000000005</v>
      </c>
      <c r="F169" s="4">
        <v>0.33079999999999998</v>
      </c>
      <c r="G169" s="5">
        <v>0.65820000000000001</v>
      </c>
      <c r="H169" s="5">
        <v>0.74460000000000004</v>
      </c>
      <c r="I169" s="5">
        <v>0.37940000000000002</v>
      </c>
      <c r="J169" s="5">
        <v>0.95550000000000002</v>
      </c>
      <c r="K169" s="5">
        <v>0.44069999999999998</v>
      </c>
      <c r="L169" s="4">
        <v>0.67169999999999996</v>
      </c>
      <c r="M169" s="4">
        <v>0.77380000000000004</v>
      </c>
      <c r="N169" s="4">
        <v>0.36109999999999998</v>
      </c>
      <c r="O169" s="4">
        <v>0.94169999999999998</v>
      </c>
      <c r="P169" s="4">
        <v>0.3201</v>
      </c>
      <c r="Q169" s="5">
        <v>0.70350000000000001</v>
      </c>
      <c r="R169" s="5">
        <v>0.85050000000000003</v>
      </c>
      <c r="S169" s="5">
        <v>0.31059999999999999</v>
      </c>
      <c r="T169" s="5">
        <v>0.91469999999999996</v>
      </c>
      <c r="U169" s="5">
        <v>0.20169999999999999</v>
      </c>
      <c r="V169" s="4">
        <v>0.82099999999999995</v>
      </c>
      <c r="W169" s="4">
        <v>1.1551</v>
      </c>
      <c r="X169" s="4">
        <v>0.22220000000000001</v>
      </c>
      <c r="Y169" s="4">
        <v>0.80930000000000002</v>
      </c>
      <c r="Z169" s="4">
        <v>6.3799999999999996E-2</v>
      </c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>
        <v>0.67320000000000002</v>
      </c>
      <c r="CJ169" s="5">
        <v>0.77790000000000004</v>
      </c>
      <c r="CK169" s="5">
        <v>0.35630000000000001</v>
      </c>
      <c r="CL169" s="5">
        <v>0.94259999999999999</v>
      </c>
      <c r="CM169" s="5">
        <v>0.23749999999999999</v>
      </c>
      <c r="CN169" s="4">
        <v>0.70440000000000003</v>
      </c>
      <c r="CO169" s="4">
        <v>0.8538</v>
      </c>
      <c r="CP169" s="4">
        <v>0.31309999999999999</v>
      </c>
      <c r="CQ169" s="4">
        <v>0.91459999999999997</v>
      </c>
      <c r="CR169" s="4">
        <v>0.1176</v>
      </c>
      <c r="CS169" s="5">
        <v>0.82179999999999997</v>
      </c>
      <c r="CT169" s="5">
        <v>1.1581999999999999</v>
      </c>
      <c r="CU169" s="5">
        <v>0.2213</v>
      </c>
      <c r="CV169" s="5">
        <v>0.80830000000000002</v>
      </c>
      <c r="CW169" s="5">
        <v>4.1000000000000002E-2</v>
      </c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0.67259999999999998</v>
      </c>
      <c r="DI169" s="4">
        <v>0.77649999999999997</v>
      </c>
      <c r="DJ169" s="4">
        <v>0.35920000000000002</v>
      </c>
      <c r="DK169" s="4">
        <v>0.94179999999999997</v>
      </c>
      <c r="DL169" s="4">
        <v>0.2059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17"/>
        <v>0.70817777777777768</v>
      </c>
      <c r="EW169" s="4">
        <f t="shared" si="13"/>
        <v>0.86746666666666661</v>
      </c>
      <c r="EX169" s="4">
        <f t="shared" si="14"/>
        <v>0.3216444444444444</v>
      </c>
      <c r="EY169" s="4">
        <f t="shared" si="15"/>
        <v>0.91031111111111107</v>
      </c>
      <c r="EZ169" s="4">
        <f t="shared" si="16"/>
        <v>0.21767777777777775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r=0.3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157</v>
      </c>
      <c r="B170" s="4">
        <v>0.6502</v>
      </c>
      <c r="C170" s="4">
        <v>0.72319999999999995</v>
      </c>
      <c r="D170" s="4">
        <v>0.37069999999999997</v>
      </c>
      <c r="E170" s="4">
        <v>0.96430000000000005</v>
      </c>
      <c r="F170" s="4">
        <v>0.3533</v>
      </c>
      <c r="G170" s="5">
        <v>0.66090000000000004</v>
      </c>
      <c r="H170" s="5">
        <v>0.75039999999999996</v>
      </c>
      <c r="I170" s="5">
        <v>0.37730000000000002</v>
      </c>
      <c r="J170" s="5">
        <v>0.95550000000000002</v>
      </c>
      <c r="K170" s="5">
        <v>0.50649999999999995</v>
      </c>
      <c r="L170" s="4">
        <v>0.67400000000000004</v>
      </c>
      <c r="M170" s="4">
        <v>0.77859999999999996</v>
      </c>
      <c r="N170" s="4">
        <v>0.35980000000000001</v>
      </c>
      <c r="O170" s="4">
        <v>0.94169999999999998</v>
      </c>
      <c r="P170" s="4">
        <v>0.35310000000000002</v>
      </c>
      <c r="Q170" s="5">
        <v>0.70509999999999995</v>
      </c>
      <c r="R170" s="5">
        <v>0.8538</v>
      </c>
      <c r="S170" s="5">
        <v>0.31090000000000001</v>
      </c>
      <c r="T170" s="5">
        <v>0.91469999999999996</v>
      </c>
      <c r="U170" s="5">
        <v>0.19370000000000001</v>
      </c>
      <c r="V170" s="4">
        <v>0.82079999999999997</v>
      </c>
      <c r="W170" s="4">
        <v>1.1536</v>
      </c>
      <c r="X170" s="4">
        <v>0.22259999999999999</v>
      </c>
      <c r="Y170" s="4">
        <v>0.80930000000000002</v>
      </c>
      <c r="Z170" s="4">
        <v>5.0900000000000001E-2</v>
      </c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>
        <v>0.67549999999999999</v>
      </c>
      <c r="CJ170" s="5">
        <v>0.78259999999999996</v>
      </c>
      <c r="CK170" s="5">
        <v>0.35510000000000003</v>
      </c>
      <c r="CL170" s="5">
        <v>0.94259999999999999</v>
      </c>
      <c r="CM170" s="5">
        <v>0.2576</v>
      </c>
      <c r="CN170" s="4">
        <v>0.70609999999999995</v>
      </c>
      <c r="CO170" s="4">
        <v>0.85719999999999996</v>
      </c>
      <c r="CP170" s="4">
        <v>0.31290000000000001</v>
      </c>
      <c r="CQ170" s="4">
        <v>0.91459999999999997</v>
      </c>
      <c r="CR170" s="4">
        <v>0.12959999999999999</v>
      </c>
      <c r="CS170" s="5">
        <v>0.82150000000000001</v>
      </c>
      <c r="CT170" s="5">
        <v>1.1569</v>
      </c>
      <c r="CU170" s="5">
        <v>0.2218</v>
      </c>
      <c r="CV170" s="5">
        <v>0.80830000000000002</v>
      </c>
      <c r="CW170" s="5">
        <v>3.9899999999999998E-2</v>
      </c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17"/>
        <v>0.71426250000000013</v>
      </c>
      <c r="EW170" s="4">
        <f t="shared" si="13"/>
        <v>0.88203749999999992</v>
      </c>
      <c r="EX170" s="4">
        <f t="shared" si="14"/>
        <v>0.31638749999999999</v>
      </c>
      <c r="EY170" s="4">
        <f t="shared" si="15"/>
        <v>0.90637499999999993</v>
      </c>
      <c r="EZ170" s="4">
        <f t="shared" si="16"/>
        <v>0.23557499999999998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r=0.3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158</v>
      </c>
      <c r="B171" s="4">
        <v>0.64059999999999995</v>
      </c>
      <c r="C171" s="4">
        <v>0.70169999999999999</v>
      </c>
      <c r="D171" s="4">
        <v>0.3785</v>
      </c>
      <c r="E171" s="4">
        <v>0.93059999999999998</v>
      </c>
      <c r="F171" s="4">
        <v>0.25069999999999998</v>
      </c>
      <c r="G171" s="5">
        <v>0.6573</v>
      </c>
      <c r="H171" s="5">
        <v>0.7399</v>
      </c>
      <c r="I171" s="5">
        <v>0.37369999999999998</v>
      </c>
      <c r="J171" s="5">
        <v>0.91339999999999999</v>
      </c>
      <c r="K171" s="5">
        <v>0.4204</v>
      </c>
      <c r="L171" s="4">
        <v>0.68520000000000003</v>
      </c>
      <c r="M171" s="4">
        <v>0.80120000000000002</v>
      </c>
      <c r="N171" s="4">
        <v>0.34370000000000001</v>
      </c>
      <c r="O171" s="4">
        <v>0.88880000000000003</v>
      </c>
      <c r="P171" s="4">
        <v>0.33139999999999997</v>
      </c>
      <c r="Q171" s="5">
        <v>0.72709999999999997</v>
      </c>
      <c r="R171" s="5">
        <v>0.8962</v>
      </c>
      <c r="S171" s="5">
        <v>0.29349999999999998</v>
      </c>
      <c r="T171" s="5">
        <v>0.83499999999999996</v>
      </c>
      <c r="U171" s="5">
        <v>0.22370000000000001</v>
      </c>
      <c r="V171" s="4">
        <v>0.83550000000000002</v>
      </c>
      <c r="W171" s="4">
        <v>1.1783999999999999</v>
      </c>
      <c r="X171" s="4">
        <v>0.2029</v>
      </c>
      <c r="Y171" s="4">
        <v>0.57779999999999998</v>
      </c>
      <c r="Z171" s="4">
        <v>6.2799999999999995E-2</v>
      </c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>
        <v>0.68240000000000001</v>
      </c>
      <c r="CJ171" s="5">
        <v>0.79359999999999997</v>
      </c>
      <c r="CK171" s="5">
        <v>0.34510000000000002</v>
      </c>
      <c r="CL171" s="5">
        <v>0.8881</v>
      </c>
      <c r="CM171" s="5">
        <v>0.23930000000000001</v>
      </c>
      <c r="CN171" s="4">
        <v>0.72819999999999996</v>
      </c>
      <c r="CO171" s="4">
        <v>0.89829999999999999</v>
      </c>
      <c r="CP171" s="4">
        <v>0.29420000000000002</v>
      </c>
      <c r="CQ171" s="4">
        <v>0.83499999999999996</v>
      </c>
      <c r="CR171" s="4">
        <v>0.14269999999999999</v>
      </c>
      <c r="CS171" s="5">
        <v>0.83709999999999996</v>
      </c>
      <c r="CT171" s="5">
        <v>1.1833</v>
      </c>
      <c r="CU171" s="5">
        <v>0.19500000000000001</v>
      </c>
      <c r="CV171" s="5">
        <v>0.57430000000000003</v>
      </c>
      <c r="CW171" s="5">
        <v>4.9500000000000002E-2</v>
      </c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17"/>
        <v>0.72417500000000001</v>
      </c>
      <c r="EW171" s="4">
        <f t="shared" si="13"/>
        <v>0.89907499999999985</v>
      </c>
      <c r="EX171" s="4">
        <f t="shared" si="14"/>
        <v>0.30332499999999996</v>
      </c>
      <c r="EY171" s="4">
        <f t="shared" si="15"/>
        <v>0.80537499999999995</v>
      </c>
      <c r="EZ171" s="4">
        <f t="shared" si="16"/>
        <v>0.21506250000000002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159</v>
      </c>
      <c r="B172" s="4">
        <v>0.6472</v>
      </c>
      <c r="C172" s="4">
        <v>0.71760000000000002</v>
      </c>
      <c r="D172" s="4">
        <v>0.36670000000000003</v>
      </c>
      <c r="E172" s="4">
        <v>0.95699999999999996</v>
      </c>
      <c r="F172" s="4">
        <v>0.20910000000000001</v>
      </c>
      <c r="G172" s="5">
        <v>0.66369999999999996</v>
      </c>
      <c r="H172" s="5">
        <v>0.75629999999999997</v>
      </c>
      <c r="I172" s="5">
        <v>0.36899999999999999</v>
      </c>
      <c r="J172" s="5">
        <v>0.94610000000000005</v>
      </c>
      <c r="K172" s="5">
        <v>0.35270000000000001</v>
      </c>
      <c r="L172" s="4">
        <v>0.68720000000000003</v>
      </c>
      <c r="M172" s="4">
        <v>0.80940000000000001</v>
      </c>
      <c r="N172" s="4">
        <v>0.35460000000000003</v>
      </c>
      <c r="O172" s="4">
        <v>0.92659999999999998</v>
      </c>
      <c r="P172" s="4">
        <v>0.30480000000000002</v>
      </c>
      <c r="Q172" s="5">
        <v>0.7278</v>
      </c>
      <c r="R172" s="5">
        <v>0.90359999999999996</v>
      </c>
      <c r="S172" s="5">
        <v>0.28939999999999999</v>
      </c>
      <c r="T172" s="5">
        <v>0.88919999999999999</v>
      </c>
      <c r="U172" s="5">
        <v>0.17910000000000001</v>
      </c>
      <c r="V172" s="4">
        <v>0.82840000000000003</v>
      </c>
      <c r="W172" s="4">
        <v>1.1658999999999999</v>
      </c>
      <c r="X172" s="4">
        <v>0.20119999999999999</v>
      </c>
      <c r="Y172" s="4">
        <v>0.60619999999999996</v>
      </c>
      <c r="Z172" s="4">
        <v>5.9400000000000001E-2</v>
      </c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>
        <v>0.68789999999999996</v>
      </c>
      <c r="CJ172" s="5">
        <v>0.8095</v>
      </c>
      <c r="CK172" s="5">
        <v>0.34339999999999998</v>
      </c>
      <c r="CL172" s="5">
        <v>0.92920000000000003</v>
      </c>
      <c r="CM172" s="5">
        <v>0.2009</v>
      </c>
      <c r="CN172" s="4">
        <v>0.72860000000000003</v>
      </c>
      <c r="CO172" s="4">
        <v>0.90580000000000005</v>
      </c>
      <c r="CP172" s="4">
        <v>0.29370000000000002</v>
      </c>
      <c r="CQ172" s="4">
        <v>0.88939999999999997</v>
      </c>
      <c r="CR172" s="4">
        <v>0.1232</v>
      </c>
      <c r="CS172" s="5">
        <v>0.82930000000000004</v>
      </c>
      <c r="CT172" s="5">
        <v>1.1680999999999999</v>
      </c>
      <c r="CU172" s="5">
        <v>0.19989999999999999</v>
      </c>
      <c r="CV172" s="5">
        <v>0.60429999999999995</v>
      </c>
      <c r="CW172" s="5">
        <v>4.4499999999999998E-2</v>
      </c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17"/>
        <v>0.72501250000000006</v>
      </c>
      <c r="EW172" s="4">
        <f t="shared" si="13"/>
        <v>0.90452500000000002</v>
      </c>
      <c r="EX172" s="4">
        <f t="shared" si="14"/>
        <v>0.30223749999999999</v>
      </c>
      <c r="EY172" s="4">
        <f t="shared" si="15"/>
        <v>0.84350000000000003</v>
      </c>
      <c r="EZ172" s="4">
        <f t="shared" si="16"/>
        <v>0.1842125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r=0.3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160</v>
      </c>
      <c r="B173" s="4">
        <v>0.66149999999999998</v>
      </c>
      <c r="C173" s="4">
        <v>0.74580000000000002</v>
      </c>
      <c r="D173" s="4">
        <v>0.35399999999999998</v>
      </c>
      <c r="E173" s="4">
        <v>0.96430000000000005</v>
      </c>
      <c r="F173" s="4">
        <v>0.22950000000000001</v>
      </c>
      <c r="G173" s="5">
        <v>0.6704</v>
      </c>
      <c r="H173" s="5">
        <v>0.76980000000000004</v>
      </c>
      <c r="I173" s="5">
        <v>0.3644</v>
      </c>
      <c r="J173" s="5">
        <v>0.95550000000000002</v>
      </c>
      <c r="K173" s="5">
        <v>0.38879999999999998</v>
      </c>
      <c r="L173" s="4">
        <v>0.68140000000000001</v>
      </c>
      <c r="M173" s="4">
        <v>0.79300000000000004</v>
      </c>
      <c r="N173" s="4">
        <v>0.3513</v>
      </c>
      <c r="O173" s="4">
        <v>0.94169999999999998</v>
      </c>
      <c r="P173" s="4">
        <v>0.30809999999999998</v>
      </c>
      <c r="Q173" s="5">
        <v>0.70750000000000002</v>
      </c>
      <c r="R173" s="5">
        <v>0.85619999999999996</v>
      </c>
      <c r="S173" s="5">
        <v>0.31230000000000002</v>
      </c>
      <c r="T173" s="5">
        <v>0.91469999999999996</v>
      </c>
      <c r="U173" s="5">
        <v>0.20680000000000001</v>
      </c>
      <c r="V173" s="4">
        <v>0.81659999999999999</v>
      </c>
      <c r="W173" s="4">
        <v>1.1407</v>
      </c>
      <c r="X173" s="4">
        <v>0.22550000000000001</v>
      </c>
      <c r="Y173" s="4">
        <v>0.80930000000000002</v>
      </c>
      <c r="Z173" s="4">
        <v>6.6600000000000006E-2</v>
      </c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>
        <v>0.68279999999999996</v>
      </c>
      <c r="CJ173" s="5">
        <v>0.79700000000000004</v>
      </c>
      <c r="CK173" s="5">
        <v>0.34649999999999997</v>
      </c>
      <c r="CL173" s="5">
        <v>0.94259999999999999</v>
      </c>
      <c r="CM173" s="5">
        <v>0.22770000000000001</v>
      </c>
      <c r="CN173" s="4">
        <v>0.70850000000000002</v>
      </c>
      <c r="CO173" s="4">
        <v>0.85950000000000004</v>
      </c>
      <c r="CP173" s="4">
        <v>0.31509999999999999</v>
      </c>
      <c r="CQ173" s="4">
        <v>0.91459999999999997</v>
      </c>
      <c r="CR173" s="4">
        <v>0.14000000000000001</v>
      </c>
      <c r="CS173" s="5">
        <v>0.81759999999999999</v>
      </c>
      <c r="CT173" s="5">
        <v>1.1445000000000001</v>
      </c>
      <c r="CU173" s="5">
        <v>0.22500000000000001</v>
      </c>
      <c r="CV173" s="5">
        <v>0.80830000000000002</v>
      </c>
      <c r="CW173" s="5">
        <v>4.9099999999999998E-2</v>
      </c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si="17"/>
        <v>0.71828749999999997</v>
      </c>
      <c r="EW173" s="4">
        <f t="shared" si="13"/>
        <v>0.88831249999999995</v>
      </c>
      <c r="EX173" s="4">
        <f t="shared" si="14"/>
        <v>0.3117625</v>
      </c>
      <c r="EY173" s="4">
        <f t="shared" si="15"/>
        <v>0.90637499999999993</v>
      </c>
      <c r="EZ173" s="4">
        <f t="shared" si="16"/>
        <v>0.20207499999999998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r=0.3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161</v>
      </c>
      <c r="B174" s="4">
        <v>0.64959999999999996</v>
      </c>
      <c r="C174" s="4">
        <v>0.72330000000000005</v>
      </c>
      <c r="D174" s="4">
        <v>0.36070000000000002</v>
      </c>
      <c r="E174" s="4">
        <v>0.96419999999999995</v>
      </c>
      <c r="F174" s="4">
        <v>0.21840000000000001</v>
      </c>
      <c r="G174" s="5">
        <v>0.66159999999999997</v>
      </c>
      <c r="H174" s="5">
        <v>0.75260000000000005</v>
      </c>
      <c r="I174" s="5">
        <v>0.3679</v>
      </c>
      <c r="J174" s="5">
        <v>0.95540000000000003</v>
      </c>
      <c r="K174" s="5">
        <v>0.34760000000000002</v>
      </c>
      <c r="L174" s="4">
        <v>0.67520000000000002</v>
      </c>
      <c r="M174" s="4">
        <v>0.78029999999999999</v>
      </c>
      <c r="N174" s="4">
        <v>0.35489999999999999</v>
      </c>
      <c r="O174" s="4">
        <v>0.94110000000000005</v>
      </c>
      <c r="P174" s="4">
        <v>0.26529999999999998</v>
      </c>
      <c r="Q174" s="5">
        <v>0.70289999999999997</v>
      </c>
      <c r="R174" s="5">
        <v>0.84560000000000002</v>
      </c>
      <c r="S174" s="5">
        <v>0.31159999999999999</v>
      </c>
      <c r="T174" s="5">
        <v>0.91</v>
      </c>
      <c r="U174" s="5">
        <v>0.18079999999999999</v>
      </c>
      <c r="V174" s="4">
        <v>0.7954</v>
      </c>
      <c r="W174" s="4">
        <v>1.0807</v>
      </c>
      <c r="X174" s="4">
        <v>0.23130000000000001</v>
      </c>
      <c r="Y174" s="4">
        <v>0.68110000000000004</v>
      </c>
      <c r="Z174" s="4">
        <v>6.2100000000000002E-2</v>
      </c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>
        <v>0.67659999999999998</v>
      </c>
      <c r="CJ174" s="5">
        <v>0.78459999999999996</v>
      </c>
      <c r="CK174" s="5">
        <v>0.3488</v>
      </c>
      <c r="CL174" s="5">
        <v>0.94199999999999995</v>
      </c>
      <c r="CM174" s="5">
        <v>0.2011</v>
      </c>
      <c r="CN174" s="4">
        <v>0.70369999999999999</v>
      </c>
      <c r="CO174" s="4">
        <v>0.84830000000000005</v>
      </c>
      <c r="CP174" s="4">
        <v>0.31559999999999999</v>
      </c>
      <c r="CQ174" s="4">
        <v>0.9103</v>
      </c>
      <c r="CR174" s="4">
        <v>0.1235</v>
      </c>
      <c r="CS174" s="5">
        <v>0.79569999999999996</v>
      </c>
      <c r="CT174" s="5">
        <v>1.0808</v>
      </c>
      <c r="CU174" s="5">
        <v>0.2286</v>
      </c>
      <c r="CV174" s="5">
        <v>0.67959999999999998</v>
      </c>
      <c r="CW174" s="5">
        <v>4.5199999999999997E-2</v>
      </c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17"/>
        <v>0.70758750000000004</v>
      </c>
      <c r="EW174" s="4">
        <f t="shared" si="13"/>
        <v>0.86202500000000004</v>
      </c>
      <c r="EX174" s="4">
        <f t="shared" si="14"/>
        <v>0.31492500000000001</v>
      </c>
      <c r="EY174" s="4">
        <f t="shared" si="15"/>
        <v>0.87296250000000009</v>
      </c>
      <c r="EZ174" s="4">
        <f t="shared" si="16"/>
        <v>0.18049999999999999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r=0.3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162</v>
      </c>
      <c r="B175" s="4">
        <v>0.63700000000000001</v>
      </c>
      <c r="C175" s="4">
        <v>0.69920000000000004</v>
      </c>
      <c r="D175" s="4">
        <v>0.38440000000000002</v>
      </c>
      <c r="E175" s="4">
        <v>0.96430000000000005</v>
      </c>
      <c r="F175" s="4">
        <v>0.35070000000000001</v>
      </c>
      <c r="G175" s="5">
        <v>0.6522</v>
      </c>
      <c r="H175" s="5">
        <v>0.73540000000000005</v>
      </c>
      <c r="I175" s="5">
        <v>0.3846</v>
      </c>
      <c r="J175" s="5">
        <v>0.95550000000000002</v>
      </c>
      <c r="K175" s="5">
        <v>0.4355</v>
      </c>
      <c r="L175" s="4">
        <v>0.67059999999999997</v>
      </c>
      <c r="M175" s="4">
        <v>0.77580000000000005</v>
      </c>
      <c r="N175" s="4">
        <v>0.35830000000000001</v>
      </c>
      <c r="O175" s="4">
        <v>0.94169999999999998</v>
      </c>
      <c r="P175" s="4">
        <v>0.2923</v>
      </c>
      <c r="Q175" s="5">
        <v>0.71189999999999998</v>
      </c>
      <c r="R175" s="5">
        <v>0.87549999999999994</v>
      </c>
      <c r="S175" s="5">
        <v>0.2984</v>
      </c>
      <c r="T175" s="5">
        <v>0.91469999999999996</v>
      </c>
      <c r="U175" s="5">
        <v>0.17730000000000001</v>
      </c>
      <c r="V175" s="4">
        <v>0.83360000000000001</v>
      </c>
      <c r="W175" s="4">
        <v>1.1884999999999999</v>
      </c>
      <c r="X175" s="4">
        <v>0.21809999999999999</v>
      </c>
      <c r="Y175" s="4">
        <v>0.80930000000000002</v>
      </c>
      <c r="Z175" s="4">
        <v>5.1900000000000002E-2</v>
      </c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>
        <v>0.67210000000000003</v>
      </c>
      <c r="CJ175" s="5">
        <v>0.7802</v>
      </c>
      <c r="CK175" s="5">
        <v>0.35289999999999999</v>
      </c>
      <c r="CL175" s="5">
        <v>0.94259999999999999</v>
      </c>
      <c r="CM175" s="5">
        <v>0.2349</v>
      </c>
      <c r="CN175" s="4">
        <v>0.71230000000000004</v>
      </c>
      <c r="CO175" s="4">
        <v>0.87760000000000005</v>
      </c>
      <c r="CP175" s="4">
        <v>0.30149999999999999</v>
      </c>
      <c r="CQ175" s="4">
        <v>0.91459999999999997</v>
      </c>
      <c r="CR175" s="4">
        <v>0.1222</v>
      </c>
      <c r="CS175" s="5">
        <v>0.8337</v>
      </c>
      <c r="CT175" s="5">
        <v>1.1896</v>
      </c>
      <c r="CU175" s="5">
        <v>0.2175</v>
      </c>
      <c r="CV175" s="5">
        <v>0.80830000000000002</v>
      </c>
      <c r="CW175" s="5">
        <v>3.95E-2</v>
      </c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17"/>
        <v>0.71542500000000009</v>
      </c>
      <c r="EW175" s="4">
        <f t="shared" si="13"/>
        <v>0.89022500000000004</v>
      </c>
      <c r="EX175" s="4">
        <f t="shared" si="14"/>
        <v>0.31446249999999998</v>
      </c>
      <c r="EY175" s="4">
        <f t="shared" si="15"/>
        <v>0.90637499999999993</v>
      </c>
      <c r="EZ175" s="4">
        <f t="shared" si="16"/>
        <v>0.21303750000000005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r=0.3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163</v>
      </c>
      <c r="B176" s="4">
        <v>0.63949999999999996</v>
      </c>
      <c r="C176" s="4">
        <v>0.70450000000000002</v>
      </c>
      <c r="D176" s="4">
        <v>0.38090000000000002</v>
      </c>
      <c r="E176" s="4">
        <v>0.96430000000000005</v>
      </c>
      <c r="F176" s="4">
        <v>0.4088</v>
      </c>
      <c r="G176" s="5">
        <v>0.65449999999999997</v>
      </c>
      <c r="H176" s="5">
        <v>0.74019999999999997</v>
      </c>
      <c r="I176" s="5">
        <v>0.38279999999999997</v>
      </c>
      <c r="J176" s="5">
        <v>0.95550000000000002</v>
      </c>
      <c r="K176" s="5">
        <v>0.51919999999999999</v>
      </c>
      <c r="L176" s="4">
        <v>0.67269999999999996</v>
      </c>
      <c r="M176" s="4">
        <v>0.78</v>
      </c>
      <c r="N176" s="4">
        <v>0.35720000000000002</v>
      </c>
      <c r="O176" s="4">
        <v>0.94169999999999998</v>
      </c>
      <c r="P176" s="4">
        <v>0.32950000000000002</v>
      </c>
      <c r="Q176" s="5">
        <v>0.71330000000000005</v>
      </c>
      <c r="R176" s="5">
        <v>0.87809999999999999</v>
      </c>
      <c r="S176" s="5">
        <v>0.29830000000000001</v>
      </c>
      <c r="T176" s="5">
        <v>0.91469999999999996</v>
      </c>
      <c r="U176" s="5">
        <v>0.1968</v>
      </c>
      <c r="V176" s="4">
        <v>0.83340000000000003</v>
      </c>
      <c r="W176" s="4">
        <v>1.1871</v>
      </c>
      <c r="X176" s="4">
        <v>0.21840000000000001</v>
      </c>
      <c r="Y176" s="4">
        <v>0.80930000000000002</v>
      </c>
      <c r="Z176" s="4">
        <v>5.5500000000000001E-2</v>
      </c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>
        <v>0.67410000000000003</v>
      </c>
      <c r="CJ176" s="5">
        <v>0.78410000000000002</v>
      </c>
      <c r="CK176" s="5">
        <v>0.35189999999999999</v>
      </c>
      <c r="CL176" s="5">
        <v>0.94259999999999999</v>
      </c>
      <c r="CM176" s="5">
        <v>0.26700000000000002</v>
      </c>
      <c r="CN176" s="4">
        <v>0.71379999999999999</v>
      </c>
      <c r="CO176" s="4">
        <v>0.88029999999999997</v>
      </c>
      <c r="CP176" s="4">
        <v>0.3014</v>
      </c>
      <c r="CQ176" s="4">
        <v>0.91459999999999997</v>
      </c>
      <c r="CR176" s="4">
        <v>0.13320000000000001</v>
      </c>
      <c r="CS176" s="5">
        <v>0.83360000000000001</v>
      </c>
      <c r="CT176" s="5">
        <v>1.1886000000000001</v>
      </c>
      <c r="CU176" s="5">
        <v>0.21779999999999999</v>
      </c>
      <c r="CV176" s="5">
        <v>0.80830000000000002</v>
      </c>
      <c r="CW176" s="5">
        <v>4.1200000000000001E-2</v>
      </c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17"/>
        <v>0.71686249999999996</v>
      </c>
      <c r="EW176" s="4">
        <f t="shared" si="13"/>
        <v>0.8928625</v>
      </c>
      <c r="EX176" s="4">
        <f t="shared" si="14"/>
        <v>0.31358750000000002</v>
      </c>
      <c r="EY176" s="4">
        <f t="shared" si="15"/>
        <v>0.90637499999999993</v>
      </c>
      <c r="EZ176" s="4">
        <f t="shared" si="16"/>
        <v>0.24390000000000001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r=0.3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164</v>
      </c>
      <c r="B177" s="4">
        <v>0.65610000000000002</v>
      </c>
      <c r="C177" s="4">
        <v>0.73570000000000002</v>
      </c>
      <c r="D177" s="4">
        <v>0.35539999999999999</v>
      </c>
      <c r="E177" s="4">
        <v>0.96430000000000005</v>
      </c>
      <c r="F177" s="4">
        <v>0.3407</v>
      </c>
      <c r="G177" s="5">
        <v>0.66549999999999998</v>
      </c>
      <c r="H177" s="5">
        <v>0.76039999999999996</v>
      </c>
      <c r="I177" s="5">
        <v>0.36620000000000003</v>
      </c>
      <c r="J177" s="5">
        <v>0.95550000000000002</v>
      </c>
      <c r="K177" s="5">
        <v>0.38969999999999999</v>
      </c>
      <c r="L177" s="4">
        <v>0.67720000000000002</v>
      </c>
      <c r="M177" s="4">
        <v>0.78520000000000001</v>
      </c>
      <c r="N177" s="4">
        <v>0.35249999999999998</v>
      </c>
      <c r="O177" s="4">
        <v>0.94169999999999998</v>
      </c>
      <c r="P177" s="4">
        <v>0.2752</v>
      </c>
      <c r="Q177" s="5">
        <v>0.70409999999999995</v>
      </c>
      <c r="R177" s="5">
        <v>0.85019999999999996</v>
      </c>
      <c r="S177" s="5">
        <v>0.31230000000000002</v>
      </c>
      <c r="T177" s="5">
        <v>0.91469999999999996</v>
      </c>
      <c r="U177" s="5">
        <v>0.17180000000000001</v>
      </c>
      <c r="V177" s="4">
        <v>0.81540000000000001</v>
      </c>
      <c r="W177" s="4">
        <v>1.1406000000000001</v>
      </c>
      <c r="X177" s="4">
        <v>0.22539999999999999</v>
      </c>
      <c r="Y177" s="4">
        <v>0.80930000000000002</v>
      </c>
      <c r="Z177" s="4">
        <v>5.3199999999999997E-2</v>
      </c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>
        <v>0.67859999999999998</v>
      </c>
      <c r="CJ177" s="5">
        <v>0.78900000000000003</v>
      </c>
      <c r="CK177" s="5">
        <v>0.3478</v>
      </c>
      <c r="CL177" s="5">
        <v>0.94259999999999999</v>
      </c>
      <c r="CM177" s="5">
        <v>0.22309999999999999</v>
      </c>
      <c r="CN177" s="4">
        <v>0.70509999999999995</v>
      </c>
      <c r="CO177" s="4">
        <v>0.85340000000000005</v>
      </c>
      <c r="CP177" s="4">
        <v>0.31519999999999998</v>
      </c>
      <c r="CQ177" s="4">
        <v>0.91459999999999997</v>
      </c>
      <c r="CR177" s="4">
        <v>0.1177</v>
      </c>
      <c r="CS177" s="5">
        <v>0.8165</v>
      </c>
      <c r="CT177" s="5">
        <v>1.1447000000000001</v>
      </c>
      <c r="CU177" s="5">
        <v>0.22470000000000001</v>
      </c>
      <c r="CV177" s="5">
        <v>0.80830000000000002</v>
      </c>
      <c r="CW177" s="5">
        <v>3.9300000000000002E-2</v>
      </c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si="17"/>
        <v>0.71481250000000007</v>
      </c>
      <c r="EW177" s="4">
        <f t="shared" si="13"/>
        <v>0.88239999999999996</v>
      </c>
      <c r="EX177" s="4">
        <f t="shared" si="14"/>
        <v>0.31243749999999998</v>
      </c>
      <c r="EY177" s="4">
        <f t="shared" si="15"/>
        <v>0.90637499999999993</v>
      </c>
      <c r="EZ177" s="4">
        <f t="shared" si="16"/>
        <v>0.20133749999999995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r=0.3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k=20, r=0.9</v>
      </c>
    </row>
    <row r="178" spans="1:161" x14ac:dyDescent="0.2">
      <c r="A178" s="1" t="s">
        <v>165</v>
      </c>
      <c r="B178" s="4">
        <v>0.65990000000000004</v>
      </c>
      <c r="C178" s="4">
        <v>0.74380000000000002</v>
      </c>
      <c r="D178" s="4">
        <v>0.35389999999999999</v>
      </c>
      <c r="E178" s="4">
        <v>0.96430000000000005</v>
      </c>
      <c r="F178" s="4">
        <v>0.41449999999999998</v>
      </c>
      <c r="G178" s="5">
        <v>0.66879999999999995</v>
      </c>
      <c r="H178" s="5">
        <v>0.76749999999999996</v>
      </c>
      <c r="I178" s="5">
        <v>0.36420000000000002</v>
      </c>
      <c r="J178" s="5">
        <v>0.95550000000000002</v>
      </c>
      <c r="K178" s="5">
        <v>0.439</v>
      </c>
      <c r="L178" s="4">
        <v>0.67989999999999995</v>
      </c>
      <c r="M178" s="4">
        <v>0.79100000000000004</v>
      </c>
      <c r="N178" s="4">
        <v>0.35139999999999999</v>
      </c>
      <c r="O178" s="4">
        <v>0.94169999999999998</v>
      </c>
      <c r="P178" s="4">
        <v>0.32079999999999997</v>
      </c>
      <c r="Q178" s="5">
        <v>0.70609999999999995</v>
      </c>
      <c r="R178" s="5">
        <v>0.85440000000000005</v>
      </c>
      <c r="S178" s="5">
        <v>0.31219999999999998</v>
      </c>
      <c r="T178" s="5">
        <v>0.91469999999999996</v>
      </c>
      <c r="U178" s="5">
        <v>0.192</v>
      </c>
      <c r="V178" s="4">
        <v>0.8155</v>
      </c>
      <c r="W178" s="4">
        <v>1.1402000000000001</v>
      </c>
      <c r="X178" s="4">
        <v>0.22570000000000001</v>
      </c>
      <c r="Y178" s="4">
        <v>0.80930000000000002</v>
      </c>
      <c r="Z178" s="4">
        <v>5.4199999999999998E-2</v>
      </c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>
        <v>0.68130000000000002</v>
      </c>
      <c r="CJ178" s="5">
        <v>0.79469999999999996</v>
      </c>
      <c r="CK178" s="5">
        <v>0.34649999999999997</v>
      </c>
      <c r="CL178" s="5">
        <v>0.94259999999999999</v>
      </c>
      <c r="CM178" s="5">
        <v>0.25480000000000003</v>
      </c>
      <c r="CN178" s="4">
        <v>0.70720000000000005</v>
      </c>
      <c r="CO178" s="4">
        <v>0.8579</v>
      </c>
      <c r="CP178" s="4">
        <v>0.31480000000000002</v>
      </c>
      <c r="CQ178" s="4">
        <v>0.91459999999999997</v>
      </c>
      <c r="CR178" s="4">
        <v>0.12920000000000001</v>
      </c>
      <c r="CS178" s="5">
        <v>0.8165</v>
      </c>
      <c r="CT178" s="5">
        <v>1.1443000000000001</v>
      </c>
      <c r="CU178" s="5">
        <v>0.22509999999999999</v>
      </c>
      <c r="CV178" s="5">
        <v>0.80830000000000002</v>
      </c>
      <c r="CW178" s="5">
        <v>4.1300000000000003E-2</v>
      </c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17"/>
        <v>0.71690000000000009</v>
      </c>
      <c r="EW178" s="4">
        <f t="shared" si="13"/>
        <v>0.88672499999999999</v>
      </c>
      <c r="EX178" s="4">
        <f t="shared" si="14"/>
        <v>0.31172499999999997</v>
      </c>
      <c r="EY178" s="4">
        <f t="shared" si="15"/>
        <v>0.90637499999999993</v>
      </c>
      <c r="EZ178" s="4">
        <f t="shared" si="16"/>
        <v>0.23072500000000001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r=0.3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k=20, r=0.9</v>
      </c>
    </row>
    <row r="179" spans="1:161" x14ac:dyDescent="0.2">
      <c r="A179" s="1" t="s">
        <v>166</v>
      </c>
      <c r="B179" s="4">
        <v>0.64959999999999996</v>
      </c>
      <c r="C179" s="4">
        <v>0.7218</v>
      </c>
      <c r="D179" s="4">
        <v>0.36870000000000003</v>
      </c>
      <c r="E179" s="4">
        <v>0.96430000000000005</v>
      </c>
      <c r="F179" s="4">
        <v>0.30320000000000003</v>
      </c>
      <c r="G179" s="5">
        <v>0.66039999999999999</v>
      </c>
      <c r="H179" s="5">
        <v>0.74939999999999996</v>
      </c>
      <c r="I179" s="5">
        <v>0.37690000000000001</v>
      </c>
      <c r="J179" s="5">
        <v>0.95550000000000002</v>
      </c>
      <c r="K179" s="5">
        <v>0.38279999999999997</v>
      </c>
      <c r="L179" s="4">
        <v>0.67379999999999995</v>
      </c>
      <c r="M179" s="4">
        <v>0.7782</v>
      </c>
      <c r="N179" s="4">
        <v>0.35909999999999997</v>
      </c>
      <c r="O179" s="4">
        <v>0.94169999999999998</v>
      </c>
      <c r="P179" s="4">
        <v>0.28199999999999997</v>
      </c>
      <c r="Q179" s="5">
        <v>0.70509999999999995</v>
      </c>
      <c r="R179" s="5">
        <v>0.85399999999999998</v>
      </c>
      <c r="S179" s="5">
        <v>0.30990000000000001</v>
      </c>
      <c r="T179" s="5">
        <v>0.91469999999999996</v>
      </c>
      <c r="U179" s="5">
        <v>0.17749999999999999</v>
      </c>
      <c r="V179" s="4">
        <v>0.8206</v>
      </c>
      <c r="W179" s="4">
        <v>1.1539999999999999</v>
      </c>
      <c r="X179" s="4">
        <v>0.223</v>
      </c>
      <c r="Y179" s="4">
        <v>0.80930000000000002</v>
      </c>
      <c r="Z179" s="4">
        <v>5.2299999999999999E-2</v>
      </c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>
        <v>0.67520000000000002</v>
      </c>
      <c r="CJ179" s="5">
        <v>0.78220000000000001</v>
      </c>
      <c r="CK179" s="5">
        <v>0.35420000000000001</v>
      </c>
      <c r="CL179" s="5">
        <v>0.94259999999999999</v>
      </c>
      <c r="CM179" s="5">
        <v>0.224</v>
      </c>
      <c r="CN179" s="4">
        <v>0.70589999999999997</v>
      </c>
      <c r="CO179" s="4">
        <v>0.85709999999999997</v>
      </c>
      <c r="CP179" s="4">
        <v>0.31269999999999998</v>
      </c>
      <c r="CQ179" s="4">
        <v>0.91459999999999997</v>
      </c>
      <c r="CR179" s="4">
        <v>0.1188</v>
      </c>
      <c r="CS179" s="5">
        <v>0.82130000000000003</v>
      </c>
      <c r="CT179" s="5">
        <v>1.1569</v>
      </c>
      <c r="CU179" s="5">
        <v>0.2223</v>
      </c>
      <c r="CV179" s="5">
        <v>0.80830000000000002</v>
      </c>
      <c r="CW179" s="5">
        <v>4.0599999999999997E-2</v>
      </c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si="17"/>
        <v>0.7139875</v>
      </c>
      <c r="EW179" s="4">
        <f t="shared" si="13"/>
        <v>0.88170000000000004</v>
      </c>
      <c r="EX179" s="4">
        <f t="shared" si="14"/>
        <v>0.31585000000000002</v>
      </c>
      <c r="EY179" s="4">
        <f t="shared" si="15"/>
        <v>0.90637499999999993</v>
      </c>
      <c r="EZ179" s="4">
        <f t="shared" si="16"/>
        <v>0.19764999999999999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r=0.3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167</v>
      </c>
      <c r="B180" s="4">
        <v>0.65300000000000002</v>
      </c>
      <c r="C180" s="4">
        <v>0.72919999999999996</v>
      </c>
      <c r="D180" s="4">
        <v>0.36709999999999998</v>
      </c>
      <c r="E180" s="4">
        <v>0.96430000000000005</v>
      </c>
      <c r="F180" s="4">
        <v>0.37390000000000001</v>
      </c>
      <c r="G180" s="5">
        <v>0.6633</v>
      </c>
      <c r="H180" s="5">
        <v>0.75580000000000003</v>
      </c>
      <c r="I180" s="5">
        <v>0.37480000000000002</v>
      </c>
      <c r="J180" s="5">
        <v>0.95550000000000002</v>
      </c>
      <c r="K180" s="5">
        <v>0.44629999999999997</v>
      </c>
      <c r="L180" s="4">
        <v>0.67630000000000001</v>
      </c>
      <c r="M180" s="4">
        <v>0.78359999999999996</v>
      </c>
      <c r="N180" s="4">
        <v>0.35780000000000001</v>
      </c>
      <c r="O180" s="4">
        <v>0.94169999999999998</v>
      </c>
      <c r="P180" s="4">
        <v>0.32290000000000002</v>
      </c>
      <c r="Q180" s="5">
        <v>0.70689999999999997</v>
      </c>
      <c r="R180" s="5">
        <v>0.85780000000000001</v>
      </c>
      <c r="S180" s="5">
        <v>0.30990000000000001</v>
      </c>
      <c r="T180" s="5">
        <v>0.91469999999999996</v>
      </c>
      <c r="U180" s="5">
        <v>0.18260000000000001</v>
      </c>
      <c r="V180" s="4">
        <v>0.82069999999999999</v>
      </c>
      <c r="W180" s="4">
        <v>1.1531</v>
      </c>
      <c r="X180" s="4">
        <v>0.22339999999999999</v>
      </c>
      <c r="Y180" s="4">
        <v>0.80930000000000002</v>
      </c>
      <c r="Z180" s="4">
        <v>5.8000000000000003E-2</v>
      </c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>
        <v>0.67769999999999997</v>
      </c>
      <c r="CJ180" s="5">
        <v>0.78749999999999998</v>
      </c>
      <c r="CK180" s="5">
        <v>0.35289999999999999</v>
      </c>
      <c r="CL180" s="5">
        <v>0.94259999999999999</v>
      </c>
      <c r="CM180" s="5">
        <v>0.25850000000000001</v>
      </c>
      <c r="CN180" s="4">
        <v>0.70779999999999998</v>
      </c>
      <c r="CO180" s="4">
        <v>0.86109999999999998</v>
      </c>
      <c r="CP180" s="4">
        <v>0.31230000000000002</v>
      </c>
      <c r="CQ180" s="4">
        <v>0.91459999999999997</v>
      </c>
      <c r="CR180" s="4">
        <v>0.13</v>
      </c>
      <c r="CS180" s="5">
        <v>0.82130000000000003</v>
      </c>
      <c r="CT180" s="5">
        <v>1.1561999999999999</v>
      </c>
      <c r="CU180" s="5">
        <v>0.22259999999999999</v>
      </c>
      <c r="CV180" s="5">
        <v>0.80830000000000002</v>
      </c>
      <c r="CW180" s="5">
        <v>4.0099999999999997E-2</v>
      </c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17"/>
        <v>0.71587499999999993</v>
      </c>
      <c r="EW180" s="4">
        <f t="shared" si="13"/>
        <v>0.88553749999999987</v>
      </c>
      <c r="EX180" s="4">
        <f t="shared" si="14"/>
        <v>0.31509999999999999</v>
      </c>
      <c r="EY180" s="4">
        <f t="shared" si="15"/>
        <v>0.90637499999999993</v>
      </c>
      <c r="EZ180" s="4">
        <f t="shared" si="16"/>
        <v>0.22653750000000003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r=0.1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r=0.1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r=0.3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k=5, r=0.1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k=20, r=0.9</v>
      </c>
    </row>
    <row r="181" spans="1:161" x14ac:dyDescent="0.2">
      <c r="A181" s="1" t="s">
        <v>168</v>
      </c>
      <c r="B181" s="4">
        <v>0.64329999999999998</v>
      </c>
      <c r="C181" s="4">
        <v>0.70689999999999997</v>
      </c>
      <c r="D181" s="4">
        <v>0.376</v>
      </c>
      <c r="E181" s="4">
        <v>0.93059999999999998</v>
      </c>
      <c r="F181" s="4">
        <v>0.25280000000000002</v>
      </c>
      <c r="G181" s="5">
        <v>0.66069999999999995</v>
      </c>
      <c r="H181" s="5">
        <v>0.74690000000000001</v>
      </c>
      <c r="I181" s="5">
        <v>0.37280000000000002</v>
      </c>
      <c r="J181" s="5">
        <v>0.91339999999999999</v>
      </c>
      <c r="K181" s="5">
        <v>0.35649999999999998</v>
      </c>
      <c r="L181" s="4">
        <v>0.68620000000000003</v>
      </c>
      <c r="M181" s="4">
        <v>0.8004</v>
      </c>
      <c r="N181" s="4">
        <v>0.34799999999999998</v>
      </c>
      <c r="O181" s="4">
        <v>0.88649999999999995</v>
      </c>
      <c r="P181" s="4">
        <v>0.29899999999999999</v>
      </c>
      <c r="Q181" s="5">
        <v>0.73560000000000003</v>
      </c>
      <c r="R181" s="5">
        <v>0.91500000000000004</v>
      </c>
      <c r="S181" s="5">
        <v>0.29249999999999998</v>
      </c>
      <c r="T181" s="5">
        <v>0.83499999999999996</v>
      </c>
      <c r="U181" s="5">
        <v>0.214</v>
      </c>
      <c r="V181" s="4">
        <v>0.83989999999999998</v>
      </c>
      <c r="W181" s="4">
        <v>1.1874</v>
      </c>
      <c r="X181" s="4">
        <v>0.2026</v>
      </c>
      <c r="Y181" s="4">
        <v>0.57779999999999998</v>
      </c>
      <c r="Z181" s="4">
        <v>6.5699999999999995E-2</v>
      </c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>
        <v>0.68779999999999997</v>
      </c>
      <c r="CJ181" s="5">
        <v>0.80510000000000004</v>
      </c>
      <c r="CK181" s="5">
        <v>0.34370000000000001</v>
      </c>
      <c r="CL181" s="5">
        <v>0.8881</v>
      </c>
      <c r="CM181" s="5">
        <v>0.23569999999999999</v>
      </c>
      <c r="CN181" s="4">
        <v>0.73660000000000003</v>
      </c>
      <c r="CO181" s="4">
        <v>0.91659999999999997</v>
      </c>
      <c r="CP181" s="4">
        <v>0.29360000000000003</v>
      </c>
      <c r="CQ181" s="4">
        <v>0.83499999999999996</v>
      </c>
      <c r="CR181" s="4">
        <v>0.14219999999999999</v>
      </c>
      <c r="CS181" s="5">
        <v>0.84130000000000005</v>
      </c>
      <c r="CT181" s="5">
        <v>1.1923999999999999</v>
      </c>
      <c r="CU181" s="5">
        <v>0.1948</v>
      </c>
      <c r="CV181" s="5">
        <v>0.57430000000000003</v>
      </c>
      <c r="CW181" s="5">
        <v>4.8899999999999999E-2</v>
      </c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si="17"/>
        <v>0.72892500000000005</v>
      </c>
      <c r="EW181" s="4">
        <f t="shared" si="13"/>
        <v>0.90883750000000008</v>
      </c>
      <c r="EX181" s="4">
        <f t="shared" si="14"/>
        <v>0.30299999999999999</v>
      </c>
      <c r="EY181" s="4">
        <f t="shared" si="15"/>
        <v>0.80508749999999996</v>
      </c>
      <c r="EZ181" s="4">
        <f t="shared" si="16"/>
        <v>0.20185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r=0.1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r=0.1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r=0.1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k=5, r=0.1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k=20, r=0.9</v>
      </c>
    </row>
    <row r="182" spans="1:161" x14ac:dyDescent="0.2">
      <c r="A182" s="1" t="s">
        <v>169</v>
      </c>
      <c r="B182" s="4">
        <v>0.67310000000000003</v>
      </c>
      <c r="C182" s="4">
        <v>0.77429999999999999</v>
      </c>
      <c r="D182" s="4">
        <v>0.311</v>
      </c>
      <c r="E182" s="4">
        <v>0.94399999999999995</v>
      </c>
      <c r="F182" s="4">
        <v>9.2200000000000004E-2</v>
      </c>
      <c r="G182" s="5">
        <v>0.68330000000000002</v>
      </c>
      <c r="H182" s="5">
        <v>0.79959999999999998</v>
      </c>
      <c r="I182" s="5">
        <v>0.30559999999999998</v>
      </c>
      <c r="J182" s="5">
        <v>0.93089999999999995</v>
      </c>
      <c r="K182" s="5">
        <v>6.4100000000000004E-2</v>
      </c>
      <c r="L182" s="4">
        <v>0.69620000000000004</v>
      </c>
      <c r="M182" s="4">
        <v>0.83020000000000005</v>
      </c>
      <c r="N182" s="4">
        <v>0.28410000000000002</v>
      </c>
      <c r="O182" s="4">
        <v>0.90639999999999998</v>
      </c>
      <c r="P182" s="4">
        <v>4.3499999999999997E-2</v>
      </c>
      <c r="Q182" s="5">
        <v>0.72629999999999995</v>
      </c>
      <c r="R182" s="5">
        <v>0.89810000000000001</v>
      </c>
      <c r="S182" s="5">
        <v>0.23530000000000001</v>
      </c>
      <c r="T182" s="5">
        <v>0.85519999999999996</v>
      </c>
      <c r="U182" s="5">
        <v>3.9199999999999999E-2</v>
      </c>
      <c r="V182" s="4">
        <v>0.81599999999999995</v>
      </c>
      <c r="W182" s="4">
        <v>1.1268</v>
      </c>
      <c r="X182" s="4">
        <v>0.1552</v>
      </c>
      <c r="Y182" s="4">
        <v>0.63190000000000002</v>
      </c>
      <c r="Z182" s="4">
        <v>1.1299999999999999E-2</v>
      </c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>
        <v>0.76090000000000002</v>
      </c>
      <c r="AL182" s="14">
        <v>0.94869999999999999</v>
      </c>
      <c r="AM182" s="14">
        <v>0.34010000000000001</v>
      </c>
      <c r="AN182" s="14">
        <v>0.98240000000000005</v>
      </c>
      <c r="AO182" s="14">
        <v>3.56E-2</v>
      </c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16"/>
      <c r="CJ182" s="16"/>
      <c r="CK182" s="16"/>
      <c r="CL182" s="16"/>
      <c r="CM182" s="16"/>
      <c r="CN182" s="4">
        <v>0.72699999999999998</v>
      </c>
      <c r="CO182" s="4">
        <v>0.90269999999999995</v>
      </c>
      <c r="CP182" s="4">
        <v>0.2424</v>
      </c>
      <c r="CQ182" s="4">
        <v>0.85409999999999997</v>
      </c>
      <c r="CR182" s="4">
        <v>2.3699999999999999E-2</v>
      </c>
      <c r="CS182" s="5">
        <v>0.81530000000000002</v>
      </c>
      <c r="CT182" s="5">
        <v>1.1256999999999999</v>
      </c>
      <c r="CU182" s="5">
        <v>0.15809999999999999</v>
      </c>
      <c r="CV182" s="5">
        <v>0.62909999999999999</v>
      </c>
      <c r="CW182" s="5">
        <v>8.3000000000000001E-3</v>
      </c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17"/>
        <v>0.73726250000000004</v>
      </c>
      <c r="EW182" s="4">
        <f t="shared" si="13"/>
        <v>0.92576250000000004</v>
      </c>
      <c r="EX182" s="4">
        <f t="shared" si="14"/>
        <v>0.25397500000000001</v>
      </c>
      <c r="EY182" s="4">
        <f t="shared" si="15"/>
        <v>0.84175</v>
      </c>
      <c r="EZ182" s="4">
        <f t="shared" si="16"/>
        <v>3.9737499999999995E-2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k=10,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k=10,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170</v>
      </c>
      <c r="B183" s="4">
        <v>0.67190000000000005</v>
      </c>
      <c r="C183" s="4">
        <v>0.77190000000000003</v>
      </c>
      <c r="D183" s="4">
        <v>0.32390000000000002</v>
      </c>
      <c r="E183" s="4">
        <v>0.94869999999999999</v>
      </c>
      <c r="F183" s="4">
        <v>8.0500000000000002E-2</v>
      </c>
      <c r="G183" s="5">
        <v>0.68130000000000002</v>
      </c>
      <c r="H183" s="5">
        <v>0.7954</v>
      </c>
      <c r="I183" s="5">
        <v>0.31459999999999999</v>
      </c>
      <c r="J183" s="5">
        <v>0.93620000000000003</v>
      </c>
      <c r="K183" s="5">
        <v>5.6500000000000002E-2</v>
      </c>
      <c r="L183" s="4">
        <v>0.69310000000000005</v>
      </c>
      <c r="M183" s="4">
        <v>0.82350000000000001</v>
      </c>
      <c r="N183" s="4">
        <v>0.29399999999999998</v>
      </c>
      <c r="O183" s="4">
        <v>0.91320000000000001</v>
      </c>
      <c r="P183" s="4">
        <v>3.95E-2</v>
      </c>
      <c r="Q183" s="5">
        <v>0.72119999999999995</v>
      </c>
      <c r="R183" s="5">
        <v>0.88600000000000001</v>
      </c>
      <c r="S183" s="5">
        <v>0.24560000000000001</v>
      </c>
      <c r="T183" s="5">
        <v>0.86180000000000001</v>
      </c>
      <c r="U183" s="5">
        <v>3.5900000000000001E-2</v>
      </c>
      <c r="V183" s="4">
        <v>0.80569999999999997</v>
      </c>
      <c r="W183" s="4">
        <v>1.0998000000000001</v>
      </c>
      <c r="X183" s="4">
        <v>0.17879999999999999</v>
      </c>
      <c r="Y183" s="4">
        <v>0.60019999999999996</v>
      </c>
      <c r="Z183" s="4">
        <v>9.4000000000000004E-3</v>
      </c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>
        <v>0.75960000000000005</v>
      </c>
      <c r="AL183" s="14">
        <v>0.94540000000000002</v>
      </c>
      <c r="AM183" s="14">
        <v>0.34460000000000002</v>
      </c>
      <c r="AN183" s="14">
        <v>0.98380000000000001</v>
      </c>
      <c r="AO183" s="14">
        <v>3.3700000000000001E-2</v>
      </c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16"/>
      <c r="CJ183" s="16"/>
      <c r="CK183" s="16"/>
      <c r="CL183" s="16"/>
      <c r="CM183" s="16"/>
      <c r="CN183" s="4">
        <v>0.72160000000000002</v>
      </c>
      <c r="CO183" s="4">
        <v>0.89019999999999999</v>
      </c>
      <c r="CP183" s="4">
        <v>0.25369999999999998</v>
      </c>
      <c r="CQ183" s="4">
        <v>0.86099999999999999</v>
      </c>
      <c r="CR183" s="4">
        <v>2.1299999999999999E-2</v>
      </c>
      <c r="CS183" s="5">
        <v>0.80510000000000004</v>
      </c>
      <c r="CT183" s="5">
        <v>1.0968</v>
      </c>
      <c r="CU183" s="5">
        <v>0.18</v>
      </c>
      <c r="CV183" s="5">
        <v>0.59770000000000001</v>
      </c>
      <c r="CW183" s="5">
        <v>7.4000000000000003E-3</v>
      </c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17"/>
        <v>0.73243750000000019</v>
      </c>
      <c r="EW183" s="4">
        <f t="shared" si="13"/>
        <v>0.91362500000000002</v>
      </c>
      <c r="EX183" s="4">
        <f t="shared" si="14"/>
        <v>0.26690000000000003</v>
      </c>
      <c r="EY183" s="4">
        <f t="shared" si="15"/>
        <v>0.83782499999999993</v>
      </c>
      <c r="EZ183" s="4">
        <f t="shared" si="16"/>
        <v>3.5525000000000001E-2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k=10,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k=10,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171</v>
      </c>
      <c r="B184" s="4">
        <v>0.67230000000000001</v>
      </c>
      <c r="C184" s="4">
        <v>0.78080000000000005</v>
      </c>
      <c r="D184" s="4">
        <v>0.3372</v>
      </c>
      <c r="E184" s="4">
        <v>0.95640000000000003</v>
      </c>
      <c r="F184" s="4">
        <v>8.1299999999999997E-2</v>
      </c>
      <c r="G184" s="5">
        <v>0.68079999999999996</v>
      </c>
      <c r="H184" s="5">
        <v>0.80249999999999999</v>
      </c>
      <c r="I184" s="5">
        <v>0.34460000000000002</v>
      </c>
      <c r="J184" s="5">
        <v>0.94589999999999996</v>
      </c>
      <c r="K184" s="5">
        <v>5.8900000000000001E-2</v>
      </c>
      <c r="L184" s="4">
        <v>0.69140000000000001</v>
      </c>
      <c r="M184" s="4">
        <v>0.82650000000000001</v>
      </c>
      <c r="N184" s="4">
        <v>0.33019999999999999</v>
      </c>
      <c r="O184" s="4">
        <v>0.92679999999999996</v>
      </c>
      <c r="P184" s="4">
        <v>3.9800000000000002E-2</v>
      </c>
      <c r="Q184" s="5">
        <v>0.71840000000000004</v>
      </c>
      <c r="R184" s="5">
        <v>0.88560000000000005</v>
      </c>
      <c r="S184" s="5">
        <v>0.27529999999999999</v>
      </c>
      <c r="T184" s="5">
        <v>0.88400000000000001</v>
      </c>
      <c r="U184" s="5">
        <v>3.4000000000000002E-2</v>
      </c>
      <c r="V184" s="4">
        <v>0.80369999999999997</v>
      </c>
      <c r="W184" s="4">
        <v>1.0961000000000001</v>
      </c>
      <c r="X184" s="4">
        <v>0.18279999999999999</v>
      </c>
      <c r="Y184" s="4">
        <v>0.63329999999999997</v>
      </c>
      <c r="Z184" s="4">
        <v>1.03E-2</v>
      </c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>
        <v>0.75790000000000002</v>
      </c>
      <c r="AL184" s="14">
        <v>0.94440000000000002</v>
      </c>
      <c r="AM184" s="14">
        <v>0.36399999999999999</v>
      </c>
      <c r="AN184" s="14">
        <v>0.98880000000000001</v>
      </c>
      <c r="AO184" s="14">
        <v>3.27E-2</v>
      </c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16"/>
      <c r="CJ184" s="16"/>
      <c r="CK184" s="16"/>
      <c r="CL184" s="16"/>
      <c r="CM184" s="16"/>
      <c r="CN184" s="4">
        <v>0.71950000000000003</v>
      </c>
      <c r="CO184" s="4">
        <v>0.89090000000000003</v>
      </c>
      <c r="CP184" s="4">
        <v>0.27839999999999998</v>
      </c>
      <c r="CQ184" s="4">
        <v>0.88390000000000002</v>
      </c>
      <c r="CR184" s="4">
        <v>2.1700000000000001E-2</v>
      </c>
      <c r="CS184" s="5">
        <v>0.80320000000000003</v>
      </c>
      <c r="CT184" s="5">
        <v>1.0943000000000001</v>
      </c>
      <c r="CU184" s="5">
        <v>0.18340000000000001</v>
      </c>
      <c r="CV184" s="5">
        <v>0.63090000000000002</v>
      </c>
      <c r="CW184" s="5">
        <v>7.4000000000000003E-3</v>
      </c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17"/>
        <v>0.73090000000000011</v>
      </c>
      <c r="EW184" s="4">
        <f t="shared" si="13"/>
        <v>0.91513749999999994</v>
      </c>
      <c r="EX184" s="4">
        <f t="shared" si="14"/>
        <v>0.28698750000000006</v>
      </c>
      <c r="EY184" s="4">
        <f t="shared" si="15"/>
        <v>0.85624999999999996</v>
      </c>
      <c r="EZ184" s="4">
        <f t="shared" si="16"/>
        <v>3.5762500000000003E-2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k=10,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k=10,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172</v>
      </c>
      <c r="B185" s="4">
        <v>0.66459999999999997</v>
      </c>
      <c r="C185" s="4">
        <v>0.75949999999999995</v>
      </c>
      <c r="D185" s="4">
        <v>0.33729999999999999</v>
      </c>
      <c r="E185" s="4">
        <v>0.92049999999999998</v>
      </c>
      <c r="F185" s="4">
        <v>8.7900000000000006E-2</v>
      </c>
      <c r="G185" s="5">
        <v>0.68020000000000003</v>
      </c>
      <c r="H185" s="5">
        <v>0.7974</v>
      </c>
      <c r="I185" s="5">
        <v>0.31590000000000001</v>
      </c>
      <c r="J185" s="5">
        <v>0.89839999999999998</v>
      </c>
      <c r="K185" s="5">
        <v>6.4699999999999994E-2</v>
      </c>
      <c r="L185" s="4">
        <v>0.70089999999999997</v>
      </c>
      <c r="M185" s="4">
        <v>0.84379999999999999</v>
      </c>
      <c r="N185" s="4">
        <v>0.28489999999999999</v>
      </c>
      <c r="O185" s="4">
        <v>0.86450000000000005</v>
      </c>
      <c r="P185" s="4">
        <v>4.3900000000000002E-2</v>
      </c>
      <c r="Q185" s="5">
        <v>0.73709999999999998</v>
      </c>
      <c r="R185" s="5">
        <v>0.92530000000000001</v>
      </c>
      <c r="S185" s="5">
        <v>0.22159999999999999</v>
      </c>
      <c r="T185" s="5">
        <v>0.79920000000000002</v>
      </c>
      <c r="U185" s="5">
        <v>4.4900000000000002E-2</v>
      </c>
      <c r="V185" s="4">
        <v>0.83709999999999996</v>
      </c>
      <c r="W185" s="4">
        <v>1.1719999999999999</v>
      </c>
      <c r="X185" s="4">
        <v>7.1800000000000003E-2</v>
      </c>
      <c r="Y185" s="4">
        <v>0.58919999999999995</v>
      </c>
      <c r="Z185" s="4">
        <v>1.9400000000000001E-2</v>
      </c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>
        <v>0.76039999999999996</v>
      </c>
      <c r="AL185" s="14">
        <v>0.95269999999999999</v>
      </c>
      <c r="AM185" s="14">
        <v>0.34200000000000003</v>
      </c>
      <c r="AN185" s="14">
        <v>0.97330000000000005</v>
      </c>
      <c r="AO185" s="14">
        <v>3.7600000000000001E-2</v>
      </c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16"/>
      <c r="CJ185" s="16"/>
      <c r="CK185" s="16"/>
      <c r="CL185" s="16"/>
      <c r="CM185" s="16"/>
      <c r="CN185" s="4">
        <v>0.73899999999999999</v>
      </c>
      <c r="CO185" s="4">
        <v>0.93230000000000002</v>
      </c>
      <c r="CP185" s="4">
        <v>0.22159999999999999</v>
      </c>
      <c r="CQ185" s="4">
        <v>0.79779999999999995</v>
      </c>
      <c r="CR185" s="4">
        <v>2.41E-2</v>
      </c>
      <c r="CS185" s="5">
        <v>0.83740000000000003</v>
      </c>
      <c r="CT185" s="5">
        <v>1.1706000000000001</v>
      </c>
      <c r="CU185" s="5">
        <v>7.8899999999999998E-2</v>
      </c>
      <c r="CV185" s="5">
        <v>0.58679999999999999</v>
      </c>
      <c r="CW185" s="5">
        <v>8.2000000000000007E-3</v>
      </c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17"/>
        <v>0.74458749999999996</v>
      </c>
      <c r="EW185" s="4">
        <f t="shared" si="13"/>
        <v>0.94420000000000004</v>
      </c>
      <c r="EX185" s="4">
        <f t="shared" si="14"/>
        <v>0.23425000000000001</v>
      </c>
      <c r="EY185" s="4">
        <f t="shared" si="15"/>
        <v>0.80371249999999994</v>
      </c>
      <c r="EZ185" s="4">
        <f t="shared" si="16"/>
        <v>4.1337500000000006E-2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k=10,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173</v>
      </c>
      <c r="B186" s="4">
        <v>0.67110000000000003</v>
      </c>
      <c r="C186" s="4">
        <v>0.77</v>
      </c>
      <c r="D186" s="4">
        <v>0.32429999999999998</v>
      </c>
      <c r="E186" s="4">
        <v>0.94820000000000004</v>
      </c>
      <c r="F186" s="4">
        <v>8.3699999999999997E-2</v>
      </c>
      <c r="G186" s="5">
        <v>0.6804</v>
      </c>
      <c r="H186" s="5">
        <v>0.79379999999999995</v>
      </c>
      <c r="I186" s="5">
        <v>0.32090000000000002</v>
      </c>
      <c r="J186" s="5">
        <v>0.93540000000000001</v>
      </c>
      <c r="K186" s="5">
        <v>5.9900000000000002E-2</v>
      </c>
      <c r="L186" s="4">
        <v>0.69189999999999996</v>
      </c>
      <c r="M186" s="4">
        <v>0.82179999999999997</v>
      </c>
      <c r="N186" s="4">
        <v>0.30059999999999998</v>
      </c>
      <c r="O186" s="4">
        <v>0.91259999999999997</v>
      </c>
      <c r="P186" s="4">
        <v>3.9E-2</v>
      </c>
      <c r="Q186" s="5">
        <v>0.71960000000000002</v>
      </c>
      <c r="R186" s="5">
        <v>0.88239999999999996</v>
      </c>
      <c r="S186" s="5">
        <v>0.25359999999999999</v>
      </c>
      <c r="T186" s="5">
        <v>0.86270000000000002</v>
      </c>
      <c r="U186" s="5">
        <v>4.0300000000000002E-2</v>
      </c>
      <c r="V186" s="4">
        <v>0.80300000000000005</v>
      </c>
      <c r="W186" s="4">
        <v>1.0929</v>
      </c>
      <c r="X186" s="4">
        <v>0.18079999999999999</v>
      </c>
      <c r="Y186" s="4">
        <v>0.60850000000000004</v>
      </c>
      <c r="Z186" s="4">
        <v>1.35E-2</v>
      </c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>
        <v>0.7581</v>
      </c>
      <c r="AL186" s="14">
        <v>0.94199999999999995</v>
      </c>
      <c r="AM186" s="14">
        <v>0.35039999999999999</v>
      </c>
      <c r="AN186" s="14">
        <v>0.98260000000000003</v>
      </c>
      <c r="AO186" s="14">
        <v>3.32E-2</v>
      </c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16"/>
      <c r="CJ186" s="16"/>
      <c r="CK186" s="16"/>
      <c r="CL186" s="16"/>
      <c r="CM186" s="16"/>
      <c r="CN186" s="4">
        <v>0.72</v>
      </c>
      <c r="CO186" s="4">
        <v>0.88639999999999997</v>
      </c>
      <c r="CP186" s="4">
        <v>0.25950000000000001</v>
      </c>
      <c r="CQ186" s="4">
        <v>0.86150000000000004</v>
      </c>
      <c r="CR186" s="4">
        <v>2.1499999999999998E-2</v>
      </c>
      <c r="CS186" s="5">
        <v>0.8024</v>
      </c>
      <c r="CT186" s="5">
        <v>1.0898000000000001</v>
      </c>
      <c r="CU186" s="5">
        <v>0.182</v>
      </c>
      <c r="CV186" s="5">
        <v>0.60619999999999996</v>
      </c>
      <c r="CW186" s="5">
        <v>7.4999999999999997E-3</v>
      </c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17"/>
        <v>0.73081249999999986</v>
      </c>
      <c r="EW186" s="4">
        <f t="shared" si="13"/>
        <v>0.90988750000000007</v>
      </c>
      <c r="EX186" s="4">
        <f t="shared" si="14"/>
        <v>0.27151250000000005</v>
      </c>
      <c r="EY186" s="4">
        <f t="shared" si="15"/>
        <v>0.83971250000000008</v>
      </c>
      <c r="EZ186" s="4">
        <f t="shared" si="16"/>
        <v>3.7325000000000004E-2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k=10,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k=10,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174</v>
      </c>
      <c r="B187" s="4">
        <v>0.6673</v>
      </c>
      <c r="C187" s="4">
        <v>0.7591</v>
      </c>
      <c r="D187" s="4">
        <v>0.32490000000000002</v>
      </c>
      <c r="E187" s="4">
        <v>0.92949999999999999</v>
      </c>
      <c r="F187" s="4">
        <v>5.21E-2</v>
      </c>
      <c r="G187" s="5">
        <v>0.67949999999999999</v>
      </c>
      <c r="H187" s="5">
        <v>0.7903</v>
      </c>
      <c r="I187" s="5">
        <v>0.31119999999999998</v>
      </c>
      <c r="J187" s="5">
        <v>0.91020000000000001</v>
      </c>
      <c r="K187" s="5">
        <v>3.3300000000000003E-2</v>
      </c>
      <c r="L187" s="4">
        <v>0.69489999999999996</v>
      </c>
      <c r="M187" s="4">
        <v>0.82479999999999998</v>
      </c>
      <c r="N187" s="4">
        <v>0.28310000000000002</v>
      </c>
      <c r="O187" s="4">
        <v>0.88019999999999998</v>
      </c>
      <c r="P187" s="4">
        <v>2.2800000000000001E-2</v>
      </c>
      <c r="Q187" s="5">
        <v>0.73019999999999996</v>
      </c>
      <c r="R187" s="5">
        <v>0.90610000000000002</v>
      </c>
      <c r="S187" s="5">
        <v>0.222</v>
      </c>
      <c r="T187" s="5">
        <v>0.81789999999999996</v>
      </c>
      <c r="U187" s="5">
        <v>2.63E-2</v>
      </c>
      <c r="V187" s="4">
        <v>0.82709999999999995</v>
      </c>
      <c r="W187" s="4">
        <v>1.1536</v>
      </c>
      <c r="X187" s="4">
        <v>0.12690000000000001</v>
      </c>
      <c r="Y187" s="4">
        <v>0.55969999999999998</v>
      </c>
      <c r="Z187" s="4">
        <v>9.4000000000000004E-3</v>
      </c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>
        <v>0.69569999999999999</v>
      </c>
      <c r="CJ187" s="5">
        <v>0.82799999999999996</v>
      </c>
      <c r="CK187" s="5">
        <v>0.27900000000000003</v>
      </c>
      <c r="CL187" s="5">
        <v>0.88100000000000001</v>
      </c>
      <c r="CM187" s="5">
        <v>2.0799999999999999E-2</v>
      </c>
      <c r="CN187" s="4">
        <v>0.73</v>
      </c>
      <c r="CO187" s="4">
        <v>0.90790000000000004</v>
      </c>
      <c r="CP187" s="4">
        <v>0.2283</v>
      </c>
      <c r="CQ187" s="4">
        <v>0.81589999999999996</v>
      </c>
      <c r="CR187" s="4">
        <v>1.2E-2</v>
      </c>
      <c r="CS187" s="5">
        <v>0.82609999999999995</v>
      </c>
      <c r="CT187" s="5">
        <v>1.1523000000000001</v>
      </c>
      <c r="CU187" s="5">
        <v>0.12989999999999999</v>
      </c>
      <c r="CV187" s="5">
        <v>0.55569999999999997</v>
      </c>
      <c r="CW187" s="5">
        <v>4.3E-3</v>
      </c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17"/>
        <v>0.73135000000000017</v>
      </c>
      <c r="EW187" s="4">
        <f t="shared" si="13"/>
        <v>0.91526249999999998</v>
      </c>
      <c r="EX187" s="4">
        <f t="shared" si="14"/>
        <v>0.23816249999999997</v>
      </c>
      <c r="EY187" s="4">
        <f t="shared" si="15"/>
        <v>0.79376250000000004</v>
      </c>
      <c r="EZ187" s="4">
        <f t="shared" si="16"/>
        <v>2.2625000000000003E-2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175</v>
      </c>
      <c r="B188" s="4">
        <v>0.67200000000000004</v>
      </c>
      <c r="C188" s="4">
        <v>0.77829999999999999</v>
      </c>
      <c r="D188" s="4">
        <v>0.33239999999999997</v>
      </c>
      <c r="E188" s="4">
        <v>0.95589999999999997</v>
      </c>
      <c r="F188" s="4">
        <v>6.2700000000000006E-2</v>
      </c>
      <c r="G188" s="5">
        <v>0.68100000000000005</v>
      </c>
      <c r="H188" s="5">
        <v>0.80120000000000002</v>
      </c>
      <c r="I188" s="5">
        <v>0.34139999999999998</v>
      </c>
      <c r="J188" s="5">
        <v>0.94569999999999999</v>
      </c>
      <c r="K188" s="5">
        <v>0.04</v>
      </c>
      <c r="L188" s="4">
        <v>0.69099999999999995</v>
      </c>
      <c r="M188" s="4">
        <v>0.82420000000000004</v>
      </c>
      <c r="N188" s="4">
        <v>0.3281</v>
      </c>
      <c r="O188" s="4">
        <v>0.92659999999999998</v>
      </c>
      <c r="P188" s="4">
        <v>3.04E-2</v>
      </c>
      <c r="Q188" s="5">
        <v>0.71650000000000003</v>
      </c>
      <c r="R188" s="5">
        <v>0.88009999999999999</v>
      </c>
      <c r="S188" s="5">
        <v>0.2762</v>
      </c>
      <c r="T188" s="5">
        <v>0.8861</v>
      </c>
      <c r="U188" s="5">
        <v>3.0300000000000001E-2</v>
      </c>
      <c r="V188" s="4">
        <v>0.79700000000000004</v>
      </c>
      <c r="W188" s="4">
        <v>1.0803</v>
      </c>
      <c r="X188" s="4">
        <v>0.1691</v>
      </c>
      <c r="Y188" s="4">
        <v>0.6835</v>
      </c>
      <c r="Z188" s="4">
        <v>1.24E-2</v>
      </c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>
        <v>0.6925</v>
      </c>
      <c r="CJ188" s="5">
        <v>0.82820000000000005</v>
      </c>
      <c r="CK188" s="5">
        <v>0.32019999999999998</v>
      </c>
      <c r="CL188" s="5">
        <v>0.92769999999999997</v>
      </c>
      <c r="CM188" s="5">
        <v>2.4899999999999999E-2</v>
      </c>
      <c r="CN188" s="4">
        <v>0.71750000000000003</v>
      </c>
      <c r="CO188" s="4">
        <v>0.88519999999999999</v>
      </c>
      <c r="CP188" s="4">
        <v>0.28000000000000003</v>
      </c>
      <c r="CQ188" s="4">
        <v>0.88600000000000001</v>
      </c>
      <c r="CR188" s="4">
        <v>1.47E-2</v>
      </c>
      <c r="CS188" s="5">
        <v>0.79630000000000001</v>
      </c>
      <c r="CT188" s="5">
        <v>1.0794999999999999</v>
      </c>
      <c r="CU188" s="5">
        <v>0.17299999999999999</v>
      </c>
      <c r="CV188" s="5">
        <v>0.68140000000000001</v>
      </c>
      <c r="CW188" s="5">
        <v>5.4000000000000003E-3</v>
      </c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17"/>
        <v>0.72047499999999998</v>
      </c>
      <c r="EW188" s="4">
        <f t="shared" si="13"/>
        <v>0.894625</v>
      </c>
      <c r="EX188" s="4">
        <f t="shared" si="14"/>
        <v>0.27755000000000002</v>
      </c>
      <c r="EY188" s="4">
        <f t="shared" si="15"/>
        <v>0.8616125</v>
      </c>
      <c r="EZ188" s="4">
        <f t="shared" si="16"/>
        <v>2.76E-2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r=0.3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176</v>
      </c>
      <c r="B189" s="4">
        <v>0.67249999999999999</v>
      </c>
      <c r="C189" s="4">
        <v>0.77229999999999999</v>
      </c>
      <c r="D189" s="4">
        <v>0.30840000000000001</v>
      </c>
      <c r="E189" s="4">
        <v>0.94130000000000003</v>
      </c>
      <c r="F189" s="4">
        <v>4.8899999999999999E-2</v>
      </c>
      <c r="G189" s="5">
        <v>0.68240000000000001</v>
      </c>
      <c r="H189" s="5">
        <v>0.7964</v>
      </c>
      <c r="I189" s="5">
        <v>0.30819999999999997</v>
      </c>
      <c r="J189" s="5">
        <v>0.92700000000000005</v>
      </c>
      <c r="K189" s="5">
        <v>3.3700000000000001E-2</v>
      </c>
      <c r="L189" s="4">
        <v>0.69499999999999995</v>
      </c>
      <c r="M189" s="4">
        <v>0.82589999999999997</v>
      </c>
      <c r="N189" s="4">
        <v>0.28610000000000002</v>
      </c>
      <c r="O189" s="4">
        <v>0.90129999999999999</v>
      </c>
      <c r="P189" s="4">
        <v>2.6700000000000002E-2</v>
      </c>
      <c r="Q189" s="5">
        <v>0.72399999999999998</v>
      </c>
      <c r="R189" s="5">
        <v>0.89139999999999997</v>
      </c>
      <c r="S189" s="5">
        <v>0.24030000000000001</v>
      </c>
      <c r="T189" s="5">
        <v>0.84719999999999995</v>
      </c>
      <c r="U189" s="5">
        <v>2.63E-2</v>
      </c>
      <c r="V189" s="4">
        <v>0.80930000000000002</v>
      </c>
      <c r="W189" s="4">
        <v>1.1079000000000001</v>
      </c>
      <c r="X189" s="4">
        <v>0.17499999999999999</v>
      </c>
      <c r="Y189" s="4">
        <v>0.59670000000000001</v>
      </c>
      <c r="Z189" s="4">
        <v>9.4000000000000004E-3</v>
      </c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>
        <v>0.6956</v>
      </c>
      <c r="CJ189" s="5">
        <v>0.82830000000000004</v>
      </c>
      <c r="CK189" s="5">
        <v>0.28299999999999997</v>
      </c>
      <c r="CL189" s="5">
        <v>0.90239999999999998</v>
      </c>
      <c r="CM189" s="5">
        <v>2.0799999999999999E-2</v>
      </c>
      <c r="CN189" s="4">
        <v>0.7248</v>
      </c>
      <c r="CO189" s="4">
        <v>0.89600000000000002</v>
      </c>
      <c r="CP189" s="4">
        <v>0.2465</v>
      </c>
      <c r="CQ189" s="4">
        <v>0.84650000000000003</v>
      </c>
      <c r="CR189" s="4">
        <v>1.2E-2</v>
      </c>
      <c r="CS189" s="5">
        <v>0.80830000000000002</v>
      </c>
      <c r="CT189" s="5">
        <v>1.1046</v>
      </c>
      <c r="CU189" s="5">
        <v>0.17549999999999999</v>
      </c>
      <c r="CV189" s="5">
        <v>0.59370000000000001</v>
      </c>
      <c r="CW189" s="5">
        <v>4.3E-3</v>
      </c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17"/>
        <v>0.72648750000000006</v>
      </c>
      <c r="EW189" s="4">
        <f t="shared" si="13"/>
        <v>0.90285000000000015</v>
      </c>
      <c r="EX189" s="4">
        <f t="shared" si="14"/>
        <v>0.25287499999999996</v>
      </c>
      <c r="EY189" s="4">
        <f t="shared" si="15"/>
        <v>0.81951249999999998</v>
      </c>
      <c r="EZ189" s="4">
        <f t="shared" si="16"/>
        <v>2.2762500000000001E-2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177</v>
      </c>
      <c r="B190" s="4">
        <v>0.68110000000000004</v>
      </c>
      <c r="C190" s="4">
        <v>0.79320000000000002</v>
      </c>
      <c r="D190" s="4">
        <v>0.2908</v>
      </c>
      <c r="E190" s="4">
        <v>0.93930000000000002</v>
      </c>
      <c r="F190" s="4">
        <v>9.1399999999999995E-2</v>
      </c>
      <c r="G190" s="5">
        <v>0.69269999999999998</v>
      </c>
      <c r="H190" s="5">
        <v>0.82079999999999997</v>
      </c>
      <c r="I190" s="5">
        <v>0.28710000000000002</v>
      </c>
      <c r="J190" s="5">
        <v>0.92479999999999996</v>
      </c>
      <c r="K190" s="5">
        <v>5.8799999999999998E-2</v>
      </c>
      <c r="L190" s="4">
        <v>0.70760000000000001</v>
      </c>
      <c r="M190" s="4">
        <v>0.85580000000000001</v>
      </c>
      <c r="N190" s="4">
        <v>0.26429999999999998</v>
      </c>
      <c r="O190" s="4">
        <v>0.89959999999999996</v>
      </c>
      <c r="P190" s="4">
        <v>3.85E-2</v>
      </c>
      <c r="Q190" s="5">
        <v>0.74099999999999999</v>
      </c>
      <c r="R190" s="5">
        <v>0.93359999999999999</v>
      </c>
      <c r="S190" s="5">
        <v>0.21659999999999999</v>
      </c>
      <c r="T190" s="5">
        <v>0.84819999999999995</v>
      </c>
      <c r="U190" s="5">
        <v>3.5999999999999997E-2</v>
      </c>
      <c r="V190" s="4">
        <v>0.82899999999999996</v>
      </c>
      <c r="W190" s="4">
        <v>1.1619999999999999</v>
      </c>
      <c r="X190" s="4">
        <v>0.14729999999999999</v>
      </c>
      <c r="Y190" s="4">
        <v>0.6371</v>
      </c>
      <c r="Z190" s="4">
        <v>8.6E-3</v>
      </c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>
        <v>0.70830000000000004</v>
      </c>
      <c r="CJ190" s="5">
        <v>0.85880000000000001</v>
      </c>
      <c r="CK190" s="5">
        <v>0.25919999999999999</v>
      </c>
      <c r="CL190" s="5">
        <v>0.90059999999999996</v>
      </c>
      <c r="CM190" s="5">
        <v>3.5700000000000003E-2</v>
      </c>
      <c r="CN190" s="4">
        <v>0.74180000000000001</v>
      </c>
      <c r="CO190" s="4">
        <v>0.93830000000000002</v>
      </c>
      <c r="CP190" s="4">
        <v>0.22309999999999999</v>
      </c>
      <c r="CQ190" s="4">
        <v>0.84709999999999996</v>
      </c>
      <c r="CR190" s="4">
        <v>1.8200000000000001E-2</v>
      </c>
      <c r="CS190" s="5">
        <v>0.8286</v>
      </c>
      <c r="CT190" s="5">
        <v>1.1613</v>
      </c>
      <c r="CU190" s="5">
        <v>0.1497</v>
      </c>
      <c r="CV190" s="5">
        <v>0.63329999999999997</v>
      </c>
      <c r="CW190" s="5">
        <v>4.0000000000000001E-3</v>
      </c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17"/>
        <v>0.74126250000000016</v>
      </c>
      <c r="EW190" s="4">
        <f t="shared" si="13"/>
        <v>0.94047499999999984</v>
      </c>
      <c r="EX190" s="4">
        <f t="shared" si="14"/>
        <v>0.22976250000000001</v>
      </c>
      <c r="EY190" s="4">
        <f t="shared" si="15"/>
        <v>0.82874999999999999</v>
      </c>
      <c r="EZ190" s="4">
        <f t="shared" si="16"/>
        <v>3.6400000000000002E-2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178</v>
      </c>
      <c r="B191" s="4">
        <v>0.67949999999999999</v>
      </c>
      <c r="C191" s="4">
        <v>0.78979999999999995</v>
      </c>
      <c r="D191" s="4">
        <v>0.29630000000000001</v>
      </c>
      <c r="E191" s="4">
        <v>0.93930000000000002</v>
      </c>
      <c r="F191" s="4">
        <v>0.1118</v>
      </c>
      <c r="G191" s="5">
        <v>0.69099999999999995</v>
      </c>
      <c r="H191" s="5">
        <v>0.81799999999999995</v>
      </c>
      <c r="I191" s="5">
        <v>0.2883</v>
      </c>
      <c r="J191" s="5">
        <v>0.92520000000000002</v>
      </c>
      <c r="K191" s="5">
        <v>7.6399999999999996E-2</v>
      </c>
      <c r="L191" s="4">
        <v>0.70599999999999996</v>
      </c>
      <c r="M191" s="4">
        <v>0.85329999999999995</v>
      </c>
      <c r="N191" s="4">
        <v>0.26540000000000002</v>
      </c>
      <c r="O191" s="4">
        <v>0.9002</v>
      </c>
      <c r="P191" s="4">
        <v>4.99E-2</v>
      </c>
      <c r="Q191" s="5">
        <v>0.73919999999999997</v>
      </c>
      <c r="R191" s="5">
        <v>0.93059999999999998</v>
      </c>
      <c r="S191" s="5">
        <v>0.2167</v>
      </c>
      <c r="T191" s="5">
        <v>0.84899999999999998</v>
      </c>
      <c r="U191" s="5">
        <v>4.4499999999999998E-2</v>
      </c>
      <c r="V191" s="4">
        <v>0.8276</v>
      </c>
      <c r="W191" s="4">
        <v>1.159</v>
      </c>
      <c r="X191" s="4">
        <v>0.14680000000000001</v>
      </c>
      <c r="Y191" s="4">
        <v>0.6381</v>
      </c>
      <c r="Z191" s="4">
        <v>1.04E-2</v>
      </c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>
        <v>0.70679999999999998</v>
      </c>
      <c r="CJ191" s="5">
        <v>0.85640000000000005</v>
      </c>
      <c r="CK191" s="5">
        <v>0.25979999999999998</v>
      </c>
      <c r="CL191" s="5">
        <v>0.90129999999999999</v>
      </c>
      <c r="CM191" s="5">
        <v>4.4200000000000003E-2</v>
      </c>
      <c r="CN191" s="4">
        <v>0.7399</v>
      </c>
      <c r="CO191" s="4">
        <v>0.93500000000000005</v>
      </c>
      <c r="CP191" s="4">
        <v>0.22339999999999999</v>
      </c>
      <c r="CQ191" s="4">
        <v>0.84809999999999997</v>
      </c>
      <c r="CR191" s="4">
        <v>2.1899999999999999E-2</v>
      </c>
      <c r="CS191" s="5">
        <v>0.82720000000000005</v>
      </c>
      <c r="CT191" s="5">
        <v>1.1580999999999999</v>
      </c>
      <c r="CU191" s="5">
        <v>0.14979999999999999</v>
      </c>
      <c r="CV191" s="5">
        <v>0.63400000000000001</v>
      </c>
      <c r="CW191" s="5">
        <v>4.4000000000000003E-3</v>
      </c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17"/>
        <v>0.73965000000000003</v>
      </c>
      <c r="EW191" s="4">
        <f t="shared" si="13"/>
        <v>0.93752500000000005</v>
      </c>
      <c r="EX191" s="4">
        <f t="shared" si="14"/>
        <v>0.2308125</v>
      </c>
      <c r="EY191" s="4">
        <f t="shared" si="15"/>
        <v>0.82939999999999992</v>
      </c>
      <c r="EZ191" s="4">
        <f t="shared" si="16"/>
        <v>4.5437499999999999E-2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r=0.1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r=0.1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r=0.1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r=0.1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k=20, r=0.9</v>
      </c>
    </row>
    <row r="192" spans="1:161" x14ac:dyDescent="0.2">
      <c r="A192" s="1" t="s">
        <v>179</v>
      </c>
      <c r="B192" s="4">
        <v>0.6724</v>
      </c>
      <c r="C192" s="4">
        <v>0.77859999999999996</v>
      </c>
      <c r="D192" s="4">
        <v>0.33090000000000003</v>
      </c>
      <c r="E192" s="4">
        <v>0.95569999999999999</v>
      </c>
      <c r="F192" s="4">
        <v>0.1007</v>
      </c>
      <c r="G192" s="5">
        <v>0.68120000000000003</v>
      </c>
      <c r="H192" s="5">
        <v>0.80069999999999997</v>
      </c>
      <c r="I192" s="5">
        <v>0.33460000000000001</v>
      </c>
      <c r="J192" s="5">
        <v>0.94479999999999997</v>
      </c>
      <c r="K192" s="5">
        <v>6.0199999999999997E-2</v>
      </c>
      <c r="L192" s="4">
        <v>0.69140000000000001</v>
      </c>
      <c r="M192" s="4">
        <v>0.8236</v>
      </c>
      <c r="N192" s="4">
        <v>0.32279999999999998</v>
      </c>
      <c r="O192" s="4">
        <v>0.92510000000000003</v>
      </c>
      <c r="P192" s="4">
        <v>3.8199999999999998E-2</v>
      </c>
      <c r="Q192" s="5">
        <v>0.71699999999999997</v>
      </c>
      <c r="R192" s="5">
        <v>0.88080000000000003</v>
      </c>
      <c r="S192" s="5">
        <v>0.2752</v>
      </c>
      <c r="T192" s="5">
        <v>0.8841</v>
      </c>
      <c r="U192" s="5">
        <v>3.4299999999999997E-2</v>
      </c>
      <c r="V192" s="4">
        <v>0.79779999999999995</v>
      </c>
      <c r="W192" s="4">
        <v>1.0818000000000001</v>
      </c>
      <c r="X192" s="4">
        <v>0.1694</v>
      </c>
      <c r="Y192" s="4">
        <v>0.68240000000000001</v>
      </c>
      <c r="Z192" s="4">
        <v>9.4999999999999998E-3</v>
      </c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>
        <v>0.69269999999999998</v>
      </c>
      <c r="CJ192" s="5">
        <v>0.82769999999999999</v>
      </c>
      <c r="CK192" s="5">
        <v>0.316</v>
      </c>
      <c r="CL192" s="5">
        <v>0.92620000000000002</v>
      </c>
      <c r="CM192" s="5">
        <v>3.3099999999999997E-2</v>
      </c>
      <c r="CN192" s="4">
        <v>0.7177</v>
      </c>
      <c r="CO192" s="4">
        <v>0.88490000000000002</v>
      </c>
      <c r="CP192" s="4">
        <v>0.27850000000000003</v>
      </c>
      <c r="CQ192" s="4">
        <v>0.88380000000000003</v>
      </c>
      <c r="CR192" s="4">
        <v>1.7399999999999999E-2</v>
      </c>
      <c r="CS192" s="5">
        <v>0.79730000000000001</v>
      </c>
      <c r="CT192" s="5">
        <v>1.0819000000000001</v>
      </c>
      <c r="CU192" s="5">
        <v>0.17269999999999999</v>
      </c>
      <c r="CV192" s="5">
        <v>0.68020000000000003</v>
      </c>
      <c r="CW192" s="5">
        <v>3.8E-3</v>
      </c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si="17"/>
        <v>0.72093750000000001</v>
      </c>
      <c r="EW192" s="4">
        <f t="shared" si="13"/>
        <v>0.89500000000000002</v>
      </c>
      <c r="EX192" s="4">
        <f t="shared" si="14"/>
        <v>0.27501249999999999</v>
      </c>
      <c r="EY192" s="4">
        <f t="shared" si="15"/>
        <v>0.86028749999999998</v>
      </c>
      <c r="EZ192" s="4">
        <f t="shared" si="16"/>
        <v>3.7150000000000002E-2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r=0.3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k=20, r=0.9</v>
      </c>
    </row>
    <row r="193" spans="1:161" x14ac:dyDescent="0.2">
      <c r="A193" s="1" t="s">
        <v>180</v>
      </c>
      <c r="B193" s="4">
        <v>0.67120000000000002</v>
      </c>
      <c r="C193" s="4">
        <v>0.77690000000000003</v>
      </c>
      <c r="D193" s="4">
        <v>0.3301</v>
      </c>
      <c r="E193" s="4">
        <v>0.95579999999999998</v>
      </c>
      <c r="F193" s="4">
        <v>0.11600000000000001</v>
      </c>
      <c r="G193" s="5">
        <v>0.68030000000000002</v>
      </c>
      <c r="H193" s="5">
        <v>0.8004</v>
      </c>
      <c r="I193" s="5">
        <v>0.33810000000000001</v>
      </c>
      <c r="J193" s="5">
        <v>0.94530000000000003</v>
      </c>
      <c r="K193" s="5">
        <v>7.6200000000000004E-2</v>
      </c>
      <c r="L193" s="4">
        <v>0.69</v>
      </c>
      <c r="M193" s="4">
        <v>0.82230000000000003</v>
      </c>
      <c r="N193" s="4">
        <v>0.32750000000000001</v>
      </c>
      <c r="O193" s="4">
        <v>0.92600000000000005</v>
      </c>
      <c r="P193" s="4">
        <v>4.5400000000000003E-2</v>
      </c>
      <c r="Q193" s="5">
        <v>0.71519999999999995</v>
      </c>
      <c r="R193" s="5">
        <v>0.87860000000000005</v>
      </c>
      <c r="S193" s="5">
        <v>0.27700000000000002</v>
      </c>
      <c r="T193" s="5">
        <v>0.88560000000000005</v>
      </c>
      <c r="U193" s="5">
        <v>4.9299999999999997E-2</v>
      </c>
      <c r="V193" s="4">
        <v>0.79590000000000005</v>
      </c>
      <c r="W193" s="4">
        <v>1.0786</v>
      </c>
      <c r="X193" s="4">
        <v>0.16950000000000001</v>
      </c>
      <c r="Y193" s="4">
        <v>0.68369999999999997</v>
      </c>
      <c r="Z193" s="4">
        <v>8.9999999999999993E-3</v>
      </c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>
        <v>0.6915</v>
      </c>
      <c r="CJ193" s="5">
        <v>0.82640000000000002</v>
      </c>
      <c r="CK193" s="5">
        <v>0.31850000000000001</v>
      </c>
      <c r="CL193" s="5">
        <v>0.92710000000000004</v>
      </c>
      <c r="CM193" s="5">
        <v>4.1500000000000002E-2</v>
      </c>
      <c r="CN193" s="4">
        <v>0.71630000000000005</v>
      </c>
      <c r="CO193" s="4">
        <v>0.88339999999999996</v>
      </c>
      <c r="CP193" s="4">
        <v>0.28060000000000002</v>
      </c>
      <c r="CQ193" s="4">
        <v>0.88539999999999996</v>
      </c>
      <c r="CR193" s="4">
        <v>2.1000000000000001E-2</v>
      </c>
      <c r="CS193" s="5">
        <v>0.79510000000000003</v>
      </c>
      <c r="CT193" s="5">
        <v>1.0780000000000001</v>
      </c>
      <c r="CU193" s="5">
        <v>0.1734</v>
      </c>
      <c r="CV193" s="5">
        <v>0.68200000000000005</v>
      </c>
      <c r="CW193" s="5">
        <v>4.4000000000000003E-3</v>
      </c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17"/>
        <v>0.71943749999999995</v>
      </c>
      <c r="EW193" s="4">
        <f t="shared" si="13"/>
        <v>0.89307500000000017</v>
      </c>
      <c r="EX193" s="4">
        <f t="shared" si="14"/>
        <v>0.27683750000000001</v>
      </c>
      <c r="EY193" s="4">
        <f t="shared" si="15"/>
        <v>0.86136250000000003</v>
      </c>
      <c r="EZ193" s="4">
        <f t="shared" si="16"/>
        <v>4.5350000000000001E-2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r=0.3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181</v>
      </c>
      <c r="B194" s="4">
        <v>0.67159999999999997</v>
      </c>
      <c r="C194" s="4">
        <v>0.77690000000000003</v>
      </c>
      <c r="D194" s="4">
        <v>0.33279999999999998</v>
      </c>
      <c r="E194" s="4">
        <v>0.95479999999999998</v>
      </c>
      <c r="F194" s="4">
        <v>9.5500000000000002E-2</v>
      </c>
      <c r="G194" s="5">
        <v>0.68179999999999996</v>
      </c>
      <c r="H194" s="5">
        <v>0.80189999999999995</v>
      </c>
      <c r="I194" s="5">
        <v>0.33129999999999998</v>
      </c>
      <c r="J194" s="5">
        <v>0.94379999999999997</v>
      </c>
      <c r="K194" s="5">
        <v>5.2900000000000003E-2</v>
      </c>
      <c r="L194" s="4">
        <v>0.69389999999999996</v>
      </c>
      <c r="M194" s="4">
        <v>0.82909999999999995</v>
      </c>
      <c r="N194" s="4">
        <v>0.31580000000000003</v>
      </c>
      <c r="O194" s="4">
        <v>0.92320000000000002</v>
      </c>
      <c r="P194" s="4">
        <v>3.9399999999999998E-2</v>
      </c>
      <c r="Q194" s="5">
        <v>0.72330000000000005</v>
      </c>
      <c r="R194" s="5">
        <v>0.89439999999999997</v>
      </c>
      <c r="S194" s="5">
        <v>0.2596</v>
      </c>
      <c r="T194" s="5">
        <v>0.87860000000000005</v>
      </c>
      <c r="U194" s="5">
        <v>3.7699999999999997E-2</v>
      </c>
      <c r="V194" s="4">
        <v>0.81220000000000003</v>
      </c>
      <c r="W194" s="4">
        <v>1.1180000000000001</v>
      </c>
      <c r="X194" s="4">
        <v>0.16070000000000001</v>
      </c>
      <c r="Y194" s="4">
        <v>0.65710000000000002</v>
      </c>
      <c r="Z194" s="4">
        <v>8.3999999999999995E-3</v>
      </c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>
        <v>0.69510000000000005</v>
      </c>
      <c r="CJ194" s="5">
        <v>0.83299999999999996</v>
      </c>
      <c r="CK194" s="5">
        <v>0.307</v>
      </c>
      <c r="CL194" s="5">
        <v>0.92410000000000003</v>
      </c>
      <c r="CM194" s="5">
        <v>3.3300000000000003E-2</v>
      </c>
      <c r="CN194" s="4">
        <v>0.72399999999999998</v>
      </c>
      <c r="CO194" s="4">
        <v>0.89900000000000002</v>
      </c>
      <c r="CP194" s="4">
        <v>0.26500000000000001</v>
      </c>
      <c r="CQ194" s="4">
        <v>0.87809999999999999</v>
      </c>
      <c r="CR194" s="4">
        <v>1.7299999999999999E-2</v>
      </c>
      <c r="CS194" s="5">
        <v>0.81120000000000003</v>
      </c>
      <c r="CT194" s="5">
        <v>1.1165</v>
      </c>
      <c r="CU194" s="5">
        <v>0.1638</v>
      </c>
      <c r="CV194" s="5">
        <v>0.65349999999999997</v>
      </c>
      <c r="CW194" s="5">
        <v>3.8E-3</v>
      </c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17"/>
        <v>0.72663750000000005</v>
      </c>
      <c r="EW194" s="4">
        <f t="shared" si="13"/>
        <v>0.90860000000000007</v>
      </c>
      <c r="EX194" s="4">
        <f t="shared" si="14"/>
        <v>0.26700000000000002</v>
      </c>
      <c r="EY194" s="4">
        <f t="shared" si="15"/>
        <v>0.85165000000000002</v>
      </c>
      <c r="EZ194" s="4">
        <f t="shared" si="16"/>
        <v>3.60375E-2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r=0.1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r=0.1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r=0.1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r=0.1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k=20, r=0.9</v>
      </c>
    </row>
    <row r="195" spans="1:161" x14ac:dyDescent="0.2">
      <c r="A195" s="1" t="s">
        <v>182</v>
      </c>
      <c r="B195" s="4">
        <v>0.67049999999999998</v>
      </c>
      <c r="C195" s="4">
        <v>0.77559999999999996</v>
      </c>
      <c r="D195" s="4">
        <v>0.32829999999999998</v>
      </c>
      <c r="E195" s="4">
        <v>0.95489999999999997</v>
      </c>
      <c r="F195" s="4">
        <v>0.1183</v>
      </c>
      <c r="G195" s="5">
        <v>0.68079999999999996</v>
      </c>
      <c r="H195" s="5">
        <v>0.80120000000000002</v>
      </c>
      <c r="I195" s="5">
        <v>0.33129999999999998</v>
      </c>
      <c r="J195" s="5">
        <v>0.94399999999999995</v>
      </c>
      <c r="K195" s="5">
        <v>7.1900000000000006E-2</v>
      </c>
      <c r="L195" s="4">
        <v>0.69269999999999998</v>
      </c>
      <c r="M195" s="4">
        <v>0.82779999999999998</v>
      </c>
      <c r="N195" s="4">
        <v>0.31929999999999997</v>
      </c>
      <c r="O195" s="4">
        <v>0.92379999999999995</v>
      </c>
      <c r="P195" s="4">
        <v>5.28E-2</v>
      </c>
      <c r="Q195" s="5">
        <v>0.72170000000000001</v>
      </c>
      <c r="R195" s="5">
        <v>0.8921</v>
      </c>
      <c r="S195" s="5">
        <v>0.26090000000000002</v>
      </c>
      <c r="T195" s="5">
        <v>0.87960000000000005</v>
      </c>
      <c r="U195" s="5">
        <v>5.6500000000000002E-2</v>
      </c>
      <c r="V195" s="4">
        <v>0.8105</v>
      </c>
      <c r="W195" s="4">
        <v>1.1146</v>
      </c>
      <c r="X195" s="4">
        <v>0.16059999999999999</v>
      </c>
      <c r="Y195" s="4">
        <v>0.65800000000000003</v>
      </c>
      <c r="Z195" s="4">
        <v>9.1000000000000004E-3</v>
      </c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>
        <v>0.69389999999999996</v>
      </c>
      <c r="CJ195" s="5">
        <v>0.83169999999999999</v>
      </c>
      <c r="CK195" s="5">
        <v>0.30809999999999998</v>
      </c>
      <c r="CL195" s="5">
        <v>0.92479999999999996</v>
      </c>
      <c r="CM195" s="5">
        <v>4.1799999999999997E-2</v>
      </c>
      <c r="CN195" s="4">
        <v>0.72250000000000003</v>
      </c>
      <c r="CO195" s="4">
        <v>0.89710000000000001</v>
      </c>
      <c r="CP195" s="4">
        <v>0.2661</v>
      </c>
      <c r="CQ195" s="4">
        <v>0.87939999999999996</v>
      </c>
      <c r="CR195" s="4">
        <v>2.1399999999999999E-2</v>
      </c>
      <c r="CS195" s="5">
        <v>0.80959999999999999</v>
      </c>
      <c r="CT195" s="5">
        <v>1.1131</v>
      </c>
      <c r="CU195" s="5">
        <v>0.16400000000000001</v>
      </c>
      <c r="CV195" s="5">
        <v>0.65449999999999997</v>
      </c>
      <c r="CW195" s="5">
        <v>4.4000000000000003E-3</v>
      </c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si="17"/>
        <v>0.725275</v>
      </c>
      <c r="EW195" s="4">
        <f t="shared" si="13"/>
        <v>0.90664999999999996</v>
      </c>
      <c r="EX195" s="4">
        <f t="shared" si="14"/>
        <v>0.26732499999999998</v>
      </c>
      <c r="EY195" s="4">
        <f t="shared" si="15"/>
        <v>0.85237499999999999</v>
      </c>
      <c r="EZ195" s="4">
        <f t="shared" si="16"/>
        <v>4.7024999999999997E-2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k=20, r=0.9</v>
      </c>
    </row>
    <row r="196" spans="1:161" x14ac:dyDescent="0.2">
      <c r="A196" s="1" t="s">
        <v>183</v>
      </c>
      <c r="B196" s="4">
        <v>0.66339999999999999</v>
      </c>
      <c r="C196" s="4">
        <v>0.75660000000000005</v>
      </c>
      <c r="D196" s="4">
        <v>0.33329999999999999</v>
      </c>
      <c r="E196" s="4">
        <v>0.92669999999999997</v>
      </c>
      <c r="F196" s="4">
        <v>7.6100000000000001E-2</v>
      </c>
      <c r="G196" s="5">
        <v>0.67849999999999999</v>
      </c>
      <c r="H196" s="5">
        <v>0.79269999999999996</v>
      </c>
      <c r="I196" s="5">
        <v>0.31340000000000001</v>
      </c>
      <c r="J196" s="5">
        <v>0.90710000000000002</v>
      </c>
      <c r="K196" s="5">
        <v>3.8399999999999997E-2</v>
      </c>
      <c r="L196" s="4">
        <v>0.69820000000000004</v>
      </c>
      <c r="M196" s="4">
        <v>0.83630000000000004</v>
      </c>
      <c r="N196" s="4">
        <v>0.28489999999999999</v>
      </c>
      <c r="O196" s="4">
        <v>0.87250000000000005</v>
      </c>
      <c r="P196" s="4">
        <v>3.2800000000000003E-2</v>
      </c>
      <c r="Q196" s="5">
        <v>0.73519999999999996</v>
      </c>
      <c r="R196" s="5">
        <v>0.92010000000000003</v>
      </c>
      <c r="S196" s="5">
        <v>0.22070000000000001</v>
      </c>
      <c r="T196" s="5">
        <v>0.80869999999999997</v>
      </c>
      <c r="U196" s="5">
        <v>4.1799999999999997E-2</v>
      </c>
      <c r="V196" s="4">
        <v>0.8387</v>
      </c>
      <c r="W196" s="4">
        <v>1.1771</v>
      </c>
      <c r="X196" s="4">
        <v>7.7200000000000005E-2</v>
      </c>
      <c r="Y196" s="4">
        <v>0.59430000000000005</v>
      </c>
      <c r="Z196" s="4">
        <v>1.1599999999999999E-2</v>
      </c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/>
      <c r="AL196" s="14"/>
      <c r="AM196" s="14"/>
      <c r="AN196" s="14"/>
      <c r="AO196" s="14"/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>
        <v>0.69810000000000005</v>
      </c>
      <c r="CJ196" s="5">
        <v>0.83730000000000004</v>
      </c>
      <c r="CK196" s="5">
        <v>0.28039999999999998</v>
      </c>
      <c r="CL196" s="5">
        <v>0.87390000000000001</v>
      </c>
      <c r="CM196" s="5">
        <v>2.5899999999999999E-2</v>
      </c>
      <c r="CN196" s="4">
        <v>0.73660000000000003</v>
      </c>
      <c r="CO196" s="4">
        <v>0.92600000000000005</v>
      </c>
      <c r="CP196" s="4">
        <v>0.223</v>
      </c>
      <c r="CQ196" s="4">
        <v>0.80649999999999999</v>
      </c>
      <c r="CR196" s="4">
        <v>1.5299999999999999E-2</v>
      </c>
      <c r="CS196" s="5">
        <v>0.8377</v>
      </c>
      <c r="CT196" s="5">
        <v>1.1731</v>
      </c>
      <c r="CU196" s="5">
        <v>8.4500000000000006E-2</v>
      </c>
      <c r="CV196" s="5">
        <v>0.59160000000000001</v>
      </c>
      <c r="CW196" s="5">
        <v>5.3E-3</v>
      </c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17"/>
        <v>0.73580000000000001</v>
      </c>
      <c r="EW196" s="4">
        <f t="shared" si="13"/>
        <v>0.9274</v>
      </c>
      <c r="EX196" s="4">
        <f t="shared" si="14"/>
        <v>0.22717499999999999</v>
      </c>
      <c r="EY196" s="4">
        <f t="shared" si="15"/>
        <v>0.79766249999999994</v>
      </c>
      <c r="EZ196" s="4">
        <f t="shared" si="16"/>
        <v>3.09E-2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184</v>
      </c>
      <c r="B197" s="4">
        <v>0.6472</v>
      </c>
      <c r="C197" s="4">
        <v>0.71760000000000002</v>
      </c>
      <c r="D197" s="4">
        <v>0.36670000000000003</v>
      </c>
      <c r="E197" s="4">
        <v>0.95699999999999996</v>
      </c>
      <c r="F197" s="4">
        <v>0.21940000000000001</v>
      </c>
      <c r="G197" s="5">
        <v>0.66369999999999996</v>
      </c>
      <c r="H197" s="5">
        <v>0.75629999999999997</v>
      </c>
      <c r="I197" s="5">
        <v>0.36899999999999999</v>
      </c>
      <c r="J197" s="5">
        <v>0.94610000000000005</v>
      </c>
      <c r="K197" s="5">
        <v>0.31759999999999999</v>
      </c>
      <c r="L197" s="4">
        <v>0.6865</v>
      </c>
      <c r="M197" s="4">
        <v>0.80489999999999995</v>
      </c>
      <c r="N197" s="4">
        <v>0.35020000000000001</v>
      </c>
      <c r="O197" s="4">
        <v>0.92869999999999997</v>
      </c>
      <c r="P197" s="4">
        <v>0.26450000000000001</v>
      </c>
      <c r="Q197" s="5">
        <v>0.7278</v>
      </c>
      <c r="R197" s="5">
        <v>0.90359999999999996</v>
      </c>
      <c r="S197" s="5">
        <v>0.28939999999999999</v>
      </c>
      <c r="T197" s="5">
        <v>0.88919999999999999</v>
      </c>
      <c r="U197" s="5">
        <v>0.19650000000000001</v>
      </c>
      <c r="V197" s="4">
        <v>0.82840000000000003</v>
      </c>
      <c r="W197" s="4">
        <v>1.1658999999999999</v>
      </c>
      <c r="X197" s="4">
        <v>0.20119999999999999</v>
      </c>
      <c r="Y197" s="4">
        <v>0.60619999999999996</v>
      </c>
      <c r="Z197" s="4">
        <v>6.7299999999999999E-2</v>
      </c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/>
      <c r="AL197" s="14"/>
      <c r="AM197" s="14"/>
      <c r="AN197" s="14"/>
      <c r="AO197" s="14"/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>
        <v>0.68789999999999996</v>
      </c>
      <c r="CJ197" s="5">
        <v>0.8095</v>
      </c>
      <c r="CK197" s="5">
        <v>0.34339999999999998</v>
      </c>
      <c r="CL197" s="5">
        <v>0.92920000000000003</v>
      </c>
      <c r="CM197" s="5">
        <v>0.19839999999999999</v>
      </c>
      <c r="CN197" s="4">
        <v>0.72860000000000003</v>
      </c>
      <c r="CO197" s="4">
        <v>0.90580000000000005</v>
      </c>
      <c r="CP197" s="4">
        <v>0.29370000000000002</v>
      </c>
      <c r="CQ197" s="4">
        <v>0.88939999999999997</v>
      </c>
      <c r="CR197" s="4">
        <v>0.1235</v>
      </c>
      <c r="CS197" s="5">
        <v>0.82930000000000004</v>
      </c>
      <c r="CT197" s="5">
        <v>1.1680999999999999</v>
      </c>
      <c r="CU197" s="5">
        <v>0.19989999999999999</v>
      </c>
      <c r="CV197" s="5">
        <v>0.60429999999999995</v>
      </c>
      <c r="CW197" s="5">
        <v>4.4999999999999998E-2</v>
      </c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17"/>
        <v>0.72492500000000004</v>
      </c>
      <c r="EW197" s="4">
        <f t="shared" si="13"/>
        <v>0.9039625</v>
      </c>
      <c r="EX197" s="4">
        <f t="shared" si="14"/>
        <v>0.3016875</v>
      </c>
      <c r="EY197" s="4">
        <f t="shared" si="15"/>
        <v>0.84376250000000008</v>
      </c>
      <c r="EZ197" s="4">
        <f t="shared" si="16"/>
        <v>0.17902499999999999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r=0.3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185</v>
      </c>
      <c r="B198" s="4">
        <v>0.67349999999999999</v>
      </c>
      <c r="C198" s="4">
        <v>0.78169999999999995</v>
      </c>
      <c r="D198" s="4">
        <v>0.33</v>
      </c>
      <c r="E198" s="4">
        <v>0.95630000000000004</v>
      </c>
      <c r="F198" s="4">
        <v>7.9000000000000001E-2</v>
      </c>
      <c r="G198" s="5">
        <v>0.68230000000000002</v>
      </c>
      <c r="H198" s="5">
        <v>0.80420000000000003</v>
      </c>
      <c r="I198" s="5">
        <v>0.33800000000000002</v>
      </c>
      <c r="J198" s="5">
        <v>0.94610000000000005</v>
      </c>
      <c r="K198" s="5">
        <v>4.3999999999999997E-2</v>
      </c>
      <c r="L198" s="4">
        <v>0.69210000000000005</v>
      </c>
      <c r="M198" s="4">
        <v>0.82669999999999999</v>
      </c>
      <c r="N198" s="4">
        <v>0.32690000000000002</v>
      </c>
      <c r="O198" s="4">
        <v>0.92700000000000005</v>
      </c>
      <c r="P198" s="4">
        <v>3.0599999999999999E-2</v>
      </c>
      <c r="Q198" s="5">
        <v>0.71760000000000002</v>
      </c>
      <c r="R198" s="5">
        <v>0.88300000000000001</v>
      </c>
      <c r="S198" s="5">
        <v>0.27329999999999999</v>
      </c>
      <c r="T198" s="5">
        <v>0.88680000000000003</v>
      </c>
      <c r="U198" s="5">
        <v>4.1099999999999998E-2</v>
      </c>
      <c r="V198" s="4">
        <v>0.79630000000000001</v>
      </c>
      <c r="W198" s="4">
        <v>1.0787</v>
      </c>
      <c r="X198" s="4">
        <v>0.16900000000000001</v>
      </c>
      <c r="Y198" s="4">
        <v>0.68620000000000003</v>
      </c>
      <c r="Z198" s="4">
        <v>1.35E-2</v>
      </c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/>
      <c r="AL198" s="14"/>
      <c r="AM198" s="14"/>
      <c r="AN198" s="14"/>
      <c r="AO198" s="14"/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>
        <v>0.69359999999999999</v>
      </c>
      <c r="CJ198" s="5">
        <v>0.83099999999999996</v>
      </c>
      <c r="CK198" s="5">
        <v>0.31619999999999998</v>
      </c>
      <c r="CL198" s="5">
        <v>0.92800000000000005</v>
      </c>
      <c r="CM198" s="5">
        <v>2.4400000000000002E-2</v>
      </c>
      <c r="CN198" s="4">
        <v>0.71840000000000004</v>
      </c>
      <c r="CO198" s="4">
        <v>0.88739999999999997</v>
      </c>
      <c r="CP198" s="4">
        <v>0.27829999999999999</v>
      </c>
      <c r="CQ198" s="4">
        <v>0.88660000000000005</v>
      </c>
      <c r="CR198" s="4">
        <v>1.4200000000000001E-2</v>
      </c>
      <c r="CS198" s="5">
        <v>0.79579999999999995</v>
      </c>
      <c r="CT198" s="5">
        <v>1.0778000000000001</v>
      </c>
      <c r="CU198" s="5">
        <v>0.17219999999999999</v>
      </c>
      <c r="CV198" s="5">
        <v>0.6845</v>
      </c>
      <c r="CW198" s="5">
        <v>5.3E-3</v>
      </c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17"/>
        <v>0.72119999999999995</v>
      </c>
      <c r="EW198" s="4">
        <f t="shared" si="13"/>
        <v>0.89631249999999985</v>
      </c>
      <c r="EX198" s="4">
        <f t="shared" si="14"/>
        <v>0.27548750000000005</v>
      </c>
      <c r="EY198" s="4">
        <f t="shared" si="15"/>
        <v>0.86268750000000005</v>
      </c>
      <c r="EZ198" s="4">
        <f t="shared" si="16"/>
        <v>3.1512499999999999E-2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r=0.3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186</v>
      </c>
      <c r="B199" s="4">
        <v>0.64959999999999996</v>
      </c>
      <c r="C199" s="4">
        <v>0.72330000000000005</v>
      </c>
      <c r="D199" s="4">
        <v>0.36070000000000002</v>
      </c>
      <c r="E199" s="4">
        <v>0.96419999999999995</v>
      </c>
      <c r="F199" s="4">
        <v>0.2235</v>
      </c>
      <c r="G199" s="5">
        <v>0.66159999999999997</v>
      </c>
      <c r="H199" s="5">
        <v>0.75260000000000005</v>
      </c>
      <c r="I199" s="5">
        <v>0.3679</v>
      </c>
      <c r="J199" s="5">
        <v>0.95540000000000003</v>
      </c>
      <c r="K199" s="5">
        <v>0.31940000000000002</v>
      </c>
      <c r="L199" s="4">
        <v>0.67520000000000002</v>
      </c>
      <c r="M199" s="4">
        <v>0.78029999999999999</v>
      </c>
      <c r="N199" s="4">
        <v>0.35489999999999999</v>
      </c>
      <c r="O199" s="4">
        <v>0.94110000000000005</v>
      </c>
      <c r="P199" s="4">
        <v>0.26279999999999998</v>
      </c>
      <c r="Q199" s="5">
        <v>0.70289999999999997</v>
      </c>
      <c r="R199" s="5">
        <v>0.84560000000000002</v>
      </c>
      <c r="S199" s="5">
        <v>0.31159999999999999</v>
      </c>
      <c r="T199" s="5">
        <v>0.91</v>
      </c>
      <c r="U199" s="5">
        <v>0.20019999999999999</v>
      </c>
      <c r="V199" s="4">
        <v>0.7954</v>
      </c>
      <c r="W199" s="4">
        <v>1.0807</v>
      </c>
      <c r="X199" s="4">
        <v>0.23130000000000001</v>
      </c>
      <c r="Y199" s="4">
        <v>0.68110000000000004</v>
      </c>
      <c r="Z199" s="4">
        <v>7.0199999999999999E-2</v>
      </c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/>
      <c r="AL199" s="14"/>
      <c r="AM199" s="14"/>
      <c r="AN199" s="14"/>
      <c r="AO199" s="14"/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>
        <v>0.67659999999999998</v>
      </c>
      <c r="CJ199" s="5">
        <v>0.78459999999999996</v>
      </c>
      <c r="CK199" s="5">
        <v>0.3488</v>
      </c>
      <c r="CL199" s="5">
        <v>0.94199999999999995</v>
      </c>
      <c r="CM199" s="5">
        <v>0.2041</v>
      </c>
      <c r="CN199" s="4">
        <v>0.70369999999999999</v>
      </c>
      <c r="CO199" s="4">
        <v>0.84830000000000005</v>
      </c>
      <c r="CP199" s="4">
        <v>0.31559999999999999</v>
      </c>
      <c r="CQ199" s="4">
        <v>0.9103</v>
      </c>
      <c r="CR199" s="4">
        <v>0.124</v>
      </c>
      <c r="CS199" s="5">
        <v>0.79569999999999996</v>
      </c>
      <c r="CT199" s="5">
        <v>1.0808</v>
      </c>
      <c r="CU199" s="5">
        <v>0.2286</v>
      </c>
      <c r="CV199" s="5">
        <v>0.67959999999999998</v>
      </c>
      <c r="CW199" s="5">
        <v>4.5199999999999997E-2</v>
      </c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ref="EV199:EV206" si="18">AVERAGEIFS(B199:EU199,metrics.est,"MAE")</f>
        <v>0.70758750000000004</v>
      </c>
      <c r="EW199" s="4">
        <f t="shared" ref="EW199:EW207" si="19">AVERAGEIFS(B199:EU199,metrics.est,"MSE")</f>
        <v>0.86202500000000004</v>
      </c>
      <c r="EX199" s="4">
        <f t="shared" ref="EX199:EX207" si="20">AVERAGEIFS(B199:EU199,metrics.est,"R")</f>
        <v>0.31492500000000001</v>
      </c>
      <c r="EY199" s="4">
        <f t="shared" ref="EY199:EY207" si="21">AVERAGEIFS(B199:EU199,metrics.est,"Coverage")</f>
        <v>0.87296250000000009</v>
      </c>
      <c r="EZ199" s="4">
        <f t="shared" ref="EZ199:EZ207" si="22">AVERAGEIFS(B199:EU199,metrics.est,"Time")</f>
        <v>0.18117499999999997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k=5, r=0.3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187</v>
      </c>
      <c r="B200" s="4">
        <v>0.63700000000000001</v>
      </c>
      <c r="C200" s="4">
        <v>0.69920000000000004</v>
      </c>
      <c r="D200" s="4">
        <v>0.38440000000000002</v>
      </c>
      <c r="E200" s="4">
        <v>0.96430000000000005</v>
      </c>
      <c r="F200" s="4">
        <v>0.318</v>
      </c>
      <c r="G200" s="5">
        <v>0.6522</v>
      </c>
      <c r="H200" s="5">
        <v>0.73540000000000005</v>
      </c>
      <c r="I200" s="5">
        <v>0.3846</v>
      </c>
      <c r="J200" s="5">
        <v>0.95550000000000002</v>
      </c>
      <c r="K200" s="5">
        <v>0.41149999999999998</v>
      </c>
      <c r="L200" s="4">
        <v>0.67059999999999997</v>
      </c>
      <c r="M200" s="4">
        <v>0.77580000000000005</v>
      </c>
      <c r="N200" s="4">
        <v>0.35830000000000001</v>
      </c>
      <c r="O200" s="4">
        <v>0.94169999999999998</v>
      </c>
      <c r="P200" s="4">
        <v>0.3</v>
      </c>
      <c r="Q200" s="5">
        <v>0.71189999999999998</v>
      </c>
      <c r="R200" s="5">
        <v>0.87549999999999994</v>
      </c>
      <c r="S200" s="5">
        <v>0.2984</v>
      </c>
      <c r="T200" s="5">
        <v>0.91469999999999996</v>
      </c>
      <c r="U200" s="5">
        <v>0.16830000000000001</v>
      </c>
      <c r="V200" s="4">
        <v>0.83360000000000001</v>
      </c>
      <c r="W200" s="4">
        <v>1.1884999999999999</v>
      </c>
      <c r="X200" s="4">
        <v>0.21809999999999999</v>
      </c>
      <c r="Y200" s="4">
        <v>0.80930000000000002</v>
      </c>
      <c r="Z200" s="4">
        <v>6.3299999999999995E-2</v>
      </c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/>
      <c r="AL200" s="14"/>
      <c r="AM200" s="14"/>
      <c r="AN200" s="14"/>
      <c r="AO200" s="14"/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>
        <v>0.67210000000000003</v>
      </c>
      <c r="CJ200" s="5">
        <v>0.7802</v>
      </c>
      <c r="CK200" s="5">
        <v>0.35289999999999999</v>
      </c>
      <c r="CL200" s="5">
        <v>0.94259999999999999</v>
      </c>
      <c r="CM200" s="5">
        <v>0.23599999999999999</v>
      </c>
      <c r="CN200" s="4">
        <v>0.71230000000000004</v>
      </c>
      <c r="CO200" s="4">
        <v>0.87760000000000005</v>
      </c>
      <c r="CP200" s="4">
        <v>0.30149999999999999</v>
      </c>
      <c r="CQ200" s="4">
        <v>0.91459999999999997</v>
      </c>
      <c r="CR200" s="4">
        <v>0.1222</v>
      </c>
      <c r="CS200" s="5">
        <v>0.8337</v>
      </c>
      <c r="CT200" s="5">
        <v>1.1896</v>
      </c>
      <c r="CU200" s="5">
        <v>0.2175</v>
      </c>
      <c r="CV200" s="5">
        <v>0.80830000000000002</v>
      </c>
      <c r="CW200" s="5">
        <v>4.0399999999999998E-2</v>
      </c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18"/>
        <v>0.71542500000000009</v>
      </c>
      <c r="EW200" s="4">
        <f t="shared" si="19"/>
        <v>0.89022500000000004</v>
      </c>
      <c r="EX200" s="4">
        <f t="shared" si="20"/>
        <v>0.31446249999999998</v>
      </c>
      <c r="EY200" s="4">
        <f t="shared" si="21"/>
        <v>0.90637499999999993</v>
      </c>
      <c r="EZ200" s="4">
        <f t="shared" si="22"/>
        <v>0.20746249999999999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r=0.3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188</v>
      </c>
      <c r="B201" s="4">
        <v>0.63949999999999996</v>
      </c>
      <c r="C201" s="4">
        <v>0.70450000000000002</v>
      </c>
      <c r="D201" s="4">
        <v>0.38090000000000002</v>
      </c>
      <c r="E201" s="4">
        <v>0.96430000000000005</v>
      </c>
      <c r="F201" s="4">
        <v>0.39550000000000002</v>
      </c>
      <c r="G201" s="5">
        <v>0.65449999999999997</v>
      </c>
      <c r="H201" s="5">
        <v>0.74019999999999997</v>
      </c>
      <c r="I201" s="5">
        <v>0.38279999999999997</v>
      </c>
      <c r="J201" s="5">
        <v>0.95550000000000002</v>
      </c>
      <c r="K201" s="5">
        <v>0.4677</v>
      </c>
      <c r="L201" s="4">
        <v>0.67269999999999996</v>
      </c>
      <c r="M201" s="4">
        <v>0.78</v>
      </c>
      <c r="N201" s="4">
        <v>0.35720000000000002</v>
      </c>
      <c r="O201" s="4">
        <v>0.94169999999999998</v>
      </c>
      <c r="P201" s="4">
        <v>0.33279999999999998</v>
      </c>
      <c r="Q201" s="5">
        <v>0.71330000000000005</v>
      </c>
      <c r="R201" s="5">
        <v>0.87809999999999999</v>
      </c>
      <c r="S201" s="5">
        <v>0.29830000000000001</v>
      </c>
      <c r="T201" s="5">
        <v>0.91469999999999996</v>
      </c>
      <c r="U201" s="5">
        <v>0.2036</v>
      </c>
      <c r="V201" s="4">
        <v>0.83340000000000003</v>
      </c>
      <c r="W201" s="4">
        <v>1.1871</v>
      </c>
      <c r="X201" s="4">
        <v>0.21840000000000001</v>
      </c>
      <c r="Y201" s="4">
        <v>0.80930000000000002</v>
      </c>
      <c r="Z201" s="4">
        <v>6.9099999999999995E-2</v>
      </c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>
        <v>0.67410000000000003</v>
      </c>
      <c r="CJ201" s="5">
        <v>0.78410000000000002</v>
      </c>
      <c r="CK201" s="5">
        <v>0.35189999999999999</v>
      </c>
      <c r="CL201" s="5">
        <v>0.94259999999999999</v>
      </c>
      <c r="CM201" s="5">
        <v>0.26919999999999999</v>
      </c>
      <c r="CN201" s="4">
        <v>0.71379999999999999</v>
      </c>
      <c r="CO201" s="4">
        <v>0.88029999999999997</v>
      </c>
      <c r="CP201" s="4">
        <v>0.3014</v>
      </c>
      <c r="CQ201" s="4">
        <v>0.91459999999999997</v>
      </c>
      <c r="CR201" s="4">
        <v>0.1323</v>
      </c>
      <c r="CS201" s="5">
        <v>0.83360000000000001</v>
      </c>
      <c r="CT201" s="5">
        <v>1.1886000000000001</v>
      </c>
      <c r="CU201" s="5">
        <v>0.21779999999999999</v>
      </c>
      <c r="CV201" s="5">
        <v>0.80830000000000002</v>
      </c>
      <c r="CW201" s="5">
        <v>4.0500000000000001E-2</v>
      </c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18"/>
        <v>0.71686249999999996</v>
      </c>
      <c r="EW201" s="4">
        <f t="shared" si="19"/>
        <v>0.8928625</v>
      </c>
      <c r="EX201" s="4">
        <f t="shared" si="20"/>
        <v>0.31358750000000002</v>
      </c>
      <c r="EY201" s="4">
        <f t="shared" si="21"/>
        <v>0.90637499999999993</v>
      </c>
      <c r="EZ201" s="4">
        <f t="shared" si="22"/>
        <v>0.23883749999999998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r=0.3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189</v>
      </c>
      <c r="B202" s="4">
        <v>0.65610000000000002</v>
      </c>
      <c r="C202" s="4">
        <v>0.73570000000000002</v>
      </c>
      <c r="D202" s="4">
        <v>0.35539999999999999</v>
      </c>
      <c r="E202" s="4">
        <v>0.96430000000000005</v>
      </c>
      <c r="F202" s="4">
        <v>0.3019</v>
      </c>
      <c r="G202" s="5">
        <v>0.66549999999999998</v>
      </c>
      <c r="H202" s="5">
        <v>0.76039999999999996</v>
      </c>
      <c r="I202" s="5">
        <v>0.36620000000000003</v>
      </c>
      <c r="J202" s="5">
        <v>0.95550000000000002</v>
      </c>
      <c r="K202" s="5">
        <v>0.3906</v>
      </c>
      <c r="L202" s="4">
        <v>0.67720000000000002</v>
      </c>
      <c r="M202" s="4">
        <v>0.78520000000000001</v>
      </c>
      <c r="N202" s="4">
        <v>0.35249999999999998</v>
      </c>
      <c r="O202" s="4">
        <v>0.94169999999999998</v>
      </c>
      <c r="P202" s="4">
        <v>0.29299999999999998</v>
      </c>
      <c r="Q202" s="5">
        <v>0.70409999999999995</v>
      </c>
      <c r="R202" s="5">
        <v>0.85019999999999996</v>
      </c>
      <c r="S202" s="5">
        <v>0.31230000000000002</v>
      </c>
      <c r="T202" s="5">
        <v>0.91469999999999996</v>
      </c>
      <c r="U202" s="5">
        <v>0.17399999999999999</v>
      </c>
      <c r="V202" s="4">
        <v>0.81540000000000001</v>
      </c>
      <c r="W202" s="4">
        <v>1.1406000000000001</v>
      </c>
      <c r="X202" s="4">
        <v>0.22539999999999999</v>
      </c>
      <c r="Y202" s="4">
        <v>0.80930000000000002</v>
      </c>
      <c r="Z202" s="4">
        <v>6.7400000000000002E-2</v>
      </c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>
        <v>0.67859999999999998</v>
      </c>
      <c r="CJ202" s="5">
        <v>0.78900000000000003</v>
      </c>
      <c r="CK202" s="5">
        <v>0.3478</v>
      </c>
      <c r="CL202" s="5">
        <v>0.94259999999999999</v>
      </c>
      <c r="CM202" s="5">
        <v>0.22389999999999999</v>
      </c>
      <c r="CN202" s="4">
        <v>0.70509999999999995</v>
      </c>
      <c r="CO202" s="4">
        <v>0.85340000000000005</v>
      </c>
      <c r="CP202" s="4">
        <v>0.31519999999999998</v>
      </c>
      <c r="CQ202" s="4">
        <v>0.91459999999999997</v>
      </c>
      <c r="CR202" s="4">
        <v>0.11650000000000001</v>
      </c>
      <c r="CS202" s="5">
        <v>0.8165</v>
      </c>
      <c r="CT202" s="5">
        <v>1.1447000000000001</v>
      </c>
      <c r="CU202" s="5">
        <v>0.22470000000000001</v>
      </c>
      <c r="CV202" s="5">
        <v>0.80830000000000002</v>
      </c>
      <c r="CW202" s="5">
        <v>4.0500000000000001E-2</v>
      </c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18"/>
        <v>0.71481250000000007</v>
      </c>
      <c r="EW202" s="4">
        <f t="shared" si="19"/>
        <v>0.88239999999999996</v>
      </c>
      <c r="EX202" s="4">
        <f t="shared" si="20"/>
        <v>0.31243749999999998</v>
      </c>
      <c r="EY202" s="4">
        <f t="shared" si="21"/>
        <v>0.90637499999999993</v>
      </c>
      <c r="EZ202" s="4">
        <f t="shared" si="22"/>
        <v>0.20097499999999999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r=0.3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190</v>
      </c>
      <c r="B203" s="4">
        <v>0.65990000000000004</v>
      </c>
      <c r="C203" s="4">
        <v>0.74380000000000002</v>
      </c>
      <c r="D203" s="4">
        <v>0.35389999999999999</v>
      </c>
      <c r="E203" s="4">
        <v>0.96430000000000005</v>
      </c>
      <c r="F203" s="4">
        <v>0.3755</v>
      </c>
      <c r="G203" s="5">
        <v>0.66879999999999995</v>
      </c>
      <c r="H203" s="5">
        <v>0.76749999999999996</v>
      </c>
      <c r="I203" s="5">
        <v>0.36420000000000002</v>
      </c>
      <c r="J203" s="5">
        <v>0.95550000000000002</v>
      </c>
      <c r="K203" s="5">
        <v>0.43359999999999999</v>
      </c>
      <c r="L203" s="4">
        <v>0.67989999999999995</v>
      </c>
      <c r="M203" s="4">
        <v>0.79100000000000004</v>
      </c>
      <c r="N203" s="4">
        <v>0.35139999999999999</v>
      </c>
      <c r="O203" s="4">
        <v>0.94169999999999998</v>
      </c>
      <c r="P203" s="4">
        <v>0.31719999999999998</v>
      </c>
      <c r="Q203" s="5">
        <v>0.70609999999999995</v>
      </c>
      <c r="R203" s="5">
        <v>0.85440000000000005</v>
      </c>
      <c r="S203" s="5">
        <v>0.31219999999999998</v>
      </c>
      <c r="T203" s="5">
        <v>0.91469999999999996</v>
      </c>
      <c r="U203" s="5">
        <v>0.185</v>
      </c>
      <c r="V203" s="4">
        <v>0.8155</v>
      </c>
      <c r="W203" s="4">
        <v>1.1402000000000001</v>
      </c>
      <c r="X203" s="4">
        <v>0.22570000000000001</v>
      </c>
      <c r="Y203" s="4">
        <v>0.80930000000000002</v>
      </c>
      <c r="Z203" s="4">
        <v>7.4899999999999994E-2</v>
      </c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>
        <v>0.68130000000000002</v>
      </c>
      <c r="CJ203" s="5">
        <v>0.79469999999999996</v>
      </c>
      <c r="CK203" s="5">
        <v>0.34649999999999997</v>
      </c>
      <c r="CL203" s="5">
        <v>0.94259999999999999</v>
      </c>
      <c r="CM203" s="5">
        <v>0.25640000000000002</v>
      </c>
      <c r="CN203" s="4">
        <v>0.70720000000000005</v>
      </c>
      <c r="CO203" s="4">
        <v>0.8579</v>
      </c>
      <c r="CP203" s="4">
        <v>0.31480000000000002</v>
      </c>
      <c r="CQ203" s="4">
        <v>0.91459999999999997</v>
      </c>
      <c r="CR203" s="4">
        <v>0.12709999999999999</v>
      </c>
      <c r="CS203" s="5">
        <v>0.8165</v>
      </c>
      <c r="CT203" s="5">
        <v>1.1443000000000001</v>
      </c>
      <c r="CU203" s="5">
        <v>0.22509999999999999</v>
      </c>
      <c r="CV203" s="5">
        <v>0.80830000000000002</v>
      </c>
      <c r="CW203" s="5">
        <v>4.0399999999999998E-2</v>
      </c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18"/>
        <v>0.71690000000000009</v>
      </c>
      <c r="EW203" s="4">
        <f t="shared" si="19"/>
        <v>0.88672499999999999</v>
      </c>
      <c r="EX203" s="4">
        <f t="shared" si="20"/>
        <v>0.31172499999999997</v>
      </c>
      <c r="EY203" s="4">
        <f t="shared" si="21"/>
        <v>0.90637499999999993</v>
      </c>
      <c r="EZ203" s="4">
        <f t="shared" si="22"/>
        <v>0.22626249999999998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r=0.3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191</v>
      </c>
      <c r="B204" s="4">
        <v>0.64959999999999996</v>
      </c>
      <c r="C204" s="4">
        <v>0.7218</v>
      </c>
      <c r="D204" s="4">
        <v>0.36870000000000003</v>
      </c>
      <c r="E204" s="4">
        <v>0.96430000000000005</v>
      </c>
      <c r="F204" s="4">
        <v>0.31009999999999999</v>
      </c>
      <c r="G204" s="5">
        <v>0.66039999999999999</v>
      </c>
      <c r="H204" s="5">
        <v>0.74939999999999996</v>
      </c>
      <c r="I204" s="5">
        <v>0.37690000000000001</v>
      </c>
      <c r="J204" s="5">
        <v>0.95550000000000002</v>
      </c>
      <c r="K204" s="5">
        <v>0.36359999999999998</v>
      </c>
      <c r="L204" s="4">
        <v>0.67379999999999995</v>
      </c>
      <c r="M204" s="4">
        <v>0.7782</v>
      </c>
      <c r="N204" s="4">
        <v>0.35909999999999997</v>
      </c>
      <c r="O204" s="4">
        <v>0.94169999999999998</v>
      </c>
      <c r="P204" s="4">
        <v>0.27429999999999999</v>
      </c>
      <c r="Q204" s="16">
        <v>0.70899999999999996</v>
      </c>
      <c r="R204" s="16">
        <v>0.86529999999999996</v>
      </c>
      <c r="S204" s="16">
        <v>0.30509999999999998</v>
      </c>
      <c r="T204" s="16"/>
      <c r="U204" s="16">
        <v>0.157</v>
      </c>
      <c r="V204" s="4">
        <v>0.8206</v>
      </c>
      <c r="W204" s="4">
        <v>1.1539999999999999</v>
      </c>
      <c r="X204" s="4">
        <v>0.223</v>
      </c>
      <c r="Y204" s="4">
        <v>0.80930000000000002</v>
      </c>
      <c r="Z204" s="4">
        <v>7.1199999999999999E-2</v>
      </c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14"/>
      <c r="BP204" s="14"/>
      <c r="BQ204" s="14"/>
      <c r="BR204" s="14"/>
      <c r="BS204" s="14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>
        <v>0.67520000000000002</v>
      </c>
      <c r="CJ204" s="5">
        <v>0.78220000000000001</v>
      </c>
      <c r="CK204" s="5">
        <v>0.35420000000000001</v>
      </c>
      <c r="CL204" s="5">
        <v>0.94259999999999999</v>
      </c>
      <c r="CM204" s="5">
        <v>0.22320000000000001</v>
      </c>
      <c r="CN204" s="4">
        <v>0.70589999999999997</v>
      </c>
      <c r="CO204" s="4">
        <v>0.85709999999999997</v>
      </c>
      <c r="CP204" s="4">
        <v>0.31269999999999998</v>
      </c>
      <c r="CQ204" s="4">
        <v>0.91459999999999997</v>
      </c>
      <c r="CR204" s="4">
        <v>0.1172</v>
      </c>
      <c r="CS204" s="5">
        <v>0.82130000000000003</v>
      </c>
      <c r="CT204" s="5">
        <v>1.1569</v>
      </c>
      <c r="CU204" s="5">
        <v>0.2223</v>
      </c>
      <c r="CV204" s="5">
        <v>0.80830000000000002</v>
      </c>
      <c r="CW204" s="5">
        <v>3.95E-2</v>
      </c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18"/>
        <v>0.71447499999999997</v>
      </c>
      <c r="EW204" s="4">
        <f t="shared" si="19"/>
        <v>0.88311250000000008</v>
      </c>
      <c r="EX204" s="4">
        <f t="shared" si="20"/>
        <v>0.31525000000000003</v>
      </c>
      <c r="EY204" s="4">
        <f t="shared" si="21"/>
        <v>0.90518571428571426</v>
      </c>
      <c r="EZ204" s="4">
        <f t="shared" si="22"/>
        <v>0.1945125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r=0.3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192</v>
      </c>
      <c r="B205" s="4">
        <v>0.65300000000000002</v>
      </c>
      <c r="C205" s="4">
        <v>0.72919999999999996</v>
      </c>
      <c r="D205" s="4">
        <v>0.36709999999999998</v>
      </c>
      <c r="E205" s="4">
        <v>0.96430000000000005</v>
      </c>
      <c r="F205" s="4">
        <v>0.38629999999999998</v>
      </c>
      <c r="G205" s="5">
        <v>0.6633</v>
      </c>
      <c r="H205" s="5">
        <v>0.75580000000000003</v>
      </c>
      <c r="I205" s="5">
        <v>0.37480000000000002</v>
      </c>
      <c r="J205" s="5">
        <v>0.95550000000000002</v>
      </c>
      <c r="K205" s="5">
        <v>0.40970000000000001</v>
      </c>
      <c r="L205" s="4">
        <v>0.67630000000000001</v>
      </c>
      <c r="M205" s="4">
        <v>0.78359999999999996</v>
      </c>
      <c r="N205" s="4">
        <v>0.35780000000000001</v>
      </c>
      <c r="O205" s="4">
        <v>0.94169999999999998</v>
      </c>
      <c r="P205" s="4">
        <v>0.31130000000000002</v>
      </c>
      <c r="Q205" s="5">
        <v>0.70640000000000003</v>
      </c>
      <c r="R205" s="5">
        <v>0.85609999999999997</v>
      </c>
      <c r="S205" s="5">
        <v>0.311</v>
      </c>
      <c r="T205" s="5">
        <v>0.91479999999999995</v>
      </c>
      <c r="U205" s="5">
        <v>0.1923</v>
      </c>
      <c r="V205" s="4">
        <v>0.82069999999999999</v>
      </c>
      <c r="W205" s="4">
        <v>1.1531</v>
      </c>
      <c r="X205" s="4">
        <v>0.22339999999999999</v>
      </c>
      <c r="Y205" s="4">
        <v>0.80930000000000002</v>
      </c>
      <c r="Z205" s="4">
        <v>6.9099999999999995E-2</v>
      </c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>
        <v>0.67769999999999997</v>
      </c>
      <c r="CJ205" s="5">
        <v>0.78749999999999998</v>
      </c>
      <c r="CK205" s="5">
        <v>0.35289999999999999</v>
      </c>
      <c r="CL205" s="5">
        <v>0.94259999999999999</v>
      </c>
      <c r="CM205" s="5">
        <v>0.25950000000000001</v>
      </c>
      <c r="CN205" s="4">
        <v>0.70779999999999998</v>
      </c>
      <c r="CO205" s="4">
        <v>0.86109999999999998</v>
      </c>
      <c r="CP205" s="4">
        <v>0.31230000000000002</v>
      </c>
      <c r="CQ205" s="4">
        <v>0.91459999999999997</v>
      </c>
      <c r="CR205" s="4">
        <v>0.1285</v>
      </c>
      <c r="CS205" s="5">
        <v>0.82130000000000003</v>
      </c>
      <c r="CT205" s="5">
        <v>1.1561999999999999</v>
      </c>
      <c r="CU205" s="5">
        <v>0.22259999999999999</v>
      </c>
      <c r="CV205" s="5">
        <v>0.80830000000000002</v>
      </c>
      <c r="CW205" s="5">
        <v>4.1200000000000001E-2</v>
      </c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18"/>
        <v>0.71581249999999996</v>
      </c>
      <c r="EW205" s="4">
        <f t="shared" si="19"/>
        <v>0.88532499999999992</v>
      </c>
      <c r="EX205" s="4">
        <f t="shared" si="20"/>
        <v>0.31523749999999995</v>
      </c>
      <c r="EY205" s="4">
        <f t="shared" si="21"/>
        <v>0.90638750000000001</v>
      </c>
      <c r="EZ205" s="4">
        <f t="shared" si="22"/>
        <v>0.22473749999999998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r=0.3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193</v>
      </c>
      <c r="B206" s="4">
        <v>0.64329999999999998</v>
      </c>
      <c r="C206" s="4">
        <v>0.70689999999999997</v>
      </c>
      <c r="D206" s="4">
        <v>0.376</v>
      </c>
      <c r="E206" s="4">
        <v>0.93059999999999998</v>
      </c>
      <c r="F206" s="4">
        <v>0.28249999999999997</v>
      </c>
      <c r="G206" s="5">
        <v>0.66069999999999995</v>
      </c>
      <c r="H206" s="5">
        <v>0.74690000000000001</v>
      </c>
      <c r="I206" s="5">
        <v>0.37280000000000002</v>
      </c>
      <c r="J206" s="5">
        <v>0.91339999999999999</v>
      </c>
      <c r="K206" s="5">
        <v>0.32319999999999999</v>
      </c>
      <c r="L206" s="4">
        <v>0.68620000000000003</v>
      </c>
      <c r="M206" s="4">
        <v>0.8004</v>
      </c>
      <c r="N206" s="4">
        <v>0.34799999999999998</v>
      </c>
      <c r="O206" s="4">
        <v>0.88649999999999995</v>
      </c>
      <c r="P206" s="4">
        <v>0.27510000000000001</v>
      </c>
      <c r="Q206" s="5">
        <v>0.73560000000000003</v>
      </c>
      <c r="R206" s="5">
        <v>0.91500000000000004</v>
      </c>
      <c r="S206" s="5">
        <v>0.29249999999999998</v>
      </c>
      <c r="T206" s="5">
        <v>0.83499999999999996</v>
      </c>
      <c r="U206" s="5">
        <v>0.20610000000000001</v>
      </c>
      <c r="V206" s="4">
        <v>0.83989999999999998</v>
      </c>
      <c r="W206" s="4">
        <v>1.1874</v>
      </c>
      <c r="X206" s="4">
        <v>0.2026</v>
      </c>
      <c r="Y206" s="4">
        <v>0.57779999999999998</v>
      </c>
      <c r="Z206" s="4">
        <v>8.0699999999999994E-2</v>
      </c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>
        <v>0.68779999999999997</v>
      </c>
      <c r="CJ206" s="5">
        <v>0.80510000000000004</v>
      </c>
      <c r="CK206" s="5">
        <v>0.34370000000000001</v>
      </c>
      <c r="CL206" s="5">
        <v>0.8881</v>
      </c>
      <c r="CM206" s="5">
        <v>0.23860000000000001</v>
      </c>
      <c r="CN206" s="4">
        <v>0.73660000000000003</v>
      </c>
      <c r="CO206" s="4">
        <v>0.91659999999999997</v>
      </c>
      <c r="CP206" s="4">
        <v>0.29360000000000003</v>
      </c>
      <c r="CQ206" s="4">
        <v>0.83499999999999996</v>
      </c>
      <c r="CR206" s="4">
        <v>0.14130000000000001</v>
      </c>
      <c r="CS206" s="5">
        <v>0.84130000000000005</v>
      </c>
      <c r="CT206" s="5">
        <v>1.1923999999999999</v>
      </c>
      <c r="CU206" s="5">
        <v>0.1948</v>
      </c>
      <c r="CV206" s="5">
        <v>0.57430000000000003</v>
      </c>
      <c r="CW206" s="5">
        <v>4.8800000000000003E-2</v>
      </c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18"/>
        <v>0.72892500000000005</v>
      </c>
      <c r="EW206" s="4">
        <f t="shared" si="19"/>
        <v>0.90883750000000008</v>
      </c>
      <c r="EX206" s="4">
        <f t="shared" si="20"/>
        <v>0.30299999999999999</v>
      </c>
      <c r="EY206" s="4">
        <f t="shared" si="21"/>
        <v>0.80508749999999996</v>
      </c>
      <c r="EZ206" s="4">
        <f t="shared" si="22"/>
        <v>0.19953749999999998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s="5" customFormat="1" x14ac:dyDescent="0.2">
      <c r="A207" s="1" t="s">
        <v>204</v>
      </c>
      <c r="B207" s="4"/>
      <c r="C207" s="4"/>
      <c r="D207" s="4"/>
      <c r="E207" s="4"/>
      <c r="F207" s="4"/>
      <c r="L207" s="4"/>
      <c r="M207" s="4"/>
      <c r="N207" s="4"/>
      <c r="O207" s="4"/>
      <c r="P207" s="4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J207" s="4"/>
      <c r="BK207" s="4"/>
      <c r="BL207" s="4"/>
      <c r="BM207" s="4"/>
      <c r="BN207" s="4"/>
      <c r="BT207" s="4"/>
      <c r="BU207" s="4"/>
      <c r="BV207" s="4"/>
      <c r="BW207" s="4"/>
      <c r="BX207" s="4"/>
      <c r="CD207" s="4"/>
      <c r="CE207" s="4"/>
      <c r="CF207" s="4"/>
      <c r="CG207" s="4"/>
      <c r="CH207" s="4"/>
      <c r="CN207" s="4"/>
      <c r="CO207" s="4"/>
      <c r="CP207" s="4"/>
      <c r="CQ207" s="4"/>
      <c r="CR207" s="4"/>
      <c r="CX207" s="4"/>
      <c r="CY207" s="4"/>
      <c r="CZ207" s="4"/>
      <c r="DA207" s="4"/>
      <c r="DB207" s="4"/>
      <c r="DH207" s="4"/>
      <c r="DI207" s="4"/>
      <c r="DJ207" s="4"/>
      <c r="DK207" s="4"/>
      <c r="DL207" s="4"/>
      <c r="DR207" s="4"/>
      <c r="DS207" s="4"/>
      <c r="DT207" s="4"/>
      <c r="DU207" s="4"/>
      <c r="DV207" s="4"/>
      <c r="EB207" s="4"/>
      <c r="EC207" s="4"/>
      <c r="ED207" s="4"/>
      <c r="EE207" s="4"/>
      <c r="EF207" s="4"/>
      <c r="EL207" s="4"/>
      <c r="EM207" s="4"/>
      <c r="EN207" s="4"/>
      <c r="EO207" s="4"/>
      <c r="EP207" s="4"/>
      <c r="EV207" s="4" t="e">
        <f t="shared" ref="EV207" si="23">AVERAGEIFS(B207:EU207,metrics.est,"MAE")</f>
        <v>#DIV/0!</v>
      </c>
      <c r="EW207" s="4" t="e">
        <f t="shared" si="19"/>
        <v>#DIV/0!</v>
      </c>
      <c r="EX207" s="4" t="e">
        <f t="shared" si="20"/>
        <v>#DIV/0!</v>
      </c>
      <c r="EY207" s="4" t="e">
        <f t="shared" si="21"/>
        <v>#DIV/0!</v>
      </c>
      <c r="EZ207" s="4" t="e">
        <f t="shared" si="22"/>
        <v>#DIV/0!</v>
      </c>
      <c r="FA207" s="11" t="e" cm="1">
        <f t="array" aca="1" ref="FA207" ca="1">CONCATENATE(INDIRECT(ADDRESS(1,MATCH(_xlfn.MINIFS(B207:EU207,metrics.est,"MAE"),B207:EU207,0)+1)), ", ", INDIRECT(ADDRESS(2,MATCH(_xlfn.MINIFS(B207:EU207,metrics.est,"MAE"),B207:EU207,0)+1)))</f>
        <v>#N/A</v>
      </c>
      <c r="FB207" s="11" t="e" cm="1">
        <f t="array" aca="1" ref="FB207" ca="1">CONCATENATE(INDIRECT(ADDRESS(1,MATCH(_xlfn.MINIFS(B207:EU207,metrics.est,"MSE"),B207:EU207,0)+1)), ", ", INDIRECT(ADDRESS(2,MATCH(_xlfn.MINIFS(B207:EU207,metrics.est,"MSE"),B207:EU207,0)+1)))</f>
        <v>#N/A</v>
      </c>
      <c r="FC207" s="11" t="e" cm="1">
        <f t="array" aca="1" ref="FC207" ca="1">CONCATENATE(INDIRECT(ADDRESS(1,MATCH(_xlfn.MAXIFS(B207:EU207,metrics.est,"R"),B207:EU207,0)+1)), ", ", INDIRECT(ADDRESS(2,MATCH(_xlfn.MAXIFS(B207:EU207,metrics.est,"R"),B207:EU207,0)+1)))</f>
        <v>#N/A</v>
      </c>
      <c r="FD207" s="11" t="e" cm="1">
        <f t="array" aca="1" ref="FD207" ca="1">CONCATENATE(INDIRECT(ADDRESS(1,MATCH(_xlfn.MAXIFS(B207:EU207,metrics.est,"Coverage"),B207:EU207,0)+1)), ", ", INDIRECT(ADDRESS(2,MATCH(_xlfn.MAXIFS(B207:EU207,metrics.est,"Coverage"),B207:EU207,0)+1)))</f>
        <v>#N/A</v>
      </c>
      <c r="FE207" s="11" t="e" cm="1">
        <f t="array" aca="1" ref="FE207" ca="1">CONCATENATE(INDIRECT(ADDRESS(1,MATCH(_xlfn.MINIFS(B207:EU207,metrics.est,"Time"),B207:EU207,0)+1)), ", ", INDIRECT(ADDRESS(2,MATCH(_xlfn.MINIFS(B207:EU207,metrics.est,"Time"),B207:EU207,0)+1)))</f>
        <v>#N/A</v>
      </c>
    </row>
    <row r="208" spans="1:161" s="9" customFormat="1" x14ac:dyDescent="0.2">
      <c r="A208" s="7" t="s">
        <v>205</v>
      </c>
      <c r="B208" s="8" t="str" cm="1">
        <f t="array" aca="1" ref="B208" ca="1">INDIRECT(ADDRESS(MATCH(MIN(B7:B207),B7:B207,0)+6,1))</f>
        <v>BI22.ZSim</v>
      </c>
      <c r="C208" s="8" t="str" cm="1">
        <f t="array" aca="1" ref="C208" ca="1">INDIRECT(ADDRESS(MATCH(MIN(C7:C207),C7:C207,0)+6,1))</f>
        <v>BI22.ZSim</v>
      </c>
      <c r="D208" s="8" t="str" cm="1">
        <f t="array" aca="1" ref="D208" ca="1">INDIRECT(ADDRESS(MATCH(MAX(D7:D207),D7:D207,0)+6,1))</f>
        <v>BI14.QTIJ</v>
      </c>
      <c r="E208" s="8" t="str" cm="1">
        <f t="array" aca="1" ref="E208" ca="1">INDIRECT(ADDRESS(MATCH(MAX(E7:E207),E7:E207,0)+6,1))</f>
        <v>BI14.QTIJ</v>
      </c>
      <c r="F208" s="8" t="str" cm="1">
        <f t="array" aca="1" ref="F208" ca="1">INDIRECT(ADDRESS(MATCH(MIN(F7:F207),F7:F207,0)+6,1))</f>
        <v>BU01.JaccardMulti</v>
      </c>
      <c r="G208" s="12" t="str" cm="1">
        <f t="array" aca="1" ref="G208" ca="1">INDIRECT(ADDRESS(MATCH(MIN(G7:G207),G7:G207,0)+6,1))</f>
        <v>BI22.ZSim</v>
      </c>
      <c r="H208" s="12" t="str" cm="1">
        <f t="array" aca="1" ref="H208" ca="1">INDIRECT(ADDRESS(MATCH(MIN(H7:H207),H7:H207,0)+6,1))</f>
        <v>BI22.ZSim</v>
      </c>
      <c r="I208" s="14" t="str" cm="1">
        <f t="array" aca="1" ref="I208" ca="1">INDIRECT(ADDRESS(MATCH(MAX(I7:I207),I7:I207,0)+6,1))</f>
        <v>BI22.ZSim</v>
      </c>
      <c r="J208" s="14" t="str" cm="1">
        <f t="array" aca="1" ref="J208" ca="1">INDIRECT(ADDRESS(MATCH(MAX(J7:J207),J7:J207,0)+6,1))</f>
        <v>AI01.Jaccard</v>
      </c>
      <c r="K208" s="12" t="str" cm="1">
        <f t="array" aca="1" ref="K208" ca="1">INDIRECT(ADDRESS(MATCH(MIN(K7:K207),K7:K207,0)+6,1))</f>
        <v>BU03.CPC</v>
      </c>
      <c r="L208" s="8" t="str" cm="1">
        <f t="array" aca="1" ref="L208" ca="1">INDIRECT(ADDRESS(MATCH(MIN(L7:L207),L7:L207,0)+6,1))</f>
        <v>AI05.SRC</v>
      </c>
      <c r="M208" s="8" t="str" cm="1">
        <f t="array" aca="1" ref="M208" ca="1">INDIRECT(ADDRESS(MATCH(MIN(M7:M207),M7:M207,0)+6,1))</f>
        <v>AI05.SRC</v>
      </c>
      <c r="N208" s="8" t="str" cm="1">
        <f t="array" aca="1" ref="N208" ca="1">INDIRECT(ADDRESS(MATCH(MAX(N7:N207),N7:N207,0)+6,1))</f>
        <v>BI22.ZSim</v>
      </c>
      <c r="O208" s="8" t="str" cm="1">
        <f t="array" aca="1" ref="O208" ca="1">INDIRECT(ADDRESS(MATCH(MAX(O7:O207),O7:O207,0)+6,1))</f>
        <v>AI01.Jaccard</v>
      </c>
      <c r="P208" s="8" t="str" cm="1">
        <f t="array" aca="1" ref="P208" ca="1">INDIRECT(ADDRESS(MATCH(MIN(P7:P207),P7:P207,0)+6,1))</f>
        <v>BU01.Dice</v>
      </c>
      <c r="Q208" s="12" t="str" cm="1">
        <f t="array" aca="1" ref="Q208" ca="1">INDIRECT(ADDRESS(MATCH(MIN(Q7:Q207),Q7:Q207,0)+6,1))</f>
        <v>AI28.RPB</v>
      </c>
      <c r="R208" s="12" t="str" cm="1">
        <f t="array" aca="1" ref="R208" ca="1">INDIRECT(ADDRESS(MATCH(MIN(R7:R207),R7:R207,0)+6,1))</f>
        <v>AI05.SRC</v>
      </c>
      <c r="S208" s="12" t="str" cm="1">
        <f t="array" aca="1" ref="S208" ca="1">INDIRECT(ADDRESS(MATCH(MAX(S7:S207),S7:S207,0)+6,1))</f>
        <v>AI28.RPB</v>
      </c>
      <c r="T208" s="12" t="str" cm="1">
        <f t="array" aca="1" ref="T208" ca="1">INDIRECT(ADDRESS(MATCH(MAX(T7:T207),T7:T207,0)+6,1))</f>
        <v>CU14.SMD.EMX6</v>
      </c>
      <c r="U208" s="12" t="str" cm="1">
        <f t="array" aca="1" ref="U208" ca="1">INDIRECT(ADDRESS(MATCH(MIN(U7:U207),U7:U207,0)+6,1))</f>
        <v>BU01.JaccardMulti</v>
      </c>
      <c r="V208" s="8" t="str" cm="1">
        <f t="array" aca="1" ref="V208" ca="1">INDIRECT(ADDRESS(MATCH(MIN(V7:V207),V7:V207,0)+6,1))</f>
        <v>AI28.RPB</v>
      </c>
      <c r="W208" s="8" t="str" cm="1">
        <f t="array" aca="1" ref="W208" ca="1">INDIRECT(ADDRESS(MATCH(MIN(W7:W207),W7:W207,0)+6,1))</f>
        <v>AI28.RPB</v>
      </c>
      <c r="X208" s="8" t="str" cm="1">
        <f t="array" aca="1" ref="X208" ca="1">INDIRECT(ADDRESS(MATCH(MAX(X7:X207),X7:X207,0)+6,1))</f>
        <v>AI19.KL</v>
      </c>
      <c r="Y208" s="8" t="str" cm="1">
        <f t="array" aca="1" ref="Y208" ca="1">INDIRECT(ADDRESS(MATCH(MAX(Y7:Y207),Y7:Y207,0)+6,1))</f>
        <v>CI14.Amer.EMX4</v>
      </c>
      <c r="Z208" s="8" t="str" cm="1">
        <f t="array" aca="1" ref="Z208" ca="1">INDIRECT(ADDRESS(MATCH(MIN(Z7:Z207),Z7:Z207,0)+6,1))</f>
        <v>BU16.TAN</v>
      </c>
      <c r="AA208" s="12" t="e" cm="1">
        <f t="array" aca="1" ref="AA208" ca="1">INDIRECT(ADDRESS(MATCH(MIN(AA7:AA207),AA7:AA207,0)+6,1))</f>
        <v>#N/A</v>
      </c>
      <c r="AB208" s="12" t="e" cm="1">
        <f t="array" aca="1" ref="AB208" ca="1">INDIRECT(ADDRESS(MATCH(MIN(AB7:AB207),AB7:AB207,0)+6,1))</f>
        <v>#N/A</v>
      </c>
      <c r="AC208" s="12" t="e" cm="1">
        <f t="array" aca="1" ref="AC208" ca="1">INDIRECT(ADDRESS(MATCH(MAX(AC7:AC207),AC7:AC207,0)+6,1))</f>
        <v>#N/A</v>
      </c>
      <c r="AD208" s="12" t="e" cm="1">
        <f t="array" aca="1" ref="AD208" ca="1">INDIRECT(ADDRESS(MATCH(MAX(AD7:AD207),AD7:AD207,0)+6,1))</f>
        <v>#N/A</v>
      </c>
      <c r="AE208" s="12" t="e" cm="1">
        <f t="array" aca="1" ref="AE208" ca="1">INDIRECT(ADDRESS(MATCH(MIN(AE7:AE207),AE7:AE207,0)+6,1))</f>
        <v>#N/A</v>
      </c>
      <c r="AF208" s="8" t="e" cm="1">
        <f t="array" aca="1" ref="AF208" ca="1">INDIRECT(ADDRESS(MATCH(MIN(AF7:AF207),AF7:AF207,0)+6,1))</f>
        <v>#N/A</v>
      </c>
      <c r="AG208" s="8" t="e" cm="1">
        <f t="array" aca="1" ref="AG208" ca="1">INDIRECT(ADDRESS(MATCH(MIN(AG7:AG207),AG7:AG207,0)+6,1))</f>
        <v>#N/A</v>
      </c>
      <c r="AH208" s="4" t="e" cm="1">
        <f t="array" aca="1" ref="AH208" ca="1">INDIRECT(ADDRESS(MATCH(MAX(AH7:AH207),AH7:AH207,0)+6,1))</f>
        <v>#N/A</v>
      </c>
      <c r="AI208" s="4" t="e" cm="1">
        <f t="array" aca="1" ref="AI208" ca="1">INDIRECT(ADDRESS(MATCH(MAX(AI7:AI207),AI7:AI207,0)+6,1))</f>
        <v>#N/A</v>
      </c>
      <c r="AJ208" s="8" t="e" cm="1">
        <f t="array" aca="1" ref="AJ208" ca="1">INDIRECT(ADDRESS(MATCH(MIN(AJ7:AJ207),AJ7:AJ207,0)+6,1))</f>
        <v>#N/A</v>
      </c>
      <c r="AK208" s="12" t="str" cm="1">
        <f t="array" aca="1" ref="AK208" ca="1">INDIRECT(ADDRESS(MATCH(MIN(AK7:AK207),AK7:AK207,0)+6,1))</f>
        <v>BI14.AmerJ</v>
      </c>
      <c r="AL208" s="12" t="str" cm="1">
        <f t="array" aca="1" ref="AL208" ca="1">INDIRECT(ADDRESS(MATCH(MIN(AL7:AL207),AL7:AL207,0)+6,1))</f>
        <v>BI14.AmerJ</v>
      </c>
      <c r="AM208" s="12" t="str" cm="1">
        <f t="array" aca="1" ref="AM208" ca="1">INDIRECT(ADDRESS(MATCH(MAX(AM7:AM207),AM7:AM207,0)+6,1))</f>
        <v>BI07.PSSJ</v>
      </c>
      <c r="AN208" s="12" t="str" cm="1">
        <f t="array" aca="1" ref="AN208" ca="1">INDIRECT(ADDRESS(MATCH(MAX(AN7:AN207),AN7:AN207,0)+6,1))</f>
        <v>AI01.Jaccard</v>
      </c>
      <c r="AO208" s="12" t="str" cm="1">
        <f t="array" aca="1" ref="AO208" ca="1">INDIRECT(ADDRESS(MATCH(MIN(AO7:AO207),AO7:AO207,0)+6,1))</f>
        <v>AU01.Jaccard</v>
      </c>
      <c r="AP208" s="8" t="e" cm="1">
        <f t="array" aca="1" ref="AP208" ca="1">INDIRECT(ADDRESS(MATCH(MIN(AP7:AP207),AP7:AP207,0)+6,1))</f>
        <v>#N/A</v>
      </c>
      <c r="AQ208" s="8" t="e" cm="1">
        <f t="array" aca="1" ref="AQ208" ca="1">INDIRECT(ADDRESS(MATCH(MIN(AQ7:AQ207),AQ7:AQ207,0)+6,1))</f>
        <v>#N/A</v>
      </c>
      <c r="AR208" s="8" t="e" cm="1">
        <f t="array" aca="1" ref="AR208" ca="1">INDIRECT(ADDRESS(MATCH(MAX(AR7:AR207),AR7:AR207,0)+6,1))</f>
        <v>#N/A</v>
      </c>
      <c r="AS208" s="8" t="e" cm="1">
        <f t="array" aca="1" ref="AS208" ca="1">INDIRECT(ADDRESS(MATCH(MAX(AS7:AS207),AS7:AS207,0)+6,1))</f>
        <v>#N/A</v>
      </c>
      <c r="AT208" s="8" t="e" cm="1">
        <f t="array" aca="1" ref="AT208" ca="1">INDIRECT(ADDRESS(MATCH(MIN(AT7:AT207),AT7:AT207,0)+6,1))</f>
        <v>#N/A</v>
      </c>
      <c r="AU208" s="12" t="e" cm="1">
        <f t="array" aca="1" ref="AU208" ca="1">INDIRECT(ADDRESS(MATCH(MIN(AU7:AU207),AU7:AU207,0)+6,1))</f>
        <v>#N/A</v>
      </c>
      <c r="AV208" s="12" t="e" cm="1">
        <f t="array" aca="1" ref="AV208" ca="1">INDIRECT(ADDRESS(MATCH(MIN(AV7:AV207),AV7:AV207,0)+6,1))</f>
        <v>#N/A</v>
      </c>
      <c r="AW208" s="12" t="e" cm="1">
        <f t="array" aca="1" ref="AW208" ca="1">INDIRECT(ADDRESS(MATCH(MAX(AW7:AW207),AW7:AW207,0)+6,1))</f>
        <v>#N/A</v>
      </c>
      <c r="AX208" s="12" t="e" cm="1">
        <f t="array" aca="1" ref="AX208" ca="1">INDIRECT(ADDRESS(MATCH(MAX(AX7:AX207),AX7:AX207,0)+6,1))</f>
        <v>#N/A</v>
      </c>
      <c r="AY208" s="12" t="e" cm="1">
        <f t="array" aca="1" ref="AY208" ca="1">INDIRECT(ADDRESS(MATCH(MIN(AY7:AY207),AY7:AY207,0)+6,1))</f>
        <v>#N/A</v>
      </c>
      <c r="AZ208" s="8" t="e" cm="1">
        <f t="array" aca="1" ref="AZ208" ca="1">INDIRECT(ADDRESS(MATCH(MIN(AZ7:AZ207),AZ7:AZ207,0)+6,1))</f>
        <v>#N/A</v>
      </c>
      <c r="BA208" s="8" t="e" cm="1">
        <f t="array" aca="1" ref="BA208" ca="1">INDIRECT(ADDRESS(MATCH(MIN(BA7:BA207),BA7:BA207,0)+6,1))</f>
        <v>#N/A</v>
      </c>
      <c r="BB208" s="8" t="e" cm="1">
        <f t="array" aca="1" ref="BB208" ca="1">INDIRECT(ADDRESS(MATCH(MAX(BB7:BB207),BB7:BB207,0)+6,1))</f>
        <v>#N/A</v>
      </c>
      <c r="BC208" s="8" t="e" cm="1">
        <f t="array" aca="1" ref="BC208" ca="1">INDIRECT(ADDRESS(MATCH(MAX(BC7:BC207),BC7:BC207,0)+6,1))</f>
        <v>#N/A</v>
      </c>
      <c r="BD208" s="8" t="e" cm="1">
        <f t="array" aca="1" ref="BD208" ca="1">INDIRECT(ADDRESS(MATCH(MIN(BD7:BD207),BD7:BD207,0)+6,1))</f>
        <v>#N/A</v>
      </c>
      <c r="BE208" s="12" t="e" cm="1">
        <f t="array" aca="1" ref="BE208" ca="1">INDIRECT(ADDRESS(MATCH(MIN(BE7:BE207),BE7:BE207,0)+6,1))</f>
        <v>#N/A</v>
      </c>
      <c r="BF208" s="12" t="e" cm="1">
        <f t="array" aca="1" ref="BF208" ca="1">INDIRECT(ADDRESS(MATCH(MIN(BF7:BF207),BF7:BF207,0)+6,1))</f>
        <v>#N/A</v>
      </c>
      <c r="BG208" s="14" t="e" cm="1">
        <f t="array" aca="1" ref="BG208" ca="1">INDIRECT(ADDRESS(MATCH(MAX(BG7:BG207),BG7:BG207,0)+6,1))</f>
        <v>#N/A</v>
      </c>
      <c r="BH208" s="14" t="e" cm="1">
        <f t="array" aca="1" ref="BH208" ca="1">INDIRECT(ADDRESS(MATCH(MAX(BH7:BH207),BH7:BH207,0)+6,1))</f>
        <v>#N/A</v>
      </c>
      <c r="BI208" s="12" t="e" cm="1">
        <f t="array" aca="1" ref="BI208" ca="1">INDIRECT(ADDRESS(MATCH(MIN(BI7:BI207),BI7:BI207,0)+6,1))</f>
        <v>#N/A</v>
      </c>
      <c r="BJ208" s="8" t="str" cm="1">
        <f t="array" aca="1" ref="BJ208" ca="1">INDIRECT(ADDRESS(MATCH(MIN(BJ7:BJ207),BJ7:BJ207,0)+6,1))</f>
        <v>BI01.RatingJaccard</v>
      </c>
      <c r="BK208" s="8" t="str" cm="1">
        <f t="array" aca="1" ref="BK208" ca="1">INDIRECT(ADDRESS(MATCH(MIN(BK7:BK207),BK7:BK207,0)+6,1))</f>
        <v>BI01.RatingJaccard</v>
      </c>
      <c r="BL208" s="8" t="str" cm="1">
        <f t="array" aca="1" ref="BL208" ca="1">INDIRECT(ADDRESS(MATCH(MAX(BL7:BL207),BL7:BL207,0)+6,1))</f>
        <v>BI01.JacRA</v>
      </c>
      <c r="BM208" s="8" t="str" cm="1">
        <f t="array" aca="1" ref="BM208" ca="1">INDIRECT(ADDRESS(MATCH(MAX(BM7:BM207),BM7:BM207,0)+6,1))</f>
        <v>BI01.Dice</v>
      </c>
      <c r="BN208" s="8" t="str" cm="1">
        <f t="array" aca="1" ref="BN208" ca="1">INDIRECT(ADDRESS(MATCH(MIN(BN7:BN207),BN7:BN207,0)+6,1))</f>
        <v>BU01.JacRA</v>
      </c>
      <c r="BO208" s="12" t="e" cm="1">
        <f t="array" aca="1" ref="BO208" ca="1">INDIRECT(ADDRESS(MATCH(MIN(BO7:BO207),BO7:BO207,0)+6,1))</f>
        <v>#N/A</v>
      </c>
      <c r="BP208" s="12" t="e" cm="1">
        <f t="array" aca="1" ref="BP208" ca="1">INDIRECT(ADDRESS(MATCH(MIN(BP7:BP207),BP7:BP207,0)+6,1))</f>
        <v>#N/A</v>
      </c>
      <c r="BQ208" s="12" t="e" cm="1">
        <f t="array" aca="1" ref="BQ208" ca="1">INDIRECT(ADDRESS(MATCH(MAX(BQ7:BQ207),BQ7:BQ207,0)+6,1))</f>
        <v>#N/A</v>
      </c>
      <c r="BR208" s="12" t="e" cm="1">
        <f t="array" aca="1" ref="BR208" ca="1">INDIRECT(ADDRESS(MATCH(MAX(BR7:BR207),BR7:BR207,0)+6,1))</f>
        <v>#N/A</v>
      </c>
      <c r="BS208" s="12" t="e" cm="1">
        <f t="array" aca="1" ref="BS208" ca="1">INDIRECT(ADDRESS(MATCH(MIN(BS7:BS207),BS7:BS207,0)+6,1))</f>
        <v>#N/A</v>
      </c>
      <c r="BT208" s="8" t="e" cm="1">
        <f t="array" aca="1" ref="BT208" ca="1">INDIRECT(ADDRESS(MATCH(MIN(BT7:BT207),BT7:BT207,0)+6,1))</f>
        <v>#N/A</v>
      </c>
      <c r="BU208" s="8" t="e" cm="1">
        <f t="array" aca="1" ref="BU208" ca="1">INDIRECT(ADDRESS(MATCH(MIN(BU7:BU207),BU7:BU207,0)+6,1))</f>
        <v>#N/A</v>
      </c>
      <c r="BV208" s="8" t="e" cm="1">
        <f t="array" aca="1" ref="BV208" ca="1">INDIRECT(ADDRESS(MATCH(MAX(BV7:BV207),BV7:BV207,0)+6,1))</f>
        <v>#N/A</v>
      </c>
      <c r="BW208" s="8" t="e" cm="1">
        <f t="array" aca="1" ref="BW208" ca="1">INDIRECT(ADDRESS(MATCH(MAX(BW7:BW207),BW7:BW207,0)+6,1))</f>
        <v>#N/A</v>
      </c>
      <c r="BX208" s="8" t="e" cm="1">
        <f t="array" aca="1" ref="BX208" ca="1">INDIRECT(ADDRESS(MATCH(MIN(BX7:BX207),BX7:BX207,0)+6,1))</f>
        <v>#N/A</v>
      </c>
      <c r="BY208" s="12" t="e" cm="1">
        <f t="array" aca="1" ref="BY208" ca="1">INDIRECT(ADDRESS(MATCH(MIN(BY7:BY207),BY7:BY207,0)+6,1))</f>
        <v>#N/A</v>
      </c>
      <c r="BZ208" s="12" t="e" cm="1">
        <f t="array" aca="1" ref="BZ208" ca="1">INDIRECT(ADDRESS(MATCH(MIN(BZ7:BZ207),BZ7:BZ207,0)+6,1))</f>
        <v>#N/A</v>
      </c>
      <c r="CA208" s="12" t="e" cm="1">
        <f t="array" aca="1" ref="CA208" ca="1">INDIRECT(ADDRESS(MATCH(MAX(CA7:CA207),CA7:CA207,0)+6,1))</f>
        <v>#N/A</v>
      </c>
      <c r="CB208" s="12" t="e" cm="1">
        <f t="array" aca="1" ref="CB208" ca="1">INDIRECT(ADDRESS(MATCH(MAX(CB7:CB207),CB7:CB207,0)+6,1))</f>
        <v>#N/A</v>
      </c>
      <c r="CC208" s="12" t="e" cm="1">
        <f t="array" aca="1" ref="CC208" ca="1">INDIRECT(ADDRESS(MATCH(MIN(CC7:CC207),CC7:CC207,0)+6,1))</f>
        <v>#N/A</v>
      </c>
      <c r="CD208" s="8" t="e" cm="1">
        <f t="array" aca="1" ref="CD208" ca="1">INDIRECT(ADDRESS(MATCH(MIN(CD7:CD207),CD7:CD207,0)+6,1))</f>
        <v>#N/A</v>
      </c>
      <c r="CE208" s="8" t="e" cm="1">
        <f t="array" aca="1" ref="CE208" ca="1">INDIRECT(ADDRESS(MATCH(MIN(CE7:CE207),CE7:CE207,0)+6,1))</f>
        <v>#N/A</v>
      </c>
      <c r="CF208" s="8" t="e" cm="1">
        <f t="array" aca="1" ref="CF208" ca="1">INDIRECT(ADDRESS(MATCH(MAX(CF7:CF207),CF7:CF207,0)+6,1))</f>
        <v>#N/A</v>
      </c>
      <c r="CG208" s="8" t="e" cm="1">
        <f t="array" aca="1" ref="CG208" ca="1">INDIRECT(ADDRESS(MATCH(MAX(CG7:CG207),CG7:CG207,0)+6,1))</f>
        <v>#N/A</v>
      </c>
      <c r="CH208" s="8" t="e" cm="1">
        <f t="array" aca="1" ref="CH208" ca="1">INDIRECT(ADDRESS(MATCH(MIN(CH7:CH207),CH7:CH207,0)+6,1))</f>
        <v>#N/A</v>
      </c>
      <c r="CI208" s="12" t="str" cm="1">
        <f t="array" aca="1" ref="CI208" ca="1">INDIRECT(ADDRESS(MATCH(MIN(CI7:CI207),CI7:CI207,0)+6,1))</f>
        <v>AI05.SRC</v>
      </c>
      <c r="CJ208" s="12" t="str" cm="1">
        <f t="array" aca="1" ref="CJ208" ca="1">INDIRECT(ADDRESS(MATCH(MIN(CJ7:CJ207),CJ7:CJ207,0)+6,1))</f>
        <v>AI05.SRC</v>
      </c>
      <c r="CK208" s="12" t="str" cm="1">
        <f t="array" aca="1" ref="CK208" ca="1">INDIRECT(ADDRESS(MATCH(MAX(CK7:CK207),CK7:CK207,0)+6,1))</f>
        <v>BI22.ZSim</v>
      </c>
      <c r="CL208" s="12" t="str" cm="1">
        <f t="array" aca="1" ref="CL208" ca="1">INDIRECT(ADDRESS(MATCH(MAX(CL7:CL207),CL7:CL207,0)+6,1))</f>
        <v>AI01.Jaccard</v>
      </c>
      <c r="CM208" s="12" t="str" cm="1">
        <f t="array" aca="1" ref="CM208" ca="1">INDIRECT(ADDRESS(MATCH(MIN(CM7:CM207),CM7:CM207,0)+6,1))</f>
        <v>AU13.SMTP</v>
      </c>
      <c r="CN208" s="8" t="str" cm="1">
        <f t="array" aca="1" ref="CN208" ca="1">INDIRECT(ADDRESS(MATCH(MIN(CN7:CN207),CN7:CN207,0)+6,1))</f>
        <v>BI03.IPWR</v>
      </c>
      <c r="CO208" s="8" t="str" cm="1">
        <f t="array" aca="1" ref="CO208" ca="1">INDIRECT(ADDRESS(MATCH(MIN(CO7:CO207),CO7:CO207,0)+6,1))</f>
        <v>BI03.IPWR</v>
      </c>
      <c r="CP208" s="8" t="str" cm="1">
        <f t="array" aca="1" ref="CP208" ca="1">INDIRECT(ADDRESS(MATCH(MAX(CP7:CP207),CP7:CP207,0)+6,1))</f>
        <v>BI03.IPWR</v>
      </c>
      <c r="CQ208" s="8" t="str" cm="1">
        <f t="array" aca="1" ref="CQ208" ca="1">INDIRECT(ADDRESS(MATCH(MAX(CQ7:CQ207),CQ7:CQ207,0)+6,1))</f>
        <v>AI01.Jaccard</v>
      </c>
      <c r="CR208" s="8" t="str" cm="1">
        <f t="array" aca="1" ref="CR208" ca="1">INDIRECT(ADDRESS(MATCH(MIN(CR7:CR207),CR7:CR207,0)+6,1))</f>
        <v>AU13.SMTP</v>
      </c>
      <c r="CS208" s="12" t="str" cm="1">
        <f t="array" aca="1" ref="CS208" ca="1">INDIRECT(ADDRESS(MATCH(MIN(CS7:CS207),CS7:CS207,0)+6,1))</f>
        <v>BI03.IPWR</v>
      </c>
      <c r="CT208" s="12" t="str" cm="1">
        <f t="array" aca="1" ref="CT208" ca="1">INDIRECT(ADDRESS(MATCH(MIN(CT7:CT207),CT7:CT207,0)+6,1))</f>
        <v>BI03.IPWR</v>
      </c>
      <c r="CU208" s="12" t="str" cm="1">
        <f t="array" aca="1" ref="CU208" ca="1">INDIRECT(ADDRESS(MATCH(MAX(CU7:CU207),CU7:CU207,0)+6,1))</f>
        <v>AI19.KL</v>
      </c>
      <c r="CV208" s="12" t="str" cm="1">
        <f t="array" aca="1" ref="CV208" ca="1">INDIRECT(ADDRESS(MATCH(MAX(CV7:CV207),CV7:CV207,0)+6,1))</f>
        <v>AI01.Jaccard</v>
      </c>
      <c r="CW208" s="12" t="str" cm="1">
        <f t="array" aca="1" ref="CW208" ca="1">INDIRECT(ADDRESS(MATCH(MIN(CW7:CW207),CW7:CW207,0)+6,1))</f>
        <v>AU13.SMTP</v>
      </c>
      <c r="CX208" s="8" t="str" cm="1">
        <f t="array" aca="1" ref="CX208" ca="1">INDIRECT(ADDRESS(MATCH(MIN(CX7:CX207),CX7:CX207,0)+6,1))</f>
        <v>AI05.SRC</v>
      </c>
      <c r="CY208" s="8" t="str" cm="1">
        <f t="array" aca="1" ref="CY208" ca="1">INDIRECT(ADDRESS(MATCH(MIN(CY7:CY207),CY7:CY207,0)+6,1))</f>
        <v>AI05.SRC</v>
      </c>
      <c r="CZ208" s="8" t="str" cm="1">
        <f t="array" aca="1" ref="CZ208" ca="1">INDIRECT(ADDRESS(MATCH(MAX(CZ7:CZ207),CZ7:CZ207,0)+6,1))</f>
        <v>AI06.PIP</v>
      </c>
      <c r="DA208" s="8" t="str" cm="1">
        <f t="array" aca="1" ref="DA208" ca="1">INDIRECT(ADDRESS(MATCH(MAX(DA7:DA207),DA7:DA207,0)+6,1))</f>
        <v>AI01.Jaccard</v>
      </c>
      <c r="DB208" s="8" t="str" cm="1">
        <f t="array" aca="1" ref="DB208" ca="1">INDIRECT(ADDRESS(MATCH(MIN(DB7:DB207),DB7:DB207,0)+6,1))</f>
        <v>AI01.Jaccard</v>
      </c>
      <c r="DC208" s="12" t="e" cm="1">
        <f t="array" aca="1" ref="DC208" ca="1">INDIRECT(ADDRESS(MATCH(MIN(DC7:DC207),DC7:DC207,0)+6,1))</f>
        <v>#N/A</v>
      </c>
      <c r="DD208" s="12" t="e" cm="1">
        <f t="array" aca="1" ref="DD208" ca="1">INDIRECT(ADDRESS(MATCH(MIN(DD7:DD207),DD7:DD207,0)+6,1))</f>
        <v>#N/A</v>
      </c>
      <c r="DE208" s="12" t="e" cm="1">
        <f t="array" aca="1" ref="DE208" ca="1">INDIRECT(ADDRESS(MATCH(MAX(DE7:DE207),DE7:DE207,0)+6,1))</f>
        <v>#N/A</v>
      </c>
      <c r="DF208" s="12" t="e" cm="1">
        <f t="array" aca="1" ref="DF208" ca="1">INDIRECT(ADDRESS(MATCH(MAX(DF7:DF207),DF7:DF207,0)+6,1))</f>
        <v>#N/A</v>
      </c>
      <c r="DG208" s="12" t="e" cm="1">
        <f t="array" aca="1" ref="DG208" ca="1">INDIRECT(ADDRESS(MATCH(MIN(DG7:DG207),DG7:DG207,0)+6,1))</f>
        <v>#N/A</v>
      </c>
      <c r="DH208" s="8" t="str" cm="1">
        <f t="array" aca="1" ref="DH208" ca="1">INDIRECT(ADDRESS(MATCH(MIN(DH7:DH207),DH7:DH207,0)+6,1))</f>
        <v>BU19.KLAdvanced</v>
      </c>
      <c r="DI208" s="8" t="str" cm="1">
        <f t="array" aca="1" ref="DI208" ca="1">INDIRECT(ADDRESS(MATCH(MIN(DI7:DI207),DI7:DI207,0)+6,1))</f>
        <v>AI05.SRC</v>
      </c>
      <c r="DJ208" s="8" t="str" cm="1">
        <f t="array" aca="1" ref="DJ208" ca="1">INDIRECT(ADDRESS(MATCH(MAX(DJ7:DJ207),DJ7:DJ207,0)+6,1))</f>
        <v>BI22.ZSim</v>
      </c>
      <c r="DK208" s="8" t="str" cm="1">
        <f t="array" aca="1" ref="DK208" ca="1">INDIRECT(ADDRESS(MATCH(MAX(DK7:DK207),DK7:DK207,0)+6,1))</f>
        <v>AI01.Jaccard</v>
      </c>
      <c r="DL208" s="8" t="str" cm="1">
        <f t="array" aca="1" ref="DL208" ca="1">INDIRECT(ADDRESS(MATCH(MIN(DL7:DL207),DL7:DL207,0)+6,1))</f>
        <v>AU13.SMTP</v>
      </c>
      <c r="DM208" s="12" t="e" cm="1">
        <f t="array" aca="1" ref="DM208" ca="1">INDIRECT(ADDRESS(MATCH(MIN(DM7:DM207),DM7:DM207,0)+6,1))</f>
        <v>#N/A</v>
      </c>
      <c r="DN208" s="12" t="e" cm="1">
        <f t="array" aca="1" ref="DN208" ca="1">INDIRECT(ADDRESS(MATCH(MIN(DN7:DN207),DN7:DN207,0)+6,1))</f>
        <v>#N/A</v>
      </c>
      <c r="DO208" s="12" t="e" cm="1">
        <f t="array" aca="1" ref="DO208" ca="1">INDIRECT(ADDRESS(MATCH(MAX(DO7:DO207),DO7:DO207,0)+6,1))</f>
        <v>#N/A</v>
      </c>
      <c r="DP208" s="12" t="e" cm="1">
        <f t="array" aca="1" ref="DP208" ca="1">INDIRECT(ADDRESS(MATCH(MAX(DP7:DP207),DP7:DP207,0)+6,1))</f>
        <v>#N/A</v>
      </c>
      <c r="DQ208" s="12" t="e" cm="1">
        <f t="array" aca="1" ref="DQ208" ca="1">INDIRECT(ADDRESS(MATCH(MIN(DQ7:DQ207),DQ7:DQ207,0)+6,1))</f>
        <v>#N/A</v>
      </c>
      <c r="DR208" s="8" t="e" cm="1">
        <f t="array" aca="1" ref="DR208" ca="1">INDIRECT(ADDRESS(MATCH(MIN(DR7:DR207),DR7:DR207,0)+6,1))</f>
        <v>#N/A</v>
      </c>
      <c r="DS208" s="8" t="e" cm="1">
        <f t="array" aca="1" ref="DS208" ca="1">INDIRECT(ADDRESS(MATCH(MIN(DS7:DS207),DS7:DS207,0)+6,1))</f>
        <v>#N/A</v>
      </c>
      <c r="DT208" s="8" t="e" cm="1">
        <f t="array" aca="1" ref="DT208" ca="1">INDIRECT(ADDRESS(MATCH(MAX(DT7:DT207),DT7:DT207,0)+6,1))</f>
        <v>#N/A</v>
      </c>
      <c r="DU208" s="8" t="e" cm="1">
        <f t="array" aca="1" ref="DU208" ca="1">INDIRECT(ADDRESS(MATCH(MAX(DU7:DU207),DU7:DU207,0)+6,1))</f>
        <v>#N/A</v>
      </c>
      <c r="DV208" s="8" t="e" cm="1">
        <f t="array" aca="1" ref="DV208" ca="1">INDIRECT(ADDRESS(MATCH(MIN(DV7:DV207),DV7:DV207,0)+6,1))</f>
        <v>#N/A</v>
      </c>
      <c r="DW208" s="12" t="e" cm="1">
        <f t="array" aca="1" ref="DW208" ca="1">INDIRECT(ADDRESS(MATCH(MIN(DW7:DW207),DW7:DW207,0)+6,1))</f>
        <v>#N/A</v>
      </c>
      <c r="DX208" s="12" t="e" cm="1">
        <f t="array" aca="1" ref="DX208" ca="1">INDIRECT(ADDRESS(MATCH(MIN(DX7:DX207),DX7:DX207,0)+6,1))</f>
        <v>#N/A</v>
      </c>
      <c r="DY208" s="12" t="e" cm="1">
        <f t="array" aca="1" ref="DY208" ca="1">INDIRECT(ADDRESS(MATCH(MAX(DY7:DY207),DY7:DY207,0)+6,1))</f>
        <v>#N/A</v>
      </c>
      <c r="DZ208" s="12" t="e" cm="1">
        <f t="array" aca="1" ref="DZ208" ca="1">INDIRECT(ADDRESS(MATCH(MAX(DZ7:DZ207),DZ7:DZ207,0)+6,1))</f>
        <v>#N/A</v>
      </c>
      <c r="EA208" s="12" t="e" cm="1">
        <f t="array" aca="1" ref="EA208" ca="1">INDIRECT(ADDRESS(MATCH(MIN(EA7:EA207),EA7:EA207,0)+6,1))</f>
        <v>#N/A</v>
      </c>
      <c r="EB208" s="8" t="e" cm="1">
        <f t="array" aca="1" ref="EB208" ca="1">INDIRECT(ADDRESS(MATCH(MIN(EB7:EB207),EB7:EB207,0)+6,1))</f>
        <v>#N/A</v>
      </c>
      <c r="EC208" s="8" t="e" cm="1">
        <f t="array" aca="1" ref="EC208" ca="1">INDIRECT(ADDRESS(MATCH(MIN(EC7:EC207),EC7:EC207,0)+6,1))</f>
        <v>#N/A</v>
      </c>
      <c r="ED208" s="8" t="e" cm="1">
        <f t="array" aca="1" ref="ED208" ca="1">INDIRECT(ADDRESS(MATCH(MAX(ED7:ED207),ED7:ED207,0)+6,1))</f>
        <v>#N/A</v>
      </c>
      <c r="EE208" s="8" t="e" cm="1">
        <f t="array" aca="1" ref="EE208" ca="1">INDIRECT(ADDRESS(MATCH(MAX(EE7:EE207),EE7:EE207,0)+6,1))</f>
        <v>#N/A</v>
      </c>
      <c r="EF208" s="8" t="e" cm="1">
        <f t="array" aca="1" ref="EF208" ca="1">INDIRECT(ADDRESS(MATCH(MIN(EF7:EF207),EF7:EF207,0)+6,1))</f>
        <v>#N/A</v>
      </c>
      <c r="EG208" s="12" t="str" cm="1">
        <f t="array" aca="1" ref="EG208" ca="1">INDIRECT(ADDRESS(MATCH(MIN(EG7:EG207),EG7:EG207,0)+6,1))</f>
        <v>BI14.AmerJ</v>
      </c>
      <c r="EH208" s="12" t="str" cm="1">
        <f t="array" aca="1" ref="EH208" ca="1">INDIRECT(ADDRESS(MATCH(MIN(EH7:EH207),EH7:EH207,0)+6,1))</f>
        <v>BI14.AmerJ</v>
      </c>
      <c r="EI208" s="12" t="str" cm="1">
        <f t="array" aca="1" ref="EI208" ca="1">INDIRECT(ADDRESS(MATCH(MAX(EI7:EI207),EI7:EI207,0)+6,1))</f>
        <v>BI07.PSSJ</v>
      </c>
      <c r="EJ208" s="12" t="str" cm="1">
        <f t="array" aca="1" ref="EJ208" ca="1">INDIRECT(ADDRESS(MATCH(MAX(EJ7:EJ207),EJ7:EJ207,0)+6,1))</f>
        <v>BI14.Amer</v>
      </c>
      <c r="EK208" s="12" t="str" cm="1">
        <f t="array" aca="1" ref="EK208" ca="1">INDIRECT(ADDRESS(MATCH(MIN(EK7:EK207),EK7:EK207,0)+6,1))</f>
        <v>AU16.TA</v>
      </c>
      <c r="EL208" s="8" t="e" cm="1">
        <f t="array" aca="1" ref="EL208" ca="1">INDIRECT(ADDRESS(MATCH(MIN(EL7:EL207),EL7:EL207,0)+6,1))</f>
        <v>#N/A</v>
      </c>
      <c r="EM208" s="8" t="e" cm="1">
        <f t="array" aca="1" ref="EM208" ca="1">INDIRECT(ADDRESS(MATCH(MIN(EM7:EM207),EM7:EM207,0)+6,1))</f>
        <v>#N/A</v>
      </c>
      <c r="EN208" s="8" t="e" cm="1">
        <f t="array" aca="1" ref="EN208" ca="1">INDIRECT(ADDRESS(MATCH(MAX(EN7:EN207),EN7:EN207,0)+6,1))</f>
        <v>#N/A</v>
      </c>
      <c r="EO208" s="8" t="e" cm="1">
        <f t="array" aca="1" ref="EO208" ca="1">INDIRECT(ADDRESS(MATCH(MAX(EO7:EO207),EO7:EO207,0)+6,1))</f>
        <v>#N/A</v>
      </c>
      <c r="EP208" s="8" t="e" cm="1">
        <f t="array" aca="1" ref="EP208" ca="1">INDIRECT(ADDRESS(MATCH(MIN(EP7:EP207),EP7:EP207,0)+6,1))</f>
        <v>#N/A</v>
      </c>
      <c r="EQ208" s="12" t="e" cm="1">
        <f t="array" aca="1" ref="EQ208" ca="1">INDIRECT(ADDRESS(MATCH(MIN(EQ7:EQ207),EQ7:EQ207,0)+6,1))</f>
        <v>#N/A</v>
      </c>
      <c r="ER208" s="12" t="e" cm="1">
        <f t="array" aca="1" ref="ER208" ca="1">INDIRECT(ADDRESS(MATCH(MIN(ER7:ER207),ER7:ER207,0)+6,1))</f>
        <v>#N/A</v>
      </c>
      <c r="ES208" s="12" t="e" cm="1">
        <f t="array" aca="1" ref="ES208" ca="1">INDIRECT(ADDRESS(MATCH(MAX(ES7:ES207),ES7:ES207,0)+6,1))</f>
        <v>#N/A</v>
      </c>
      <c r="ET208" s="12" t="e" cm="1">
        <f t="array" aca="1" ref="ET208" ca="1">INDIRECT(ADDRESS(MATCH(MAX(ET7:ET207),ET7:ET207,0)+6,1))</f>
        <v>#N/A</v>
      </c>
      <c r="EU208" s="12" t="e" cm="1">
        <f t="array" aca="1" ref="EU208" ca="1">INDIRECT(ADDRESS(MATCH(MIN(EU7:EU207),EU7:EU207,0)+6,1))</f>
        <v>#N/A</v>
      </c>
      <c r="EV208" s="15" t="str" cm="1">
        <f t="array" aca="1" ref="EV208" ca="1">INDIRECT(ADDRESS(MATCH(MIN((IF(ISNUMBER(EV7:EV207),EV7:EV207))),EV7:EV207,0)+6,1))</f>
        <v>AI28.RPB</v>
      </c>
      <c r="EW208" s="15" t="str" cm="1">
        <f t="array" aca="1" ref="EW208" ca="1">INDIRECT(ADDRESS(MATCH(MIN((IF(ISNUMBER(EW7:EW207),EW7:EW207))),EW7:EW207,0)+6,1))</f>
        <v>AI28.RPB</v>
      </c>
      <c r="EX208" s="15" t="str" cm="1">
        <f t="array" aca="1" ref="EX208" ca="1">INDIRECT(ADDRESS(MATCH(MAX((IF(ISNUMBER(EX7:EX207),EX7:EX207))),EX7:EX207,0)+6,1))</f>
        <v>BI07.PSSJ</v>
      </c>
      <c r="EY208" s="15" t="str" cm="1">
        <f t="array" aca="1" ref="EY208" ca="1">INDIRECT(ADDRESS(MATCH(MAX((IF(ISNUMBER(EY7:EY207),EY7:EY207))),EY7:EY207,0)+6,1))</f>
        <v>BI01.Dice</v>
      </c>
      <c r="EZ208" s="15" t="str" cm="1">
        <f t="array" aca="1" ref="EZ208" ca="1">INDIRECT(ADDRESS(MATCH(MIN((IF(ISNUMBER(EZ7:EZ207),EZ7:EZ207))),EZ7:EZ207,0)+6,1))</f>
        <v>AU30.Singularity</v>
      </c>
      <c r="FA208" s="12" t="str" cm="1">
        <f t="array" aca="1" ref="FA208" ca="1">INDEX(_xlfn._xlws.FILTER(FA7:FA103,ISTEXT(FA7:FA103)),MODE(MATCH(_xlfn._xlws.FILTER(FA7:FA103,ISTEXT(FA7:FA103)),_xlfn._xlws.FILTER(FA7:FA103,ISTEXT(FA7:FA103)),0)))</f>
        <v>k=5, r=0.1</v>
      </c>
      <c r="FB208" s="12" t="str" cm="1">
        <f t="array" aca="1" ref="FB208" ca="1">INDEX(_xlfn._xlws.FILTER(FB7:FB103,ISTEXT(FB7:FB103)),MODE(MATCH(_xlfn._xlws.FILTER(FB7:FB103,ISTEXT(FB7:FB103)),_xlfn._xlws.FILTER(FB7:FB103,ISTEXT(FB7:FB103)),0)))</f>
        <v>k=5, r=0.1</v>
      </c>
      <c r="FC208" s="12" t="str" cm="1">
        <f t="array" aca="1" ref="FC208" ca="1">INDEX(_xlfn._xlws.FILTER(FC7:FC103,ISTEXT(FC7:FC103)),MODE(MATCH(_xlfn._xlws.FILTER(FC7:FC103,ISTEXT(FC7:FC103)),_xlfn._xlws.FILTER(FC7:FC103,ISTEXT(FC7:FC103)),0)))</f>
        <v>k=5, r=0.3</v>
      </c>
      <c r="FD208" s="12" t="str" cm="1">
        <f t="array" aca="1" ref="FD208" ca="1">INDEX(_xlfn._xlws.FILTER(FD7:FD103,ISTEXT(FD7:FD103)),MODE(MATCH(_xlfn._xlws.FILTER(FD7:FD103,ISTEXT(FD7:FD103)),_xlfn._xlws.FILTER(FD7:FD103,ISTEXT(FD7:FD103)),0)))</f>
        <v>k=5, r=0.1</v>
      </c>
      <c r="FE208" s="12" t="str" cm="1">
        <f t="array" aca="1" ref="FE208" ca="1">INDEX(_xlfn._xlws.FILTER(FE7:FE103,ISTEXT(FE7:FE103)),MODE(MATCH(_xlfn._xlws.FILTER(FE7:FE103,ISTEXT(FE7:FE103)),_xlfn._xlws.FILTER(FE7:FE103,ISTEXT(FE7:FE103)),0)))</f>
        <v>k=20, r=0.9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IW208"/>
  <sheetViews>
    <sheetView zoomScaleNormal="100" workbookViewId="0">
      <pane xSplit="1" topLeftCell="B1" activePane="topRight" state="frozen"/>
      <selection pane="topRight" activeCell="B4" sqref="B4:AO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211</v>
      </c>
      <c r="C1" s="2" t="s">
        <v>211</v>
      </c>
      <c r="D1" s="2" t="s">
        <v>211</v>
      </c>
      <c r="E1" s="2" t="s">
        <v>211</v>
      </c>
      <c r="F1" s="2" t="s">
        <v>211</v>
      </c>
      <c r="G1" s="2" t="s">
        <v>211</v>
      </c>
      <c r="H1" s="2" t="s">
        <v>211</v>
      </c>
      <c r="I1" s="2" t="s">
        <v>211</v>
      </c>
      <c r="J1" s="3" t="s">
        <v>211</v>
      </c>
      <c r="K1" s="3" t="s">
        <v>211</v>
      </c>
      <c r="L1" s="3" t="s">
        <v>211</v>
      </c>
      <c r="M1" s="3" t="s">
        <v>211</v>
      </c>
      <c r="N1" s="3" t="s">
        <v>211</v>
      </c>
      <c r="O1" s="3" t="s">
        <v>211</v>
      </c>
      <c r="P1" s="3" t="s">
        <v>211</v>
      </c>
      <c r="Q1" s="3" t="s">
        <v>211</v>
      </c>
      <c r="R1" s="2" t="s">
        <v>211</v>
      </c>
      <c r="S1" s="2" t="s">
        <v>211</v>
      </c>
      <c r="T1" s="2" t="s">
        <v>211</v>
      </c>
      <c r="U1" s="2" t="s">
        <v>211</v>
      </c>
      <c r="V1" s="2" t="s">
        <v>211</v>
      </c>
      <c r="W1" s="2" t="s">
        <v>211</v>
      </c>
      <c r="X1" s="2" t="s">
        <v>211</v>
      </c>
      <c r="Y1" s="2" t="s">
        <v>211</v>
      </c>
      <c r="Z1" s="3" t="s">
        <v>211</v>
      </c>
      <c r="AA1" s="3" t="s">
        <v>211</v>
      </c>
      <c r="AB1" s="3" t="s">
        <v>211</v>
      </c>
      <c r="AC1" s="3" t="s">
        <v>211</v>
      </c>
      <c r="AD1" s="3" t="s">
        <v>211</v>
      </c>
      <c r="AE1" s="3" t="s">
        <v>211</v>
      </c>
      <c r="AF1" s="3" t="s">
        <v>211</v>
      </c>
      <c r="AG1" s="3" t="s">
        <v>211</v>
      </c>
      <c r="AH1" s="2" t="s">
        <v>211</v>
      </c>
      <c r="AI1" s="2" t="s">
        <v>211</v>
      </c>
      <c r="AJ1" s="2" t="s">
        <v>211</v>
      </c>
      <c r="AK1" s="2" t="s">
        <v>211</v>
      </c>
      <c r="AL1" s="2" t="s">
        <v>211</v>
      </c>
      <c r="AM1" s="2" t="s">
        <v>211</v>
      </c>
      <c r="AN1" s="2" t="s">
        <v>211</v>
      </c>
      <c r="AO1" s="2" t="s">
        <v>211</v>
      </c>
      <c r="AP1" s="10" t="s">
        <v>231</v>
      </c>
      <c r="AQ1" s="10" t="s">
        <v>231</v>
      </c>
      <c r="AR1" s="10" t="s">
        <v>231</v>
      </c>
      <c r="AS1" s="10" t="s">
        <v>231</v>
      </c>
      <c r="AT1" s="10" t="s">
        <v>231</v>
      </c>
      <c r="AU1" s="10" t="s">
        <v>231</v>
      </c>
      <c r="AV1" s="10" t="s">
        <v>231</v>
      </c>
      <c r="AW1" s="10" t="s">
        <v>231</v>
      </c>
      <c r="AX1" s="2" t="s">
        <v>231</v>
      </c>
      <c r="AY1" s="2" t="s">
        <v>231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2" t="s">
        <v>231</v>
      </c>
      <c r="BF1" s="10" t="s">
        <v>231</v>
      </c>
      <c r="BG1" s="10" t="s">
        <v>231</v>
      </c>
      <c r="BH1" s="10" t="s">
        <v>231</v>
      </c>
      <c r="BI1" s="10" t="s">
        <v>231</v>
      </c>
      <c r="BJ1" s="10" t="s">
        <v>231</v>
      </c>
      <c r="BK1" s="10" t="s">
        <v>231</v>
      </c>
      <c r="BL1" s="10" t="s">
        <v>231</v>
      </c>
      <c r="BM1" s="10" t="s">
        <v>231</v>
      </c>
      <c r="BN1" s="2" t="s">
        <v>231</v>
      </c>
      <c r="BO1" s="2" t="s">
        <v>231</v>
      </c>
      <c r="BP1" s="2" t="s">
        <v>231</v>
      </c>
      <c r="BQ1" s="2" t="s">
        <v>231</v>
      </c>
      <c r="BR1" s="2" t="s">
        <v>231</v>
      </c>
      <c r="BS1" s="2" t="s">
        <v>231</v>
      </c>
      <c r="BT1" s="2" t="s">
        <v>231</v>
      </c>
      <c r="BU1" s="2" t="s">
        <v>231</v>
      </c>
      <c r="BV1" s="10" t="s">
        <v>231</v>
      </c>
      <c r="BW1" s="10" t="s">
        <v>231</v>
      </c>
      <c r="BX1" s="10" t="s">
        <v>231</v>
      </c>
      <c r="BY1" s="10" t="s">
        <v>231</v>
      </c>
      <c r="BZ1" s="10" t="s">
        <v>231</v>
      </c>
      <c r="CA1" s="10" t="s">
        <v>231</v>
      </c>
      <c r="CB1" s="10" t="s">
        <v>231</v>
      </c>
      <c r="CC1" s="10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2" t="s">
        <v>231</v>
      </c>
      <c r="CJ1" s="2" t="s">
        <v>231</v>
      </c>
      <c r="CK1" s="2" t="s">
        <v>231</v>
      </c>
      <c r="CL1" s="3" t="s">
        <v>232</v>
      </c>
      <c r="CM1" s="3" t="s">
        <v>232</v>
      </c>
      <c r="CN1" s="3" t="s">
        <v>232</v>
      </c>
      <c r="CO1" s="3" t="s">
        <v>232</v>
      </c>
      <c r="CP1" s="3" t="s">
        <v>232</v>
      </c>
      <c r="CQ1" s="3" t="s">
        <v>232</v>
      </c>
      <c r="CR1" s="3" t="s">
        <v>232</v>
      </c>
      <c r="CS1" s="3" t="s">
        <v>232</v>
      </c>
      <c r="CT1" s="2" t="s">
        <v>232</v>
      </c>
      <c r="CU1" s="2" t="s">
        <v>232</v>
      </c>
      <c r="CV1" s="2" t="s">
        <v>232</v>
      </c>
      <c r="CW1" s="2" t="s">
        <v>232</v>
      </c>
      <c r="CX1" s="2" t="s">
        <v>232</v>
      </c>
      <c r="CY1" s="2" t="s">
        <v>232</v>
      </c>
      <c r="CZ1" s="2" t="s">
        <v>232</v>
      </c>
      <c r="DA1" s="2" t="s">
        <v>232</v>
      </c>
      <c r="DB1" s="3" t="s">
        <v>232</v>
      </c>
      <c r="DC1" s="3" t="s">
        <v>232</v>
      </c>
      <c r="DD1" s="3" t="s">
        <v>232</v>
      </c>
      <c r="DE1" s="3" t="s">
        <v>232</v>
      </c>
      <c r="DF1" s="3" t="s">
        <v>232</v>
      </c>
      <c r="DG1" s="3" t="s">
        <v>232</v>
      </c>
      <c r="DH1" s="3" t="s">
        <v>232</v>
      </c>
      <c r="DI1" s="3" t="s">
        <v>232</v>
      </c>
      <c r="DJ1" s="2" t="s">
        <v>232</v>
      </c>
      <c r="DK1" s="2" t="s">
        <v>232</v>
      </c>
      <c r="DL1" s="2" t="s">
        <v>232</v>
      </c>
      <c r="DM1" s="2" t="s">
        <v>232</v>
      </c>
      <c r="DN1" s="2" t="s">
        <v>232</v>
      </c>
      <c r="DO1" s="2" t="s">
        <v>232</v>
      </c>
      <c r="DP1" s="2" t="s">
        <v>232</v>
      </c>
      <c r="DQ1" s="2" t="s">
        <v>232</v>
      </c>
      <c r="DR1" s="3" t="s">
        <v>212</v>
      </c>
      <c r="DS1" s="3" t="s">
        <v>212</v>
      </c>
      <c r="DT1" s="3" t="s">
        <v>212</v>
      </c>
      <c r="DU1" s="3" t="s">
        <v>212</v>
      </c>
      <c r="DV1" s="3" t="s">
        <v>212</v>
      </c>
      <c r="DW1" s="3" t="s">
        <v>212</v>
      </c>
      <c r="DX1" s="3" t="s">
        <v>212</v>
      </c>
      <c r="DY1" s="3" t="s">
        <v>212</v>
      </c>
      <c r="DZ1" s="2" t="s">
        <v>212</v>
      </c>
      <c r="EA1" s="2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2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3" t="s">
        <v>212</v>
      </c>
      <c r="EM1" s="3" t="s">
        <v>212</v>
      </c>
      <c r="EN1" s="3" t="s">
        <v>212</v>
      </c>
      <c r="EO1" s="3" t="s">
        <v>212</v>
      </c>
      <c r="EP1" s="2" t="s">
        <v>212</v>
      </c>
      <c r="EQ1" s="2" t="s">
        <v>212</v>
      </c>
      <c r="ER1" s="2" t="s">
        <v>212</v>
      </c>
      <c r="ES1" s="2" t="s">
        <v>212</v>
      </c>
      <c r="ET1" s="2" t="s">
        <v>212</v>
      </c>
      <c r="EU1" s="2" t="s">
        <v>212</v>
      </c>
      <c r="EV1" s="2" t="s">
        <v>212</v>
      </c>
      <c r="EW1" s="2" t="s">
        <v>212</v>
      </c>
      <c r="EX1" s="3" t="s">
        <v>212</v>
      </c>
      <c r="EY1" s="3" t="s">
        <v>212</v>
      </c>
      <c r="EZ1" s="3" t="s">
        <v>212</v>
      </c>
      <c r="FA1" s="3" t="s">
        <v>212</v>
      </c>
      <c r="FB1" s="3" t="s">
        <v>212</v>
      </c>
      <c r="FC1" s="3" t="s">
        <v>212</v>
      </c>
      <c r="FD1" s="3" t="s">
        <v>212</v>
      </c>
      <c r="FE1" s="3" t="s">
        <v>212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2" t="s">
        <v>213</v>
      </c>
      <c r="FL1" s="2" t="s">
        <v>213</v>
      </c>
      <c r="FM1" s="2" t="s">
        <v>213</v>
      </c>
      <c r="FN1" s="3" t="s">
        <v>213</v>
      </c>
      <c r="FO1" s="3" t="s">
        <v>213</v>
      </c>
      <c r="FP1" s="3" t="s">
        <v>213</v>
      </c>
      <c r="FQ1" s="3" t="s">
        <v>213</v>
      </c>
      <c r="FR1" s="3" t="s">
        <v>213</v>
      </c>
      <c r="FS1" s="3" t="s">
        <v>213</v>
      </c>
      <c r="FT1" s="3" t="s">
        <v>213</v>
      </c>
      <c r="FU1" s="3" t="s">
        <v>213</v>
      </c>
      <c r="FV1" s="2" t="s">
        <v>213</v>
      </c>
      <c r="FW1" s="2" t="s">
        <v>213</v>
      </c>
      <c r="FX1" s="2" t="s">
        <v>213</v>
      </c>
      <c r="FY1" s="2" t="s">
        <v>213</v>
      </c>
      <c r="FZ1" s="2" t="s">
        <v>213</v>
      </c>
      <c r="GA1" s="2" t="s">
        <v>213</v>
      </c>
      <c r="GB1" s="2" t="s">
        <v>213</v>
      </c>
      <c r="GC1" s="2" t="s">
        <v>213</v>
      </c>
      <c r="GD1" s="3" t="s">
        <v>213</v>
      </c>
      <c r="GE1" s="3" t="s">
        <v>213</v>
      </c>
      <c r="GF1" s="3" t="s">
        <v>213</v>
      </c>
      <c r="GG1" s="3" t="s">
        <v>213</v>
      </c>
      <c r="GH1" s="3" t="s">
        <v>213</v>
      </c>
      <c r="GI1" s="3" t="s">
        <v>213</v>
      </c>
      <c r="GJ1" s="3" t="s">
        <v>213</v>
      </c>
      <c r="GK1" s="3" t="s">
        <v>213</v>
      </c>
      <c r="GL1" s="2" t="s">
        <v>213</v>
      </c>
      <c r="GM1" s="2" t="s">
        <v>213</v>
      </c>
      <c r="GN1" s="2" t="s">
        <v>213</v>
      </c>
      <c r="GO1" s="2" t="s">
        <v>213</v>
      </c>
      <c r="GP1" s="2" t="s">
        <v>213</v>
      </c>
      <c r="GQ1" s="2" t="s">
        <v>213</v>
      </c>
      <c r="GR1" s="2" t="s">
        <v>213</v>
      </c>
      <c r="GS1" s="2" t="s">
        <v>213</v>
      </c>
      <c r="GT1" s="3" t="s">
        <v>214</v>
      </c>
      <c r="GU1" s="3" t="s">
        <v>214</v>
      </c>
      <c r="GV1" s="3" t="s">
        <v>214</v>
      </c>
      <c r="GW1" s="3" t="s">
        <v>214</v>
      </c>
      <c r="GX1" s="3" t="s">
        <v>214</v>
      </c>
      <c r="GY1" s="3" t="s">
        <v>214</v>
      </c>
      <c r="GZ1" s="3" t="s">
        <v>214</v>
      </c>
      <c r="HA1" s="3" t="s">
        <v>214</v>
      </c>
      <c r="HB1" s="2" t="s">
        <v>214</v>
      </c>
      <c r="HC1" s="2" t="s">
        <v>214</v>
      </c>
      <c r="HD1" s="2" t="s">
        <v>214</v>
      </c>
      <c r="HE1" s="2" t="s">
        <v>214</v>
      </c>
      <c r="HF1" s="2" t="s">
        <v>214</v>
      </c>
      <c r="HG1" s="2" t="s">
        <v>214</v>
      </c>
      <c r="HH1" s="2" t="s">
        <v>214</v>
      </c>
      <c r="HI1" s="2" t="s">
        <v>214</v>
      </c>
      <c r="HJ1" s="3" t="s">
        <v>214</v>
      </c>
      <c r="HK1" s="3" t="s">
        <v>214</v>
      </c>
      <c r="HL1" s="3" t="s">
        <v>214</v>
      </c>
      <c r="HM1" s="3" t="s">
        <v>214</v>
      </c>
      <c r="HN1" s="3" t="s">
        <v>214</v>
      </c>
      <c r="HO1" s="3" t="s">
        <v>214</v>
      </c>
      <c r="HP1" s="3" t="s">
        <v>214</v>
      </c>
      <c r="HQ1" s="3" t="s">
        <v>214</v>
      </c>
      <c r="HR1" s="2" t="s">
        <v>214</v>
      </c>
      <c r="HS1" s="2" t="s">
        <v>214</v>
      </c>
      <c r="HT1" s="2" t="s">
        <v>214</v>
      </c>
      <c r="HU1" s="2" t="s">
        <v>214</v>
      </c>
      <c r="HV1" s="2" t="s">
        <v>214</v>
      </c>
      <c r="HW1" s="2" t="s">
        <v>214</v>
      </c>
      <c r="HX1" s="2" t="s">
        <v>214</v>
      </c>
      <c r="HY1" s="2" t="s">
        <v>214</v>
      </c>
      <c r="HZ1" s="3" t="s">
        <v>214</v>
      </c>
      <c r="IA1" s="3" t="s">
        <v>214</v>
      </c>
      <c r="IB1" s="3" t="s">
        <v>214</v>
      </c>
      <c r="IC1" s="3" t="s">
        <v>214</v>
      </c>
      <c r="ID1" s="3" t="s">
        <v>214</v>
      </c>
      <c r="IE1" s="3" t="s">
        <v>214</v>
      </c>
      <c r="IF1" s="3" t="s">
        <v>214</v>
      </c>
      <c r="IG1" s="3" t="s">
        <v>214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207</v>
      </c>
      <c r="C2" s="2" t="s">
        <v>207</v>
      </c>
      <c r="D2" s="2" t="s">
        <v>207</v>
      </c>
      <c r="E2" s="2" t="s">
        <v>207</v>
      </c>
      <c r="F2" s="2" t="s">
        <v>207</v>
      </c>
      <c r="G2" s="2" t="s">
        <v>207</v>
      </c>
      <c r="H2" s="2" t="s">
        <v>207</v>
      </c>
      <c r="I2" s="2" t="s">
        <v>207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2" t="s">
        <v>209</v>
      </c>
      <c r="S2" s="2" t="s">
        <v>209</v>
      </c>
      <c r="T2" s="2" t="s">
        <v>209</v>
      </c>
      <c r="U2" s="2" t="s">
        <v>209</v>
      </c>
      <c r="V2" s="2" t="s">
        <v>209</v>
      </c>
      <c r="W2" s="2" t="s">
        <v>209</v>
      </c>
      <c r="X2" s="2" t="s">
        <v>209</v>
      </c>
      <c r="Y2" s="2" t="s">
        <v>209</v>
      </c>
      <c r="Z2" s="3" t="s">
        <v>210</v>
      </c>
      <c r="AA2" s="3" t="s">
        <v>210</v>
      </c>
      <c r="AB2" s="3" t="s">
        <v>210</v>
      </c>
      <c r="AC2" s="3" t="s">
        <v>210</v>
      </c>
      <c r="AD2" s="3" t="s">
        <v>210</v>
      </c>
      <c r="AE2" s="3" t="s">
        <v>210</v>
      </c>
      <c r="AF2" s="3" t="s">
        <v>210</v>
      </c>
      <c r="AG2" s="3" t="s">
        <v>210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207</v>
      </c>
      <c r="AQ2" s="10" t="s">
        <v>207</v>
      </c>
      <c r="AR2" s="10" t="s">
        <v>207</v>
      </c>
      <c r="AS2" s="10" t="s">
        <v>207</v>
      </c>
      <c r="AT2" s="10" t="s">
        <v>207</v>
      </c>
      <c r="AU2" s="10" t="s">
        <v>207</v>
      </c>
      <c r="AV2" s="10" t="s">
        <v>207</v>
      </c>
      <c r="AW2" s="10" t="s">
        <v>207</v>
      </c>
      <c r="AX2" s="2" t="s">
        <v>208</v>
      </c>
      <c r="AY2" s="2" t="s">
        <v>208</v>
      </c>
      <c r="AZ2" s="2" t="s">
        <v>208</v>
      </c>
      <c r="BA2" s="2" t="s">
        <v>208</v>
      </c>
      <c r="BB2" s="2" t="s">
        <v>208</v>
      </c>
      <c r="BC2" s="2" t="s">
        <v>208</v>
      </c>
      <c r="BD2" s="2" t="s">
        <v>208</v>
      </c>
      <c r="BE2" s="2" t="s">
        <v>208</v>
      </c>
      <c r="BF2" s="10" t="s">
        <v>209</v>
      </c>
      <c r="BG2" s="10" t="s">
        <v>209</v>
      </c>
      <c r="BH2" s="10" t="s">
        <v>209</v>
      </c>
      <c r="BI2" s="10" t="s">
        <v>209</v>
      </c>
      <c r="BJ2" s="10" t="s">
        <v>209</v>
      </c>
      <c r="BK2" s="10" t="s">
        <v>209</v>
      </c>
      <c r="BL2" s="10" t="s">
        <v>209</v>
      </c>
      <c r="BM2" s="10" t="s">
        <v>209</v>
      </c>
      <c r="BN2" s="2" t="s">
        <v>210</v>
      </c>
      <c r="BO2" s="2" t="s">
        <v>210</v>
      </c>
      <c r="BP2" s="2" t="s">
        <v>210</v>
      </c>
      <c r="BQ2" s="2" t="s">
        <v>210</v>
      </c>
      <c r="BR2" s="2" t="s">
        <v>210</v>
      </c>
      <c r="BS2" s="2" t="s">
        <v>210</v>
      </c>
      <c r="BT2" s="2" t="s">
        <v>210</v>
      </c>
      <c r="BU2" s="2" t="s">
        <v>210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210</v>
      </c>
      <c r="DC2" s="3" t="s">
        <v>210</v>
      </c>
      <c r="DD2" s="3" t="s">
        <v>210</v>
      </c>
      <c r="DE2" s="3" t="s">
        <v>210</v>
      </c>
      <c r="DF2" s="3" t="s">
        <v>210</v>
      </c>
      <c r="DG2" s="3" t="s">
        <v>210</v>
      </c>
      <c r="DH2" s="3" t="s">
        <v>210</v>
      </c>
      <c r="DI2" s="3" t="s">
        <v>210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207</v>
      </c>
      <c r="DS2" s="10" t="s">
        <v>207</v>
      </c>
      <c r="DT2" s="10" t="s">
        <v>207</v>
      </c>
      <c r="DU2" s="10" t="s">
        <v>207</v>
      </c>
      <c r="DV2" s="10" t="s">
        <v>207</v>
      </c>
      <c r="DW2" s="10" t="s">
        <v>207</v>
      </c>
      <c r="DX2" s="10" t="s">
        <v>207</v>
      </c>
      <c r="DY2" s="10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10" t="s">
        <v>209</v>
      </c>
      <c r="EI2" s="10" t="s">
        <v>209</v>
      </c>
      <c r="EJ2" s="10" t="s">
        <v>209</v>
      </c>
      <c r="EK2" s="10" t="s">
        <v>209</v>
      </c>
      <c r="EL2" s="10" t="s">
        <v>209</v>
      </c>
      <c r="EM2" s="10" t="s">
        <v>209</v>
      </c>
      <c r="EN2" s="10" t="s">
        <v>209</v>
      </c>
      <c r="EO2" s="10" t="s">
        <v>209</v>
      </c>
      <c r="EP2" s="2" t="s">
        <v>210</v>
      </c>
      <c r="EQ2" s="2" t="s">
        <v>210</v>
      </c>
      <c r="ER2" s="2" t="s">
        <v>210</v>
      </c>
      <c r="ES2" s="2" t="s">
        <v>210</v>
      </c>
      <c r="ET2" s="2" t="s">
        <v>210</v>
      </c>
      <c r="EU2" s="2" t="s">
        <v>210</v>
      </c>
      <c r="EV2" s="2" t="s">
        <v>210</v>
      </c>
      <c r="EW2" s="2" t="s">
        <v>210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10" t="s">
        <v>208</v>
      </c>
      <c r="FO2" s="10" t="s">
        <v>208</v>
      </c>
      <c r="FP2" s="10" t="s">
        <v>208</v>
      </c>
      <c r="FQ2" s="10" t="s">
        <v>208</v>
      </c>
      <c r="FR2" s="10" t="s">
        <v>208</v>
      </c>
      <c r="FS2" s="10" t="s">
        <v>208</v>
      </c>
      <c r="FT2" s="10" t="s">
        <v>208</v>
      </c>
      <c r="FU2" s="10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10" t="s">
        <v>210</v>
      </c>
      <c r="GE2" s="10" t="s">
        <v>210</v>
      </c>
      <c r="GF2" s="10" t="s">
        <v>210</v>
      </c>
      <c r="GG2" s="10" t="s">
        <v>210</v>
      </c>
      <c r="GH2" s="10" t="s">
        <v>210</v>
      </c>
      <c r="GI2" s="10" t="s">
        <v>210</v>
      </c>
      <c r="GJ2" s="10" t="s">
        <v>210</v>
      </c>
      <c r="GK2" s="10" t="s">
        <v>210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207</v>
      </c>
      <c r="GU2" s="10" t="s">
        <v>207</v>
      </c>
      <c r="GV2" s="10" t="s">
        <v>207</v>
      </c>
      <c r="GW2" s="10" t="s">
        <v>207</v>
      </c>
      <c r="GX2" s="10" t="s">
        <v>207</v>
      </c>
      <c r="GY2" s="10" t="s">
        <v>207</v>
      </c>
      <c r="GZ2" s="10" t="s">
        <v>207</v>
      </c>
      <c r="HA2" s="10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10" t="s">
        <v>209</v>
      </c>
      <c r="HK2" s="10" t="s">
        <v>209</v>
      </c>
      <c r="HL2" s="10" t="s">
        <v>209</v>
      </c>
      <c r="HM2" s="10" t="s">
        <v>209</v>
      </c>
      <c r="HN2" s="10" t="s">
        <v>209</v>
      </c>
      <c r="HO2" s="10" t="s">
        <v>209</v>
      </c>
      <c r="HP2" s="10" t="s">
        <v>209</v>
      </c>
      <c r="HQ2" s="10" t="s">
        <v>209</v>
      </c>
      <c r="HR2" s="2" t="s">
        <v>210</v>
      </c>
      <c r="HS2" s="2" t="s">
        <v>210</v>
      </c>
      <c r="HT2" s="2" t="s">
        <v>210</v>
      </c>
      <c r="HU2" s="2" t="s">
        <v>210</v>
      </c>
      <c r="HV2" s="2" t="s">
        <v>210</v>
      </c>
      <c r="HW2" s="2" t="s">
        <v>210</v>
      </c>
      <c r="HX2" s="2" t="s">
        <v>210</v>
      </c>
      <c r="HY2" s="2" t="s">
        <v>210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217</v>
      </c>
      <c r="H3" s="2" t="s">
        <v>219</v>
      </c>
      <c r="I3" s="2" t="s">
        <v>218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217</v>
      </c>
      <c r="P3" s="3" t="s">
        <v>219</v>
      </c>
      <c r="Q3" s="3" t="s">
        <v>218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217</v>
      </c>
      <c r="X3" s="2" t="s">
        <v>219</v>
      </c>
      <c r="Y3" s="2" t="s">
        <v>218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217</v>
      </c>
      <c r="AF3" s="3" t="s">
        <v>219</v>
      </c>
      <c r="AG3" s="3" t="s">
        <v>218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217</v>
      </c>
      <c r="AN3" s="2" t="s">
        <v>219</v>
      </c>
      <c r="AO3" s="2" t="s">
        <v>218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217</v>
      </c>
      <c r="AV3" s="10" t="s">
        <v>219</v>
      </c>
      <c r="AW3" s="10" t="s">
        <v>218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217</v>
      </c>
      <c r="BD3" s="2" t="s">
        <v>219</v>
      </c>
      <c r="BE3" s="2" t="s">
        <v>218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217</v>
      </c>
      <c r="BL3" s="10" t="s">
        <v>219</v>
      </c>
      <c r="BM3" s="10" t="s">
        <v>218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217</v>
      </c>
      <c r="BT3" s="2" t="s">
        <v>219</v>
      </c>
      <c r="BU3" s="2" t="s">
        <v>218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217</v>
      </c>
      <c r="CB3" s="10" t="s">
        <v>219</v>
      </c>
      <c r="CC3" s="10" t="s">
        <v>218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217</v>
      </c>
      <c r="CJ3" s="2" t="s">
        <v>219</v>
      </c>
      <c r="CK3" s="2" t="s">
        <v>218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217</v>
      </c>
      <c r="CR3" s="3" t="s">
        <v>219</v>
      </c>
      <c r="CS3" s="3" t="s">
        <v>218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217</v>
      </c>
      <c r="CZ3" s="2" t="s">
        <v>219</v>
      </c>
      <c r="DA3" s="2" t="s">
        <v>218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217</v>
      </c>
      <c r="DH3" s="3" t="s">
        <v>219</v>
      </c>
      <c r="DI3" s="3" t="s">
        <v>218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217</v>
      </c>
      <c r="DP3" s="2" t="s">
        <v>219</v>
      </c>
      <c r="DQ3" s="2" t="s">
        <v>218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217</v>
      </c>
      <c r="DX3" s="3" t="s">
        <v>219</v>
      </c>
      <c r="DY3" s="3" t="s">
        <v>218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217</v>
      </c>
      <c r="EF3" s="2" t="s">
        <v>219</v>
      </c>
      <c r="EG3" s="2" t="s">
        <v>218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217</v>
      </c>
      <c r="EN3" s="3" t="s">
        <v>219</v>
      </c>
      <c r="EO3" s="3" t="s">
        <v>218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217</v>
      </c>
      <c r="EV3" s="2" t="s">
        <v>219</v>
      </c>
      <c r="EW3" s="2" t="s">
        <v>218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217</v>
      </c>
      <c r="FD3" s="3" t="s">
        <v>219</v>
      </c>
      <c r="FE3" s="3" t="s">
        <v>218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217</v>
      </c>
      <c r="FL3" s="2" t="s">
        <v>219</v>
      </c>
      <c r="FM3" s="2" t="s">
        <v>218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217</v>
      </c>
      <c r="FT3" s="3" t="s">
        <v>219</v>
      </c>
      <c r="FU3" s="3" t="s">
        <v>218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217</v>
      </c>
      <c r="GB3" s="2" t="s">
        <v>219</v>
      </c>
      <c r="GC3" s="2" t="s">
        <v>218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217</v>
      </c>
      <c r="GJ3" s="3" t="s">
        <v>219</v>
      </c>
      <c r="GK3" s="3" t="s">
        <v>218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217</v>
      </c>
      <c r="GR3" s="2" t="s">
        <v>219</v>
      </c>
      <c r="GS3" s="2" t="s">
        <v>218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217</v>
      </c>
      <c r="GZ3" s="3" t="s">
        <v>219</v>
      </c>
      <c r="HA3" s="3" t="s">
        <v>218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217</v>
      </c>
      <c r="HH3" s="2" t="s">
        <v>219</v>
      </c>
      <c r="HI3" s="2" t="s">
        <v>218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217</v>
      </c>
      <c r="HP3" s="3" t="s">
        <v>219</v>
      </c>
      <c r="HQ3" s="3" t="s">
        <v>218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217</v>
      </c>
      <c r="HX3" s="2" t="s">
        <v>219</v>
      </c>
      <c r="HY3" s="2" t="s">
        <v>218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217</v>
      </c>
      <c r="IF3" s="3" t="s">
        <v>219</v>
      </c>
      <c r="IG3" s="3" t="s">
        <v>218</v>
      </c>
    </row>
    <row r="4" spans="1:257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49" t="s">
        <v>230</v>
      </c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74" t="s">
        <v>233</v>
      </c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64" t="s">
        <v>197</v>
      </c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2" t="s">
        <v>198</v>
      </c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72" t="s">
        <v>199</v>
      </c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43" t="s">
        <v>215</v>
      </c>
      <c r="II4" s="67"/>
      <c r="IJ4" s="67"/>
      <c r="IK4" s="67"/>
      <c r="IL4" s="67"/>
      <c r="IM4" s="67"/>
      <c r="IN4" s="67"/>
      <c r="IO4" s="68"/>
      <c r="IP4" s="56" t="s">
        <v>216</v>
      </c>
      <c r="IQ4" s="57"/>
      <c r="IR4" s="57"/>
      <c r="IS4" s="57"/>
      <c r="IT4" s="57"/>
      <c r="IU4" s="57"/>
      <c r="IV4" s="57"/>
      <c r="IW4" s="58"/>
    </row>
    <row r="5" spans="1:257" ht="13.5" x14ac:dyDescent="0.25">
      <c r="B5" s="31" t="s">
        <v>200</v>
      </c>
      <c r="C5" s="32"/>
      <c r="D5" s="32"/>
      <c r="E5" s="32"/>
      <c r="F5" s="32"/>
      <c r="G5" s="32"/>
      <c r="H5" s="32"/>
      <c r="I5" s="32"/>
      <c r="J5" s="33" t="s">
        <v>201</v>
      </c>
      <c r="K5" s="33"/>
      <c r="L5" s="33"/>
      <c r="M5" s="33"/>
      <c r="N5" s="33"/>
      <c r="O5" s="33"/>
      <c r="P5" s="33"/>
      <c r="Q5" s="33"/>
      <c r="R5" s="31" t="s">
        <v>202</v>
      </c>
      <c r="S5" s="31"/>
      <c r="T5" s="31"/>
      <c r="U5" s="31"/>
      <c r="V5" s="31"/>
      <c r="W5" s="31"/>
      <c r="X5" s="31"/>
      <c r="Y5" s="31"/>
      <c r="Z5" s="33" t="s">
        <v>203</v>
      </c>
      <c r="AA5" s="33"/>
      <c r="AB5" s="33"/>
      <c r="AC5" s="33"/>
      <c r="AD5" s="33"/>
      <c r="AE5" s="33"/>
      <c r="AF5" s="33"/>
      <c r="AG5" s="33"/>
      <c r="AH5" s="31" t="s">
        <v>206</v>
      </c>
      <c r="AI5" s="31"/>
      <c r="AJ5" s="31"/>
      <c r="AK5" s="31"/>
      <c r="AL5" s="31"/>
      <c r="AM5" s="31"/>
      <c r="AN5" s="31"/>
      <c r="AO5" s="31"/>
      <c r="AP5" s="51" t="s">
        <v>200</v>
      </c>
      <c r="AQ5" s="52"/>
      <c r="AR5" s="52"/>
      <c r="AS5" s="52"/>
      <c r="AT5" s="52"/>
      <c r="AU5" s="52"/>
      <c r="AV5" s="52"/>
      <c r="AW5" s="52"/>
      <c r="AX5" s="31" t="s">
        <v>201</v>
      </c>
      <c r="AY5" s="31"/>
      <c r="AZ5" s="31"/>
      <c r="BA5" s="31"/>
      <c r="BB5" s="31"/>
      <c r="BC5" s="31"/>
      <c r="BD5" s="31"/>
      <c r="BE5" s="31"/>
      <c r="BF5" s="51" t="s">
        <v>202</v>
      </c>
      <c r="BG5" s="51"/>
      <c r="BH5" s="51"/>
      <c r="BI5" s="51"/>
      <c r="BJ5" s="51"/>
      <c r="BK5" s="51"/>
      <c r="BL5" s="51"/>
      <c r="BM5" s="51"/>
      <c r="BN5" s="31" t="s">
        <v>203</v>
      </c>
      <c r="BO5" s="31"/>
      <c r="BP5" s="31"/>
      <c r="BQ5" s="31"/>
      <c r="BR5" s="31"/>
      <c r="BS5" s="31"/>
      <c r="BT5" s="31"/>
      <c r="BU5" s="31"/>
      <c r="BV5" s="51" t="s">
        <v>206</v>
      </c>
      <c r="BW5" s="51"/>
      <c r="BX5" s="51"/>
      <c r="BY5" s="51"/>
      <c r="BZ5" s="51"/>
      <c r="CA5" s="51"/>
      <c r="CB5" s="51"/>
      <c r="CC5" s="51"/>
      <c r="CD5" s="31" t="s">
        <v>200</v>
      </c>
      <c r="CE5" s="32"/>
      <c r="CF5" s="32"/>
      <c r="CG5" s="32"/>
      <c r="CH5" s="32"/>
      <c r="CI5" s="32"/>
      <c r="CJ5" s="32"/>
      <c r="CK5" s="32"/>
      <c r="CL5" s="33" t="s">
        <v>201</v>
      </c>
      <c r="CM5" s="33"/>
      <c r="CN5" s="33"/>
      <c r="CO5" s="33"/>
      <c r="CP5" s="33"/>
      <c r="CQ5" s="33"/>
      <c r="CR5" s="33"/>
      <c r="CS5" s="33"/>
      <c r="CT5" s="31" t="s">
        <v>202</v>
      </c>
      <c r="CU5" s="31"/>
      <c r="CV5" s="31"/>
      <c r="CW5" s="31"/>
      <c r="CX5" s="31"/>
      <c r="CY5" s="31"/>
      <c r="CZ5" s="31"/>
      <c r="DA5" s="31"/>
      <c r="DB5" s="33" t="s">
        <v>203</v>
      </c>
      <c r="DC5" s="33"/>
      <c r="DD5" s="33"/>
      <c r="DE5" s="33"/>
      <c r="DF5" s="33"/>
      <c r="DG5" s="33"/>
      <c r="DH5" s="33"/>
      <c r="DI5" s="33"/>
      <c r="DJ5" s="31" t="s">
        <v>206</v>
      </c>
      <c r="DK5" s="31"/>
      <c r="DL5" s="31"/>
      <c r="DM5" s="31"/>
      <c r="DN5" s="31"/>
      <c r="DO5" s="31"/>
      <c r="DP5" s="31"/>
      <c r="DQ5" s="31"/>
      <c r="DR5" s="33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33" t="s">
        <v>202</v>
      </c>
      <c r="EI5" s="33"/>
      <c r="EJ5" s="33"/>
      <c r="EK5" s="33"/>
      <c r="EL5" s="33"/>
      <c r="EM5" s="33"/>
      <c r="EN5" s="33"/>
      <c r="EO5" s="33"/>
      <c r="EP5" s="31" t="s">
        <v>203</v>
      </c>
      <c r="EQ5" s="31"/>
      <c r="ER5" s="31"/>
      <c r="ES5" s="31"/>
      <c r="ET5" s="31"/>
      <c r="EU5" s="31"/>
      <c r="EV5" s="31"/>
      <c r="EW5" s="31"/>
      <c r="EX5" s="33" t="s">
        <v>3</v>
      </c>
      <c r="EY5" s="33"/>
      <c r="EZ5" s="33"/>
      <c r="FA5" s="33"/>
      <c r="FB5" s="33"/>
      <c r="FC5" s="33"/>
      <c r="FD5" s="33"/>
      <c r="FE5" s="33"/>
      <c r="FF5" s="31" t="s">
        <v>200</v>
      </c>
      <c r="FG5" s="32"/>
      <c r="FH5" s="32"/>
      <c r="FI5" s="32"/>
      <c r="FJ5" s="32"/>
      <c r="FK5" s="32"/>
      <c r="FL5" s="32"/>
      <c r="FM5" s="32"/>
      <c r="FN5" s="33" t="s">
        <v>201</v>
      </c>
      <c r="FO5" s="33"/>
      <c r="FP5" s="33"/>
      <c r="FQ5" s="33"/>
      <c r="FR5" s="33"/>
      <c r="FS5" s="33"/>
      <c r="FT5" s="33"/>
      <c r="FU5" s="33"/>
      <c r="FV5" s="31" t="s">
        <v>202</v>
      </c>
      <c r="FW5" s="31"/>
      <c r="FX5" s="31"/>
      <c r="FY5" s="31"/>
      <c r="FZ5" s="31"/>
      <c r="GA5" s="31"/>
      <c r="GB5" s="31"/>
      <c r="GC5" s="31"/>
      <c r="GD5" s="33" t="s">
        <v>203</v>
      </c>
      <c r="GE5" s="33"/>
      <c r="GF5" s="33"/>
      <c r="GG5" s="33"/>
      <c r="GH5" s="33"/>
      <c r="GI5" s="33"/>
      <c r="GJ5" s="33"/>
      <c r="GK5" s="33"/>
      <c r="GL5" s="31" t="s">
        <v>3</v>
      </c>
      <c r="GM5" s="31"/>
      <c r="GN5" s="31"/>
      <c r="GO5" s="31"/>
      <c r="GP5" s="31"/>
      <c r="GQ5" s="31"/>
      <c r="GR5" s="31"/>
      <c r="GS5" s="31"/>
      <c r="GT5" s="33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33" t="s">
        <v>202</v>
      </c>
      <c r="HK5" s="33"/>
      <c r="HL5" s="33"/>
      <c r="HM5" s="33"/>
      <c r="HN5" s="33"/>
      <c r="HO5" s="33"/>
      <c r="HP5" s="33"/>
      <c r="HQ5" s="33"/>
      <c r="HR5" s="31" t="s">
        <v>203</v>
      </c>
      <c r="HS5" s="31"/>
      <c r="HT5" s="31"/>
      <c r="HU5" s="31"/>
      <c r="HV5" s="31"/>
      <c r="HW5" s="31"/>
      <c r="HX5" s="31"/>
      <c r="HY5" s="31"/>
      <c r="HZ5" s="33" t="s">
        <v>3</v>
      </c>
      <c r="IA5" s="33"/>
      <c r="IB5" s="33"/>
      <c r="IC5" s="33"/>
      <c r="ID5" s="33"/>
      <c r="IE5" s="33"/>
      <c r="IF5" s="33"/>
      <c r="IG5" s="33"/>
      <c r="IH5" s="69"/>
      <c r="II5" s="70"/>
      <c r="IJ5" s="70"/>
      <c r="IK5" s="70"/>
      <c r="IL5" s="70"/>
      <c r="IM5" s="70"/>
      <c r="IN5" s="70"/>
      <c r="IO5" s="71"/>
      <c r="IP5" s="59"/>
      <c r="IQ5" s="60"/>
      <c r="IR5" s="60"/>
      <c r="IS5" s="60"/>
      <c r="IT5" s="60"/>
      <c r="IU5" s="60"/>
      <c r="IV5" s="60"/>
      <c r="IW5" s="6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217</v>
      </c>
      <c r="H6" s="2" t="s">
        <v>219</v>
      </c>
      <c r="I6" s="2" t="s">
        <v>218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217</v>
      </c>
      <c r="P6" s="3" t="s">
        <v>219</v>
      </c>
      <c r="Q6" s="3" t="s">
        <v>218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217</v>
      </c>
      <c r="X6" s="2" t="s">
        <v>219</v>
      </c>
      <c r="Y6" s="2" t="s">
        <v>218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217</v>
      </c>
      <c r="AF6" s="3" t="s">
        <v>219</v>
      </c>
      <c r="AG6" s="3" t="s">
        <v>218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217</v>
      </c>
      <c r="AN6" s="2" t="s">
        <v>219</v>
      </c>
      <c r="AO6" s="2" t="s">
        <v>218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217</v>
      </c>
      <c r="AV6" s="10" t="s">
        <v>219</v>
      </c>
      <c r="AW6" s="10" t="s">
        <v>218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217</v>
      </c>
      <c r="BD6" s="2" t="s">
        <v>219</v>
      </c>
      <c r="BE6" s="2" t="s">
        <v>218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217</v>
      </c>
      <c r="BL6" s="10" t="s">
        <v>219</v>
      </c>
      <c r="BM6" s="10" t="s">
        <v>218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217</v>
      </c>
      <c r="BT6" s="2" t="s">
        <v>219</v>
      </c>
      <c r="BU6" s="2" t="s">
        <v>218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217</v>
      </c>
      <c r="CB6" s="10" t="s">
        <v>219</v>
      </c>
      <c r="CC6" s="10" t="s">
        <v>218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217</v>
      </c>
      <c r="CJ6" s="2" t="s">
        <v>219</v>
      </c>
      <c r="CK6" s="2" t="s">
        <v>218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217</v>
      </c>
      <c r="CR6" s="3" t="s">
        <v>219</v>
      </c>
      <c r="CS6" s="3" t="s">
        <v>218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217</v>
      </c>
      <c r="CZ6" s="2" t="s">
        <v>219</v>
      </c>
      <c r="DA6" s="2" t="s">
        <v>218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217</v>
      </c>
      <c r="DH6" s="3" t="s">
        <v>219</v>
      </c>
      <c r="DI6" s="3" t="s">
        <v>218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217</v>
      </c>
      <c r="DP6" s="2" t="s">
        <v>219</v>
      </c>
      <c r="DQ6" s="2" t="s">
        <v>218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217</v>
      </c>
      <c r="DX6" s="3" t="s">
        <v>219</v>
      </c>
      <c r="DY6" s="3" t="s">
        <v>218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217</v>
      </c>
      <c r="EF6" s="2" t="s">
        <v>219</v>
      </c>
      <c r="EG6" s="2" t="s">
        <v>218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217</v>
      </c>
      <c r="EN6" s="3" t="s">
        <v>219</v>
      </c>
      <c r="EO6" s="3" t="s">
        <v>218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217</v>
      </c>
      <c r="EV6" s="2" t="s">
        <v>219</v>
      </c>
      <c r="EW6" s="2" t="s">
        <v>218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217</v>
      </c>
      <c r="FD6" s="3" t="s">
        <v>219</v>
      </c>
      <c r="FE6" s="3" t="s">
        <v>218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217</v>
      </c>
      <c r="FL6" s="2" t="s">
        <v>219</v>
      </c>
      <c r="FM6" s="2" t="s">
        <v>218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217</v>
      </c>
      <c r="FT6" s="3" t="s">
        <v>219</v>
      </c>
      <c r="FU6" s="3" t="s">
        <v>218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217</v>
      </c>
      <c r="GB6" s="2" t="s">
        <v>219</v>
      </c>
      <c r="GC6" s="2" t="s">
        <v>218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217</v>
      </c>
      <c r="GJ6" s="3" t="s">
        <v>219</v>
      </c>
      <c r="GK6" s="3" t="s">
        <v>218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217</v>
      </c>
      <c r="GR6" s="2" t="s">
        <v>219</v>
      </c>
      <c r="GS6" s="2" t="s">
        <v>218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217</v>
      </c>
      <c r="GZ6" s="3" t="s">
        <v>219</v>
      </c>
      <c r="HA6" s="3" t="s">
        <v>218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217</v>
      </c>
      <c r="HH6" s="2" t="s">
        <v>219</v>
      </c>
      <c r="HI6" s="2" t="s">
        <v>218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217</v>
      </c>
      <c r="HP6" s="3" t="s">
        <v>219</v>
      </c>
      <c r="HQ6" s="3" t="s">
        <v>218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217</v>
      </c>
      <c r="HX6" s="2" t="s">
        <v>219</v>
      </c>
      <c r="HY6" s="2" t="s">
        <v>218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217</v>
      </c>
      <c r="IF6" s="3" t="s">
        <v>219</v>
      </c>
      <c r="IG6" s="3" t="s">
        <v>218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217</v>
      </c>
      <c r="IN6" s="2" t="s">
        <v>219</v>
      </c>
      <c r="IO6" s="2" t="s">
        <v>218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217</v>
      </c>
      <c r="IV6" s="3" t="s">
        <v>219</v>
      </c>
      <c r="IW6" s="3" t="s">
        <v>218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/>
      <c r="BG7" s="14"/>
      <c r="BH7" s="14"/>
      <c r="BI7" s="14"/>
      <c r="BJ7" s="14"/>
      <c r="BK7" s="14"/>
      <c r="BL7" s="14"/>
      <c r="BM7" s="14"/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0.65329999999999999</v>
      </c>
      <c r="II7" s="4">
        <f t="shared" ref="II7:II39" si="1">AVERAGEIFS(B7:IG7,metrics.rec,"MSE")</f>
        <v>0.74502857142857137</v>
      </c>
      <c r="IJ7" s="4">
        <f t="shared" ref="IJ7:IJ39" si="2">AVERAGEIFS(B7:IG7,metrics.rec,"R")</f>
        <v>0.25812857142857143</v>
      </c>
      <c r="IK7" s="4">
        <f t="shared" ref="IK7:IK39" si="3">AVERAGEIFS(B7:IG7,metrics.rec,"Precision")</f>
        <v>1.0942857142857145E-2</v>
      </c>
      <c r="IL7" s="4">
        <f t="shared" ref="IL7:IL39" si="4">AVERAGEIFS(B7:IG7,metrics.rec,"Recall")</f>
        <v>0.84250000000000003</v>
      </c>
      <c r="IM7" s="4">
        <f t="shared" ref="IM7:IM39" si="5">AVERAGEIFS(B7:IG7,metrics.rec,"Coverage")</f>
        <v>0.65664999999999996</v>
      </c>
      <c r="IN7" s="4">
        <f t="shared" ref="IN7:IN39" si="6">AVERAGEIFS(B7:IG7,metrics.rec,"Recatio")</f>
        <v>0.99770000000000003</v>
      </c>
      <c r="IO7" s="4">
        <f t="shared" ref="IO7:IO39" si="7">AVERAGEIFS(B7:IG7,metrics.rec,"Time")</f>
        <v>7.2095428571428579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/>
      <c r="BG8" s="14"/>
      <c r="BH8" s="14"/>
      <c r="BI8" s="14"/>
      <c r="BJ8" s="14"/>
      <c r="BK8" s="14"/>
      <c r="BL8" s="14"/>
      <c r="BM8" s="14"/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0.66234285714285712</v>
      </c>
      <c r="II8" s="4">
        <f t="shared" si="1"/>
        <v>0.76082857142857141</v>
      </c>
      <c r="IJ8" s="4">
        <f t="shared" si="2"/>
        <v>0.24561428571428573</v>
      </c>
      <c r="IK8" s="4">
        <f t="shared" si="3"/>
        <v>1.5157142857142857E-2</v>
      </c>
      <c r="IL8" s="4">
        <f t="shared" si="4"/>
        <v>0.82324285714285728</v>
      </c>
      <c r="IM8" s="4">
        <f t="shared" si="5"/>
        <v>0.62719999999999998</v>
      </c>
      <c r="IN8" s="4">
        <f t="shared" si="6"/>
        <v>0.99657142857142855</v>
      </c>
      <c r="IO8" s="4">
        <f t="shared" si="7"/>
        <v>7.0712857142857155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/>
      <c r="BG9" s="14"/>
      <c r="BH9" s="14"/>
      <c r="BI9" s="14"/>
      <c r="BJ9" s="14"/>
      <c r="BK9" s="14"/>
      <c r="BL9" s="14"/>
      <c r="BM9" s="14"/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0.6855</v>
      </c>
      <c r="II9" s="4">
        <f t="shared" si="1"/>
        <v>0.80838571428571437</v>
      </c>
      <c r="IJ9" s="4">
        <f t="shared" si="2"/>
        <v>0.2365714285714286</v>
      </c>
      <c r="IK9" s="4">
        <f t="shared" si="3"/>
        <v>2.2500000000000003E-2</v>
      </c>
      <c r="IL9" s="4">
        <f t="shared" si="4"/>
        <v>0.78627142857142851</v>
      </c>
      <c r="IM9" s="4">
        <f t="shared" si="5"/>
        <v>0.39044999999999996</v>
      </c>
      <c r="IN9" s="4">
        <f t="shared" si="6"/>
        <v>0.99667142857142854</v>
      </c>
      <c r="IO9" s="4">
        <f t="shared" si="7"/>
        <v>7.2217571428571432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/>
      <c r="BG10" s="14"/>
      <c r="BH10" s="14"/>
      <c r="BI10" s="14"/>
      <c r="BJ10" s="14"/>
      <c r="BK10" s="14"/>
      <c r="BL10" s="14"/>
      <c r="BM10" s="14"/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0.6599666666666667</v>
      </c>
      <c r="II10" s="4">
        <f t="shared" si="1"/>
        <v>0.75586666666666658</v>
      </c>
      <c r="IJ10" s="4">
        <f t="shared" si="2"/>
        <v>0.24358333333333335</v>
      </c>
      <c r="IK10" s="4">
        <f t="shared" si="3"/>
        <v>1.6150000000000001E-2</v>
      </c>
      <c r="IL10" s="4">
        <f t="shared" si="4"/>
        <v>0.81819999999999993</v>
      </c>
      <c r="IM10" s="4">
        <f t="shared" si="5"/>
        <v>0.62780000000000002</v>
      </c>
      <c r="IN10" s="4">
        <f t="shared" si="6"/>
        <v>0.99611666666666665</v>
      </c>
      <c r="IO10" s="4">
        <f t="shared" si="7"/>
        <v>7.3309333333333342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0.66190000000000004</v>
      </c>
      <c r="II11" s="4">
        <f t="shared" si="1"/>
        <v>0.75914999999999999</v>
      </c>
      <c r="IJ11" s="4">
        <f t="shared" si="2"/>
        <v>0.18194999999999997</v>
      </c>
      <c r="IK11" s="4">
        <f t="shared" si="3"/>
        <v>5.0216666666666666E-2</v>
      </c>
      <c r="IL11" s="4">
        <f t="shared" si="4"/>
        <v>0.37779999999999997</v>
      </c>
      <c r="IM11" s="4">
        <f t="shared" si="5"/>
        <v>3.6400000000000002E-2</v>
      </c>
      <c r="IN11" s="4">
        <f t="shared" si="6"/>
        <v>0.98143333333333338</v>
      </c>
      <c r="IO11" s="4">
        <f t="shared" si="7"/>
        <v>6.8552333333333344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k=5, r=0.3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k=5,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k=5, r=0.3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r=0.5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0.65506666666666669</v>
      </c>
      <c r="II12" s="4">
        <f t="shared" si="1"/>
        <v>0.74546666666666672</v>
      </c>
      <c r="IJ12" s="4">
        <f t="shared" si="2"/>
        <v>0.2593166666666667</v>
      </c>
      <c r="IK12" s="4">
        <f t="shared" si="3"/>
        <v>1.6083333333333331E-2</v>
      </c>
      <c r="IL12" s="4">
        <f t="shared" si="4"/>
        <v>0.81849999999999989</v>
      </c>
      <c r="IM12" s="4">
        <f t="shared" si="5"/>
        <v>0.62890000000000001</v>
      </c>
      <c r="IN12" s="4">
        <f t="shared" si="6"/>
        <v>0.996</v>
      </c>
      <c r="IO12" s="4">
        <f t="shared" si="7"/>
        <v>7.2623500000000005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k=5,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k=5,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k=5, r=0.3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r=0.5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/>
      <c r="BG13" s="14"/>
      <c r="BH13" s="14"/>
      <c r="BI13" s="14"/>
      <c r="BJ13" s="14"/>
      <c r="BK13" s="14"/>
      <c r="BL13" s="14"/>
      <c r="BM13" s="14"/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0.65523333333333333</v>
      </c>
      <c r="II13" s="4">
        <f t="shared" si="1"/>
        <v>0.74528333333333341</v>
      </c>
      <c r="IJ13" s="4">
        <f t="shared" si="2"/>
        <v>0.25641666666666668</v>
      </c>
      <c r="IK13" s="4">
        <f t="shared" si="3"/>
        <v>1.6133333333333333E-2</v>
      </c>
      <c r="IL13" s="4">
        <f t="shared" si="4"/>
        <v>0.81619999999999993</v>
      </c>
      <c r="IM13" s="4">
        <f t="shared" si="5"/>
        <v>0.62560000000000004</v>
      </c>
      <c r="IN13" s="4">
        <f t="shared" si="6"/>
        <v>0.996</v>
      </c>
      <c r="IO13" s="4">
        <f t="shared" si="7"/>
        <v>7.3073000000000006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0.67151666666666665</v>
      </c>
      <c r="II14" s="4">
        <f t="shared" si="1"/>
        <v>0.78220000000000001</v>
      </c>
      <c r="IJ14" s="4">
        <f t="shared" si="2"/>
        <v>0.23336666666666664</v>
      </c>
      <c r="IK14" s="4">
        <f t="shared" si="3"/>
        <v>1.1766666666666667E-2</v>
      </c>
      <c r="IL14" s="4">
        <f t="shared" si="4"/>
        <v>0.81178333333333341</v>
      </c>
      <c r="IM14" s="4">
        <f t="shared" si="5"/>
        <v>0.59889999999999999</v>
      </c>
      <c r="IN14" s="4">
        <f t="shared" si="6"/>
        <v>0.99731666666666674</v>
      </c>
      <c r="IO14" s="4">
        <f t="shared" si="7"/>
        <v>8.9070166666666655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k=5,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k=5,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k=5,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0.78045000000000009</v>
      </c>
      <c r="II15" s="4">
        <f t="shared" si="1"/>
        <v>1.0516000000000001</v>
      </c>
      <c r="IJ15" s="4">
        <f t="shared" si="2"/>
        <v>0.1832</v>
      </c>
      <c r="IK15" s="4">
        <f t="shared" si="3"/>
        <v>1.1049999999999999E-2</v>
      </c>
      <c r="IL15" s="4">
        <f t="shared" si="4"/>
        <v>0.79771666666666674</v>
      </c>
      <c r="IM15" s="4">
        <f t="shared" si="5"/>
        <v>0.62190000000000001</v>
      </c>
      <c r="IN15" s="4">
        <f t="shared" si="6"/>
        <v>0.99731666666666674</v>
      </c>
      <c r="IO15" s="4">
        <f t="shared" si="7"/>
        <v>7.8860000000000019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k=5, r=0.3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k=5,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0.66380000000000006</v>
      </c>
      <c r="II16" s="4">
        <f t="shared" si="1"/>
        <v>0.76411666666666667</v>
      </c>
      <c r="IJ16" s="4">
        <f t="shared" si="2"/>
        <v>0.24066666666666667</v>
      </c>
      <c r="IK16" s="4">
        <f t="shared" si="3"/>
        <v>1.6150000000000001E-2</v>
      </c>
      <c r="IL16" s="4">
        <f t="shared" si="4"/>
        <v>0.81703333333333328</v>
      </c>
      <c r="IM16" s="4">
        <f t="shared" si="5"/>
        <v>0.62729999999999997</v>
      </c>
      <c r="IN16" s="4">
        <f t="shared" si="6"/>
        <v>0.996</v>
      </c>
      <c r="IO16" s="4">
        <f t="shared" si="7"/>
        <v>7.3253666666666675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k=5,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k=5,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r=0.5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0.65479999999999994</v>
      </c>
      <c r="II17" s="4">
        <f t="shared" si="1"/>
        <v>0.74831666666666663</v>
      </c>
      <c r="IJ17" s="4">
        <f t="shared" si="2"/>
        <v>0.25245000000000001</v>
      </c>
      <c r="IK17" s="4">
        <f t="shared" si="3"/>
        <v>1.1283333333333333E-2</v>
      </c>
      <c r="IL17" s="4">
        <f t="shared" si="4"/>
        <v>0.83356666666666668</v>
      </c>
      <c r="IM17" s="4">
        <f t="shared" si="5"/>
        <v>0.65310000000000001</v>
      </c>
      <c r="IN17" s="4">
        <f t="shared" si="6"/>
        <v>0.99731666666666674</v>
      </c>
      <c r="IO17" s="4">
        <f t="shared" si="7"/>
        <v>8.2222333333333335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k=5,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k=5,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k=5,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k=5,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r=0.5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0.66474999999999995</v>
      </c>
      <c r="II18" s="4">
        <f t="shared" si="1"/>
        <v>0.76368333333333327</v>
      </c>
      <c r="IJ18" s="4">
        <f t="shared" si="2"/>
        <v>0.24471666666666661</v>
      </c>
      <c r="IK18" s="4">
        <f t="shared" si="3"/>
        <v>2.3816666666666667E-2</v>
      </c>
      <c r="IL18" s="4">
        <f t="shared" si="4"/>
        <v>0.78223333333333345</v>
      </c>
      <c r="IM18" s="4">
        <f t="shared" si="5"/>
        <v>0.39410000000000001</v>
      </c>
      <c r="IN18" s="4">
        <f t="shared" si="6"/>
        <v>0.99611666666666665</v>
      </c>
      <c r="IO18" s="4">
        <f t="shared" si="7"/>
        <v>8.4611999999999998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k=5,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k=5,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r=0.5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0.66403333333333336</v>
      </c>
      <c r="II19" s="4">
        <f t="shared" si="1"/>
        <v>0.76575000000000004</v>
      </c>
      <c r="IJ19" s="4">
        <f t="shared" si="2"/>
        <v>0.22668333333333332</v>
      </c>
      <c r="IK19" s="4">
        <f t="shared" si="3"/>
        <v>1.8449999999999998E-2</v>
      </c>
      <c r="IL19" s="4">
        <f t="shared" si="4"/>
        <v>0.79411666666666669</v>
      </c>
      <c r="IM19" s="4">
        <f t="shared" si="5"/>
        <v>0.59230000000000005</v>
      </c>
      <c r="IN19" s="4">
        <f t="shared" si="6"/>
        <v>0.99486666666666668</v>
      </c>
      <c r="IO19" s="4">
        <f t="shared" si="7"/>
        <v>6.7233166666666682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k=5,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k=5,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k=5,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r=0.5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/>
      <c r="BG20" s="14"/>
      <c r="BH20" s="14"/>
      <c r="BI20" s="14"/>
      <c r="BJ20" s="14"/>
      <c r="BK20" s="14"/>
      <c r="BL20" s="14"/>
      <c r="BM20" s="14"/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0.65601666666666669</v>
      </c>
      <c r="II20" s="4">
        <f t="shared" si="1"/>
        <v>0.75161666666666671</v>
      </c>
      <c r="IJ20" s="4">
        <f t="shared" si="2"/>
        <v>0.25436666666666669</v>
      </c>
      <c r="IK20" s="4">
        <f t="shared" si="3"/>
        <v>1.1266666666666668E-2</v>
      </c>
      <c r="IL20" s="4">
        <f t="shared" si="4"/>
        <v>0.83858333333333357</v>
      </c>
      <c r="IM20" s="4">
        <f t="shared" si="5"/>
        <v>0.65700000000000003</v>
      </c>
      <c r="IN20" s="4">
        <f t="shared" si="6"/>
        <v>0.99731666666666674</v>
      </c>
      <c r="IO20" s="4">
        <f t="shared" si="7"/>
        <v>7.81135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k=5,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/>
      <c r="BG21" s="14"/>
      <c r="BH21" s="14"/>
      <c r="BI21" s="14"/>
      <c r="BJ21" s="14"/>
      <c r="BK21" s="14"/>
      <c r="BL21" s="14"/>
      <c r="BM21" s="14"/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0.64926666666666677</v>
      </c>
      <c r="II21" s="4">
        <f t="shared" si="1"/>
        <v>0.73566666666666658</v>
      </c>
      <c r="IJ21" s="4">
        <f t="shared" si="2"/>
        <v>0.25741666666666668</v>
      </c>
      <c r="IK21" s="4">
        <f t="shared" si="3"/>
        <v>1.61E-2</v>
      </c>
      <c r="IL21" s="4">
        <f t="shared" si="4"/>
        <v>0.81753333333333345</v>
      </c>
      <c r="IM21" s="4">
        <f t="shared" si="5"/>
        <v>0.62580000000000002</v>
      </c>
      <c r="IN21" s="4">
        <f t="shared" si="6"/>
        <v>0.996</v>
      </c>
      <c r="IO21" s="4">
        <f t="shared" si="7"/>
        <v>6.9303333333333326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/>
      <c r="BG22" s="14"/>
      <c r="BH22" s="14"/>
      <c r="BI22" s="14"/>
      <c r="BJ22" s="14"/>
      <c r="BK22" s="14"/>
      <c r="BL22" s="14"/>
      <c r="BM22" s="14"/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0.65848333333333331</v>
      </c>
      <c r="II22" s="4">
        <f t="shared" si="1"/>
        <v>0.75223333333333331</v>
      </c>
      <c r="IJ22" s="4">
        <f t="shared" si="2"/>
        <v>0.24378333333333332</v>
      </c>
      <c r="IK22" s="4">
        <f t="shared" si="3"/>
        <v>1.6150000000000001E-2</v>
      </c>
      <c r="IL22" s="4">
        <f t="shared" si="4"/>
        <v>0.81768333333333343</v>
      </c>
      <c r="IM22" s="4">
        <f t="shared" si="5"/>
        <v>0.62739999999999996</v>
      </c>
      <c r="IN22" s="4">
        <f t="shared" si="6"/>
        <v>0.996</v>
      </c>
      <c r="IO22" s="4">
        <f t="shared" si="7"/>
        <v>7.2324333333333328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0.65903333333333336</v>
      </c>
      <c r="II23" s="4">
        <f t="shared" si="1"/>
        <v>0.75479999999999992</v>
      </c>
      <c r="IJ23" s="4">
        <f t="shared" si="2"/>
        <v>0.24656666666666668</v>
      </c>
      <c r="IK23" s="4">
        <f t="shared" si="3"/>
        <v>1.6133333333333333E-2</v>
      </c>
      <c r="IL23" s="4">
        <f t="shared" si="4"/>
        <v>0.81583333333333341</v>
      </c>
      <c r="IM23" s="4">
        <f t="shared" si="5"/>
        <v>0.62509999999999999</v>
      </c>
      <c r="IN23" s="4">
        <f t="shared" si="6"/>
        <v>0.996</v>
      </c>
      <c r="IO23" s="4">
        <f t="shared" si="7"/>
        <v>6.9676833333333335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k=5,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k=5,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k=5,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r=0.5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0.66586000000000001</v>
      </c>
      <c r="II24" s="4">
        <f t="shared" si="1"/>
        <v>0.76983999999999997</v>
      </c>
      <c r="IJ24" s="4">
        <f t="shared" si="2"/>
        <v>0.23845999999999998</v>
      </c>
      <c r="IK24" s="4">
        <f t="shared" si="3"/>
        <v>1.7520000000000001E-2</v>
      </c>
      <c r="IL24" s="4">
        <f t="shared" si="4"/>
        <v>0.80879999999999996</v>
      </c>
      <c r="IM24" s="4" t="e">
        <f t="shared" si="5"/>
        <v>#DIV/0!</v>
      </c>
      <c r="IN24" s="4">
        <f t="shared" si="6"/>
        <v>0.99527999999999994</v>
      </c>
      <c r="IO24" s="4">
        <f t="shared" si="7"/>
        <v>7.3292799999999998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k=5,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k=5, r=0.1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0.71666000000000007</v>
      </c>
      <c r="II25" s="4">
        <f t="shared" si="1"/>
        <v>0.87837999999999994</v>
      </c>
      <c r="IJ25" s="4">
        <f t="shared" si="2"/>
        <v>0.22442000000000001</v>
      </c>
      <c r="IK25" s="4">
        <f t="shared" si="3"/>
        <v>1.7980000000000003E-2</v>
      </c>
      <c r="IL25" s="4">
        <f t="shared" si="4"/>
        <v>0.76678000000000002</v>
      </c>
      <c r="IM25" s="4" t="e">
        <f t="shared" si="5"/>
        <v>#DIV/0!</v>
      </c>
      <c r="IN25" s="4">
        <f t="shared" si="6"/>
        <v>0.99678</v>
      </c>
      <c r="IO25" s="4">
        <f t="shared" si="7"/>
        <v>49.653139999999993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k=5,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0.65676000000000001</v>
      </c>
      <c r="II26" s="4">
        <f t="shared" si="1"/>
        <v>0.75083999999999995</v>
      </c>
      <c r="IJ26" s="4">
        <f t="shared" si="2"/>
        <v>0.24460000000000001</v>
      </c>
      <c r="IK26" s="4">
        <f t="shared" si="3"/>
        <v>1.7520000000000001E-2</v>
      </c>
      <c r="IL26" s="4">
        <f t="shared" si="4"/>
        <v>0.81134000000000006</v>
      </c>
      <c r="IM26" s="4" t="e">
        <f t="shared" si="5"/>
        <v>#DIV/0!</v>
      </c>
      <c r="IN26" s="4">
        <f t="shared" si="6"/>
        <v>0.99519999999999997</v>
      </c>
      <c r="IO26" s="4">
        <f t="shared" si="7"/>
        <v>6.9826999999999995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k=5,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k=5,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k=5,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0.65624000000000005</v>
      </c>
      <c r="II27" s="4">
        <f t="shared" si="1"/>
        <v>0.75339999999999996</v>
      </c>
      <c r="IJ27" s="4">
        <f t="shared" si="2"/>
        <v>0.252</v>
      </c>
      <c r="IK27" s="4">
        <f t="shared" si="3"/>
        <v>1.192E-2</v>
      </c>
      <c r="IL27" s="4">
        <f t="shared" si="4"/>
        <v>0.83452000000000004</v>
      </c>
      <c r="IM27" s="4" t="e">
        <f t="shared" si="5"/>
        <v>#DIV/0!</v>
      </c>
      <c r="IN27" s="4">
        <f t="shared" si="6"/>
        <v>0.99678</v>
      </c>
      <c r="IO27" s="4">
        <f t="shared" si="7"/>
        <v>7.0958200000000007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k=5,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k=5,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k=5,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k=5, r=0.1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0.65593999999999997</v>
      </c>
      <c r="II28" s="4">
        <f t="shared" si="1"/>
        <v>0.7513399999999999</v>
      </c>
      <c r="IJ28" s="4">
        <f t="shared" si="2"/>
        <v>0.25157999999999997</v>
      </c>
      <c r="IK28" s="4">
        <f t="shared" si="3"/>
        <v>1.174E-2</v>
      </c>
      <c r="IL28" s="4">
        <f t="shared" si="4"/>
        <v>0.82889999999999997</v>
      </c>
      <c r="IM28" s="4" t="e">
        <f t="shared" si="5"/>
        <v>#DIV/0!</v>
      </c>
      <c r="IN28" s="4">
        <f t="shared" si="6"/>
        <v>0.99678</v>
      </c>
      <c r="IO28" s="4">
        <f t="shared" si="7"/>
        <v>7.3596000000000004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k=5,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k=5,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0.65877999999999992</v>
      </c>
      <c r="II29" s="4">
        <f t="shared" si="1"/>
        <v>0.75440000000000007</v>
      </c>
      <c r="IJ29" s="4">
        <f t="shared" si="2"/>
        <v>0.24253999999999998</v>
      </c>
      <c r="IK29" s="4">
        <f t="shared" si="3"/>
        <v>1.7499999999999998E-2</v>
      </c>
      <c r="IL29" s="4">
        <f t="shared" si="4"/>
        <v>0.81035999999999997</v>
      </c>
      <c r="IM29" s="4" t="e">
        <f t="shared" si="5"/>
        <v>#DIV/0!</v>
      </c>
      <c r="IN29" s="4">
        <f t="shared" si="6"/>
        <v>0.99519999999999997</v>
      </c>
      <c r="IO29" s="4">
        <f t="shared" si="7"/>
        <v>10.559940000000001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k=5,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k=5,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k=5,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k=5, r=0.1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0.66053999999999991</v>
      </c>
      <c r="II30" s="4">
        <f t="shared" si="1"/>
        <v>0.75844</v>
      </c>
      <c r="IJ30" s="4">
        <f t="shared" si="2"/>
        <v>0.24298000000000003</v>
      </c>
      <c r="IK30" s="4">
        <f t="shared" si="3"/>
        <v>1.754E-2</v>
      </c>
      <c r="IL30" s="4">
        <f t="shared" si="4"/>
        <v>0.80930000000000002</v>
      </c>
      <c r="IM30" s="4" t="e">
        <f t="shared" si="5"/>
        <v>#DIV/0!</v>
      </c>
      <c r="IN30" s="4">
        <f t="shared" si="6"/>
        <v>0.99534</v>
      </c>
      <c r="IO30" s="4">
        <f t="shared" si="7"/>
        <v>6.8757199999999994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k=5,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k=5,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k=5,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k=5, r=0.1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0.66765999999999992</v>
      </c>
      <c r="II31" s="4">
        <f t="shared" si="1"/>
        <v>0.76858000000000004</v>
      </c>
      <c r="IJ31" s="4">
        <f t="shared" si="2"/>
        <v>0.24358000000000005</v>
      </c>
      <c r="IK31" s="4">
        <f t="shared" si="3"/>
        <v>1.136E-2</v>
      </c>
      <c r="IL31" s="4">
        <f t="shared" si="4"/>
        <v>0.83172000000000001</v>
      </c>
      <c r="IM31" s="4" t="e">
        <f t="shared" si="5"/>
        <v>#DIV/0!</v>
      </c>
      <c r="IN31" s="4">
        <f t="shared" si="6"/>
        <v>0.99573999999999996</v>
      </c>
      <c r="IO31" s="4">
        <f t="shared" si="7"/>
        <v>7.397120000000001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0.66266000000000003</v>
      </c>
      <c r="II32" s="4">
        <f t="shared" si="1"/>
        <v>0.76576</v>
      </c>
      <c r="IJ32" s="4">
        <f t="shared" si="2"/>
        <v>0.24384</v>
      </c>
      <c r="IK32" s="4">
        <f t="shared" si="3"/>
        <v>1.1300000000000001E-2</v>
      </c>
      <c r="IL32" s="4">
        <f t="shared" si="4"/>
        <v>0.83768000000000009</v>
      </c>
      <c r="IM32" s="4" t="e">
        <f t="shared" si="5"/>
        <v>#DIV/0!</v>
      </c>
      <c r="IN32" s="4">
        <f t="shared" si="6"/>
        <v>0.99639999999999984</v>
      </c>
      <c r="IO32" s="4">
        <f t="shared" si="7"/>
        <v>7.1797799999999992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k=5, r=0.1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0.66488000000000003</v>
      </c>
      <c r="II33" s="4">
        <f t="shared" si="1"/>
        <v>0.76873999999999998</v>
      </c>
      <c r="IJ33" s="4">
        <f t="shared" si="2"/>
        <v>0.24598000000000003</v>
      </c>
      <c r="IK33" s="4">
        <f t="shared" si="3"/>
        <v>1.1779999999999999E-2</v>
      </c>
      <c r="IL33" s="4">
        <f t="shared" si="4"/>
        <v>0.82721999999999996</v>
      </c>
      <c r="IM33" s="4" t="e">
        <f t="shared" si="5"/>
        <v>#DIV/0!</v>
      </c>
      <c r="IN33" s="4">
        <f t="shared" si="6"/>
        <v>0.99678</v>
      </c>
      <c r="IO33" s="4">
        <f t="shared" si="7"/>
        <v>6.5305600000000013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k=5,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0.65104000000000006</v>
      </c>
      <c r="II34" s="4">
        <f t="shared" si="1"/>
        <v>0.73336000000000001</v>
      </c>
      <c r="IJ34" s="4">
        <f t="shared" si="2"/>
        <v>0.25334000000000001</v>
      </c>
      <c r="IK34" s="4">
        <f t="shared" si="3"/>
        <v>1.8459999999999997E-2</v>
      </c>
      <c r="IL34" s="4">
        <f t="shared" si="4"/>
        <v>0.79963999999999991</v>
      </c>
      <c r="IM34" s="4" t="e">
        <f t="shared" si="5"/>
        <v>#DIV/0!</v>
      </c>
      <c r="IN34" s="4">
        <f t="shared" si="6"/>
        <v>0.99499999999999988</v>
      </c>
      <c r="IO34" s="4">
        <f t="shared" si="7"/>
        <v>7.23386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k=5,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k=5, r=0.1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0.66107999999999989</v>
      </c>
      <c r="II35" s="4">
        <f t="shared" si="1"/>
        <v>0.75926000000000005</v>
      </c>
      <c r="IJ35" s="4">
        <f t="shared" si="2"/>
        <v>0.24040000000000003</v>
      </c>
      <c r="IK35" s="4">
        <f t="shared" si="3"/>
        <v>1.7520000000000001E-2</v>
      </c>
      <c r="IL35" s="4">
        <f t="shared" si="4"/>
        <v>0.80986000000000014</v>
      </c>
      <c r="IM35" s="4" t="e">
        <f t="shared" si="5"/>
        <v>#DIV/0!</v>
      </c>
      <c r="IN35" s="4">
        <f t="shared" si="6"/>
        <v>0.99519999999999997</v>
      </c>
      <c r="IO35" s="4">
        <f t="shared" si="7"/>
        <v>6.2870200000000001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222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/>
      <c r="BG37" s="14"/>
      <c r="BH37" s="14"/>
      <c r="BI37" s="14"/>
      <c r="BJ37" s="14"/>
      <c r="BK37" s="14"/>
      <c r="BL37" s="14"/>
      <c r="BM37" s="14"/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0.67745999999999995</v>
      </c>
      <c r="II37" s="4">
        <f t="shared" si="1"/>
        <v>0.79832000000000003</v>
      </c>
      <c r="IJ37" s="4">
        <f t="shared" si="2"/>
        <v>0.18814</v>
      </c>
      <c r="IK37" s="4">
        <f t="shared" si="3"/>
        <v>2.3559999999999998E-2</v>
      </c>
      <c r="IL37" s="4">
        <f t="shared" si="4"/>
        <v>0.76825999999999994</v>
      </c>
      <c r="IM37" s="4" t="e">
        <f t="shared" si="5"/>
        <v>#DIV/0!</v>
      </c>
      <c r="IN37" s="4">
        <f t="shared" si="6"/>
        <v>0.99600000000000011</v>
      </c>
      <c r="IO37" s="4">
        <f t="shared" si="7"/>
        <v>2.4003999999999999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k=5, r=0.1</v>
      </c>
      <c r="IU37" s="1" t="e" cm="1">
        <f t="array" aca="1" ref="IU37" ca="1">CONCATENATE(INDIRECT(ADDRESS(1,MATCH(_xlfn.MAXIFS(B37:IG37,metrics.rec,"Coverage"),B37:IG37,0)+1)), ", ", INDIRECT(ADDRESS(2,MATCH(_xlfn.MAXIFS(B37:IG37,metrics.rec,"Coverage"),B37:IG37,0)+1)))</f>
        <v>#N/A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/>
      <c r="BG38" s="14"/>
      <c r="BH38" s="14"/>
      <c r="BI38" s="14"/>
      <c r="BJ38" s="14"/>
      <c r="BK38" s="14"/>
      <c r="BL38" s="14"/>
      <c r="BM38" s="14"/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0.73486000000000007</v>
      </c>
      <c r="II38" s="4">
        <f t="shared" si="1"/>
        <v>0.92337999999999987</v>
      </c>
      <c r="IJ38" s="4">
        <f t="shared" si="2"/>
        <v>0.10808</v>
      </c>
      <c r="IK38" s="4">
        <f t="shared" si="3"/>
        <v>1.9519999999999999E-2</v>
      </c>
      <c r="IL38" s="4">
        <f t="shared" si="4"/>
        <v>0.49718000000000001</v>
      </c>
      <c r="IM38" s="4" t="e">
        <f t="shared" si="5"/>
        <v>#DIV/0!</v>
      </c>
      <c r="IN38" s="4">
        <f t="shared" si="6"/>
        <v>0.99527999999999994</v>
      </c>
      <c r="IO38" s="4">
        <f t="shared" si="7"/>
        <v>2.14778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e" cm="1">
        <f t="array" aca="1" ref="IU38" ca="1">CONCATENATE(INDIRECT(ADDRESS(1,MATCH(_xlfn.MAXIFS(B38:IG38,metrics.rec,"Coverage"),B38:IG38,0)+1)), ", ", INDIRECT(ADDRESS(2,MATCH(_xlfn.MAXIFS(B38:IG38,metrics.rec,"Coverage"),B38:IG38,0)+1)))</f>
        <v>#N/A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/>
      <c r="BG39" s="14"/>
      <c r="BH39" s="14"/>
      <c r="BI39" s="14"/>
      <c r="BJ39" s="14"/>
      <c r="BK39" s="14"/>
      <c r="BL39" s="14"/>
      <c r="BM39" s="14"/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0.71929999999999994</v>
      </c>
      <c r="II39" s="4">
        <f t="shared" si="1"/>
        <v>0.89355999999999991</v>
      </c>
      <c r="IJ39" s="4">
        <f t="shared" si="2"/>
        <v>0.12372000000000001</v>
      </c>
      <c r="IK39" s="4">
        <f t="shared" si="3"/>
        <v>1.9400000000000001E-2</v>
      </c>
      <c r="IL39" s="4">
        <f t="shared" si="4"/>
        <v>0.56332000000000004</v>
      </c>
      <c r="IM39" s="4" t="e">
        <f t="shared" si="5"/>
        <v>#DIV/0!</v>
      </c>
      <c r="IN39" s="4">
        <f t="shared" si="6"/>
        <v>0.97331999999999996</v>
      </c>
      <c r="IO39" s="4">
        <f t="shared" si="7"/>
        <v>2.1167400000000001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e" cm="1">
        <f t="array" aca="1" ref="IU39" ca="1">CONCATENATE(INDIRECT(ADDRESS(1,MATCH(_xlfn.MAXIFS(B39:IG39,metrics.rec,"Coverage"),B39:IG39,0)+1)), ", ", INDIRECT(ADDRESS(2,MATCH(_xlfn.MAXIFS(B39:IG39,metrics.rec,"Coverage"),B39:IG39,0)+1)))</f>
        <v>#N/A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/>
      <c r="BG40" s="14"/>
      <c r="BH40" s="14"/>
      <c r="BI40" s="14"/>
      <c r="BJ40" s="14"/>
      <c r="BK40" s="14"/>
      <c r="BL40" s="14"/>
      <c r="BM40" s="14"/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0.70294000000000001</v>
      </c>
      <c r="II40" s="4">
        <f t="shared" ref="II40:II74" si="9">AVERAGEIFS(B40:IG40,metrics.rec,"MSE")</f>
        <v>0.85107999999999995</v>
      </c>
      <c r="IJ40" s="4">
        <f t="shared" ref="IJ40:IJ74" si="10">AVERAGEIFS(B40:IG40,metrics.rec,"R")</f>
        <v>0.15831999999999999</v>
      </c>
      <c r="IK40" s="4">
        <f t="shared" ref="IK40:IK74" si="11">AVERAGEIFS(B40:IG40,metrics.rec,"Precision")</f>
        <v>1.9480000000000001E-2</v>
      </c>
      <c r="IL40" s="4">
        <f t="shared" ref="IL40:IL74" si="12">AVERAGEIFS(B40:IG40,metrics.rec,"Recall")</f>
        <v>0.60742000000000007</v>
      </c>
      <c r="IM40" s="4" t="e">
        <f t="shared" ref="IM40:IM74" si="13">AVERAGEIFS(B40:IG40,metrics.rec,"Coverage")</f>
        <v>#DIV/0!</v>
      </c>
      <c r="IN40" s="4">
        <f t="shared" ref="IN40:IN74" si="14">AVERAGEIFS(B40:IG40,metrics.rec,"Recatio")</f>
        <v>0.99527999999999994</v>
      </c>
      <c r="IO40" s="4">
        <f t="shared" ref="IO40:IO74" si="15">AVERAGEIFS(B40:IG40,metrics.rec,"Time")</f>
        <v>2.1816599999999999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e" cm="1">
        <f t="array" aca="1" ref="IU40" ca="1">CONCATENATE(INDIRECT(ADDRESS(1,MATCH(_xlfn.MAXIFS(B40:IG40,metrics.rec,"Coverage"),B40:IG40,0)+1)), ", ", INDIRECT(ADDRESS(2,MATCH(_xlfn.MAXIFS(B40:IG40,metrics.rec,"Coverage"),B40:IG40,0)+1)))</f>
        <v>#N/A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0.69070000000000009</v>
      </c>
      <c r="II41" s="4">
        <f t="shared" si="9"/>
        <v>0.83813999999999989</v>
      </c>
      <c r="IJ41" s="4">
        <f t="shared" si="10"/>
        <v>0.17033999999999999</v>
      </c>
      <c r="IK41" s="4">
        <f t="shared" si="11"/>
        <v>1.9040000000000001E-2</v>
      </c>
      <c r="IL41" s="4">
        <f t="shared" si="12"/>
        <v>0.70908000000000004</v>
      </c>
      <c r="IM41" s="4" t="e">
        <f t="shared" si="13"/>
        <v>#DIV/0!</v>
      </c>
      <c r="IN41" s="4">
        <f t="shared" si="14"/>
        <v>0.94691999999999987</v>
      </c>
      <c r="IO41" s="4">
        <f t="shared" si="15"/>
        <v>2.4719199999999999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k=5, r=0.3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k=5, r=0.1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0.67786000000000013</v>
      </c>
      <c r="II42" s="4">
        <f t="shared" si="9"/>
        <v>0.81020000000000003</v>
      </c>
      <c r="IJ42" s="4">
        <f t="shared" si="10"/>
        <v>0.22855999999999996</v>
      </c>
      <c r="IK42" s="4">
        <f t="shared" si="11"/>
        <v>1.728E-2</v>
      </c>
      <c r="IL42" s="4">
        <f t="shared" si="12"/>
        <v>0.7938400000000001</v>
      </c>
      <c r="IM42" s="4" t="e">
        <f t="shared" si="13"/>
        <v>#DIV/0!</v>
      </c>
      <c r="IN42" s="4">
        <f t="shared" si="14"/>
        <v>0.99556</v>
      </c>
      <c r="IO42" s="4">
        <f t="shared" si="15"/>
        <v>2.2628200000000005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k=5, r=0.3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k=5, r=0.1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/>
      <c r="BG43" s="14"/>
      <c r="BH43" s="14"/>
      <c r="BI43" s="14"/>
      <c r="BJ43" s="14"/>
      <c r="BK43" s="14"/>
      <c r="BL43" s="14"/>
      <c r="BM43" s="14"/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0.67534000000000005</v>
      </c>
      <c r="II43" s="4">
        <f t="shared" si="9"/>
        <v>0.80417999999999989</v>
      </c>
      <c r="IJ43" s="4">
        <f t="shared" si="10"/>
        <v>0.23080000000000003</v>
      </c>
      <c r="IK43" s="4">
        <f t="shared" si="11"/>
        <v>1.7159999999999998E-2</v>
      </c>
      <c r="IL43" s="4">
        <f t="shared" si="12"/>
        <v>0.79696</v>
      </c>
      <c r="IM43" s="4" t="e">
        <f t="shared" si="13"/>
        <v>#DIV/0!</v>
      </c>
      <c r="IN43" s="4">
        <f t="shared" si="14"/>
        <v>0.99527999999999994</v>
      </c>
      <c r="IO43" s="4">
        <f t="shared" si="15"/>
        <v>2.3971200000000001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r=0.3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k=5, r=0.1</v>
      </c>
      <c r="IU43" s="1" t="e" cm="1">
        <f t="array" aca="1" ref="IU43" ca="1">CONCATENATE(INDIRECT(ADDRESS(1,MATCH(_xlfn.MAXIFS(B43:IG43,metrics.rec,"Coverage"),B43:IG43,0)+1)), ", ", INDIRECT(ADDRESS(2,MATCH(_xlfn.MAXIFS(B43:IG43,metrics.rec,"Coverage"),B43:IG43,0)+1)))</f>
        <v>#N/A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0.69538</v>
      </c>
      <c r="II44" s="4">
        <f t="shared" si="9"/>
        <v>0.84895999999999994</v>
      </c>
      <c r="IJ44" s="4">
        <f t="shared" si="10"/>
        <v>0.20312000000000002</v>
      </c>
      <c r="IK44" s="4">
        <f t="shared" si="11"/>
        <v>1.226E-2</v>
      </c>
      <c r="IL44" s="4">
        <f t="shared" si="12"/>
        <v>0.80500000000000005</v>
      </c>
      <c r="IM44" s="4" t="e">
        <f t="shared" si="13"/>
        <v>#DIV/0!</v>
      </c>
      <c r="IN44" s="4">
        <f t="shared" si="14"/>
        <v>0.9916600000000001</v>
      </c>
      <c r="IO44" s="4">
        <f t="shared" si="15"/>
        <v>5.2440599999999993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k=5, r=0.3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0.74395999999999995</v>
      </c>
      <c r="II45" s="4">
        <f t="shared" si="9"/>
        <v>0.9365</v>
      </c>
      <c r="IJ45" s="4">
        <f t="shared" si="10"/>
        <v>6.5500000000000003E-2</v>
      </c>
      <c r="IK45" s="4">
        <f t="shared" si="11"/>
        <v>2.1499999999999998E-2</v>
      </c>
      <c r="IL45" s="4">
        <f t="shared" si="12"/>
        <v>0.56191999999999998</v>
      </c>
      <c r="IM45" s="4" t="e">
        <f t="shared" si="13"/>
        <v>#DIV/0!</v>
      </c>
      <c r="IN45" s="4">
        <f t="shared" si="14"/>
        <v>0.99678</v>
      </c>
      <c r="IO45" s="4">
        <f t="shared" si="15"/>
        <v>2.5001799999999998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k=5, r=0.3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0.73131999999999997</v>
      </c>
      <c r="II46" s="4">
        <f t="shared" si="9"/>
        <v>0.91879999999999984</v>
      </c>
      <c r="IJ46" s="4">
        <f t="shared" si="10"/>
        <v>0.13391999999999998</v>
      </c>
      <c r="IK46" s="4">
        <f t="shared" si="11"/>
        <v>1.704E-2</v>
      </c>
      <c r="IL46" s="4">
        <f t="shared" si="12"/>
        <v>0.51660000000000006</v>
      </c>
      <c r="IM46" s="4" t="e">
        <f t="shared" si="13"/>
        <v>#DIV/0!</v>
      </c>
      <c r="IN46" s="4">
        <f t="shared" si="14"/>
        <v>0.99527999999999994</v>
      </c>
      <c r="IO46" s="4">
        <f t="shared" si="15"/>
        <v>2.2125599999999999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0.67433999999999994</v>
      </c>
      <c r="II47" s="4">
        <f t="shared" si="9"/>
        <v>0.79711999999999994</v>
      </c>
      <c r="IJ47" s="4">
        <f t="shared" si="10"/>
        <v>0.21114000000000002</v>
      </c>
      <c r="IK47" s="4">
        <f t="shared" si="11"/>
        <v>1.968E-2</v>
      </c>
      <c r="IL47" s="4">
        <f t="shared" si="12"/>
        <v>0.77872000000000008</v>
      </c>
      <c r="IM47" s="4" t="e">
        <f t="shared" si="13"/>
        <v>#DIV/0!</v>
      </c>
      <c r="IN47" s="4">
        <f t="shared" si="14"/>
        <v>0.99600000000000011</v>
      </c>
      <c r="IO47" s="4">
        <f t="shared" si="15"/>
        <v>2.4958999999999998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k=5, r=0.1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0.70508000000000004</v>
      </c>
      <c r="II48" s="4">
        <f t="shared" si="9"/>
        <v>0.86128000000000005</v>
      </c>
      <c r="IJ48" s="4">
        <f t="shared" si="10"/>
        <v>0.14182</v>
      </c>
      <c r="IK48" s="4">
        <f t="shared" si="11"/>
        <v>1.95E-2</v>
      </c>
      <c r="IL48" s="4">
        <f t="shared" si="12"/>
        <v>0.62019999999999997</v>
      </c>
      <c r="IM48" s="4" t="e">
        <f t="shared" si="13"/>
        <v>#DIV/0!</v>
      </c>
      <c r="IN48" s="4">
        <f t="shared" si="14"/>
        <v>0.97338000000000002</v>
      </c>
      <c r="IO48" s="4">
        <f t="shared" si="15"/>
        <v>2.33474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0.70430000000000004</v>
      </c>
      <c r="II49" s="4">
        <f t="shared" si="9"/>
        <v>0.85573999999999995</v>
      </c>
      <c r="IJ49" s="4">
        <f t="shared" si="10"/>
        <v>0.16408</v>
      </c>
      <c r="IK49" s="4">
        <f t="shared" si="11"/>
        <v>1.9200000000000002E-2</v>
      </c>
      <c r="IL49" s="4">
        <f t="shared" si="12"/>
        <v>0.62378</v>
      </c>
      <c r="IM49" s="4" t="e">
        <f t="shared" si="13"/>
        <v>#DIV/0!</v>
      </c>
      <c r="IN49" s="4">
        <f t="shared" si="14"/>
        <v>0.99499999999999988</v>
      </c>
      <c r="IO49" s="4">
        <f t="shared" si="15"/>
        <v>2.0904199999999995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k=5, r=0.3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/>
      <c r="BG50" s="14"/>
      <c r="BH50" s="14"/>
      <c r="BI50" s="14"/>
      <c r="BJ50" s="14"/>
      <c r="BK50" s="14"/>
      <c r="BL50" s="14"/>
      <c r="BM50" s="14"/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0.67625999999999997</v>
      </c>
      <c r="II50" s="4">
        <f t="shared" si="9"/>
        <v>0.79532000000000003</v>
      </c>
      <c r="IJ50" s="4">
        <f t="shared" si="10"/>
        <v>0.18760000000000002</v>
      </c>
      <c r="IK50" s="4">
        <f t="shared" si="11"/>
        <v>2.358E-2</v>
      </c>
      <c r="IL50" s="4">
        <f t="shared" si="12"/>
        <v>0.76803999999999994</v>
      </c>
      <c r="IM50" s="4" t="e">
        <f t="shared" si="13"/>
        <v>#DIV/0!</v>
      </c>
      <c r="IN50" s="4">
        <f t="shared" si="14"/>
        <v>0.99600000000000011</v>
      </c>
      <c r="IO50" s="4">
        <f t="shared" si="15"/>
        <v>2.39412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k=5,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k=5, r=0.1</v>
      </c>
      <c r="IU50" s="1" t="e" cm="1">
        <f t="array" aca="1" ref="IU50" ca="1">CONCATENATE(INDIRECT(ADDRESS(1,MATCH(_xlfn.MAXIFS(B50:IG50,metrics.rec,"Coverage"),B50:IG50,0)+1)), ", ", INDIRECT(ADDRESS(2,MATCH(_xlfn.MAXIFS(B50:IG50,metrics.rec,"Coverage"),B50:IG50,0)+1)))</f>
        <v>#N/A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/>
      <c r="BG51" s="14"/>
      <c r="BH51" s="14"/>
      <c r="BI51" s="14"/>
      <c r="BJ51" s="14"/>
      <c r="BK51" s="14"/>
      <c r="BL51" s="14"/>
      <c r="BM51" s="14"/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0.67764000000000002</v>
      </c>
      <c r="II51" s="4">
        <f t="shared" si="9"/>
        <v>0.79804000000000008</v>
      </c>
      <c r="IJ51" s="4">
        <f t="shared" si="10"/>
        <v>0.18092</v>
      </c>
      <c r="IK51" s="4">
        <f t="shared" si="11"/>
        <v>2.622E-2</v>
      </c>
      <c r="IL51" s="4">
        <f t="shared" si="12"/>
        <v>0.76</v>
      </c>
      <c r="IM51" s="4" t="e">
        <f t="shared" si="13"/>
        <v>#DIV/0!</v>
      </c>
      <c r="IN51" s="4">
        <f t="shared" si="14"/>
        <v>0.99527999999999994</v>
      </c>
      <c r="IO51" s="4">
        <f t="shared" si="15"/>
        <v>2.16838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k=5, r=0.1</v>
      </c>
      <c r="IU51" s="1" t="e" cm="1">
        <f t="array" aca="1" ref="IU51" ca="1">CONCATENATE(INDIRECT(ADDRESS(1,MATCH(_xlfn.MAXIFS(B51:IG51,metrics.rec,"Coverage"),B51:IG51,0)+1)), ", ", INDIRECT(ADDRESS(2,MATCH(_xlfn.MAXIFS(B51:IG51,metrics.rec,"Coverage"),B51:IG51,0)+1)))</f>
        <v>#N/A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/>
      <c r="BG52" s="14"/>
      <c r="BH52" s="14"/>
      <c r="BI52" s="14"/>
      <c r="BJ52" s="14"/>
      <c r="BK52" s="14"/>
      <c r="BL52" s="14"/>
      <c r="BM52" s="14"/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0.69330000000000003</v>
      </c>
      <c r="II52" s="4">
        <f t="shared" si="9"/>
        <v>0.83143999999999996</v>
      </c>
      <c r="IJ52" s="4">
        <f t="shared" si="10"/>
        <v>0.18293999999999999</v>
      </c>
      <c r="IK52" s="4">
        <f t="shared" si="11"/>
        <v>1.916E-2</v>
      </c>
      <c r="IL52" s="4">
        <f t="shared" si="12"/>
        <v>0.69133999999999995</v>
      </c>
      <c r="IM52" s="4" t="e">
        <f t="shared" si="13"/>
        <v>#DIV/0!</v>
      </c>
      <c r="IN52" s="4">
        <f t="shared" si="14"/>
        <v>0.99527999999999994</v>
      </c>
      <c r="IO52" s="4">
        <f t="shared" si="15"/>
        <v>2.2427199999999998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e" cm="1">
        <f t="array" aca="1" ref="IU52" ca="1">CONCATENATE(INDIRECT(ADDRESS(1,MATCH(_xlfn.MAXIFS(B52:IG52,metrics.rec,"Coverage"),B52:IG52,0)+1)), ", ", INDIRECT(ADDRESS(2,MATCH(_xlfn.MAXIFS(B52:IG52,metrics.rec,"Coverage"),B52:IG52,0)+1)))</f>
        <v>#N/A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0.68601999999999996</v>
      </c>
      <c r="II53" s="4">
        <f t="shared" si="9"/>
        <v>0.82743999999999995</v>
      </c>
      <c r="IJ53" s="4">
        <f t="shared" si="10"/>
        <v>0.21313999999999997</v>
      </c>
      <c r="IK53" s="4">
        <f t="shared" si="11"/>
        <v>1.7599999999999998E-2</v>
      </c>
      <c r="IL53" s="4">
        <f t="shared" si="12"/>
        <v>0.79336000000000007</v>
      </c>
      <c r="IM53" s="4" t="e">
        <f t="shared" si="13"/>
        <v>#DIV/0!</v>
      </c>
      <c r="IN53" s="4">
        <f t="shared" si="14"/>
        <v>0.99527999999999994</v>
      </c>
      <c r="IO53" s="4">
        <f t="shared" si="15"/>
        <v>2.2497199999999999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k=5, r=0.3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0.74490000000000001</v>
      </c>
      <c r="II54" s="4">
        <f t="shared" si="9"/>
        <v>0.95708000000000004</v>
      </c>
      <c r="IJ54" s="4">
        <f t="shared" si="10"/>
        <v>0.14950000000000002</v>
      </c>
      <c r="IK54" s="4">
        <f t="shared" si="11"/>
        <v>1.7599999999999998E-2</v>
      </c>
      <c r="IL54" s="4">
        <f t="shared" si="12"/>
        <v>0.45368000000000003</v>
      </c>
      <c r="IM54" s="4" t="e">
        <f t="shared" si="13"/>
        <v>#DIV/0!</v>
      </c>
      <c r="IN54" s="4">
        <f t="shared" si="14"/>
        <v>0.99519999999999997</v>
      </c>
      <c r="IO54" s="4">
        <f t="shared" si="15"/>
        <v>2.1700200000000001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k=5, r=0.3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0.68280000000000007</v>
      </c>
      <c r="II55" s="4">
        <f t="shared" si="9"/>
        <v>0.80342000000000002</v>
      </c>
      <c r="IJ55" s="4">
        <f t="shared" si="10"/>
        <v>8.6279999999999996E-2</v>
      </c>
      <c r="IK55" s="4">
        <f t="shared" si="11"/>
        <v>1.4419999999999999E-2</v>
      </c>
      <c r="IL55" s="4">
        <f t="shared" si="12"/>
        <v>0.77469999999999994</v>
      </c>
      <c r="IM55" s="4" t="e">
        <f t="shared" si="13"/>
        <v>#DIV/0!</v>
      </c>
      <c r="IN55" s="4">
        <f t="shared" si="14"/>
        <v>0.94407999999999992</v>
      </c>
      <c r="IO55" s="4">
        <f t="shared" si="15"/>
        <v>4.6028199999999995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0.67779999999999996</v>
      </c>
      <c r="II56" s="4">
        <f t="shared" si="9"/>
        <v>0.79956000000000005</v>
      </c>
      <c r="IJ56" s="4">
        <f t="shared" si="10"/>
        <v>0.19616</v>
      </c>
      <c r="IK56" s="4">
        <f t="shared" si="11"/>
        <v>2.1300000000000003E-2</v>
      </c>
      <c r="IL56" s="4">
        <f t="shared" si="12"/>
        <v>0.72706000000000004</v>
      </c>
      <c r="IM56" s="4" t="e">
        <f t="shared" si="13"/>
        <v>#DIV/0!</v>
      </c>
      <c r="IN56" s="4">
        <f t="shared" si="14"/>
        <v>0.99527999999999994</v>
      </c>
      <c r="IO56" s="4">
        <f t="shared" si="15"/>
        <v>2.2193800000000001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0.67375999999999991</v>
      </c>
      <c r="II57" s="4">
        <f t="shared" si="9"/>
        <v>0.78902000000000005</v>
      </c>
      <c r="IJ57" s="4">
        <f t="shared" si="10"/>
        <v>0.19424000000000002</v>
      </c>
      <c r="IK57" s="4">
        <f t="shared" si="11"/>
        <v>2.3E-2</v>
      </c>
      <c r="IL57" s="4">
        <f t="shared" si="12"/>
        <v>0.76573999999999998</v>
      </c>
      <c r="IM57" s="4" t="e">
        <f t="shared" si="13"/>
        <v>#DIV/0!</v>
      </c>
      <c r="IN57" s="4">
        <f t="shared" si="14"/>
        <v>0.99540000000000006</v>
      </c>
      <c r="IO57" s="4">
        <f t="shared" si="15"/>
        <v>2.3354600000000003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0.67481999999999998</v>
      </c>
      <c r="II58" s="4">
        <f t="shared" si="9"/>
        <v>0.79269999999999996</v>
      </c>
      <c r="IJ58" s="4">
        <f t="shared" si="10"/>
        <v>0.19097999999999998</v>
      </c>
      <c r="IK58" s="4">
        <f t="shared" si="11"/>
        <v>2.334E-2</v>
      </c>
      <c r="IL58" s="4">
        <f t="shared" si="12"/>
        <v>0.76973999999999987</v>
      </c>
      <c r="IM58" s="4" t="e">
        <f t="shared" si="13"/>
        <v>#DIV/0!</v>
      </c>
      <c r="IN58" s="4">
        <f t="shared" si="14"/>
        <v>0.99600000000000011</v>
      </c>
      <c r="IO58" s="4">
        <f t="shared" si="15"/>
        <v>2.4099000000000004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k=5, r=0.1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0.68951999999999991</v>
      </c>
      <c r="II59" s="4">
        <f t="shared" si="9"/>
        <v>0.83943999999999996</v>
      </c>
      <c r="IJ59" s="4">
        <f t="shared" si="10"/>
        <v>0.22208</v>
      </c>
      <c r="IK59" s="4">
        <f t="shared" si="11"/>
        <v>1.6900000000000002E-2</v>
      </c>
      <c r="IL59" s="4">
        <f t="shared" si="12"/>
        <v>0.78282000000000007</v>
      </c>
      <c r="IM59" s="4" t="e">
        <f t="shared" si="13"/>
        <v>#DIV/0!</v>
      </c>
      <c r="IN59" s="4">
        <f t="shared" si="14"/>
        <v>0.99409999999999998</v>
      </c>
      <c r="IO59" s="4">
        <f t="shared" si="15"/>
        <v>2.1959599999999999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k=5, r=0.3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0.68402500000000011</v>
      </c>
      <c r="II60" s="4">
        <f t="shared" si="9"/>
        <v>0.82047500000000007</v>
      </c>
      <c r="IJ60" s="4">
        <f t="shared" si="10"/>
        <v>0.2097</v>
      </c>
      <c r="IK60" s="4">
        <f t="shared" si="11"/>
        <v>1.9199999999999998E-2</v>
      </c>
      <c r="IL60" s="4">
        <f t="shared" si="12"/>
        <v>0.76027500000000003</v>
      </c>
      <c r="IM60" s="4" t="e">
        <f t="shared" si="13"/>
        <v>#DIV/0!</v>
      </c>
      <c r="IN60" s="4">
        <f t="shared" si="14"/>
        <v>0.99409999999999998</v>
      </c>
      <c r="IO60" s="4">
        <f t="shared" si="15"/>
        <v>2.1511499999999999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k=5, r=0.3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0.68200000000000005</v>
      </c>
      <c r="II61" s="4">
        <f t="shared" si="9"/>
        <v>0.82100000000000006</v>
      </c>
      <c r="IJ61" s="4">
        <f t="shared" si="10"/>
        <v>0.22885999999999998</v>
      </c>
      <c r="IK61" s="4">
        <f t="shared" si="11"/>
        <v>1.1260000000000001E-2</v>
      </c>
      <c r="IL61" s="4">
        <f t="shared" si="12"/>
        <v>0.81706000000000001</v>
      </c>
      <c r="IM61" s="4" t="e">
        <f t="shared" si="13"/>
        <v>#DIV/0!</v>
      </c>
      <c r="IN61" s="4">
        <f t="shared" si="14"/>
        <v>0.99665999999999999</v>
      </c>
      <c r="IO61" s="4">
        <f t="shared" si="15"/>
        <v>2.6464399999999997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0.69947999999999999</v>
      </c>
      <c r="II62" s="4">
        <f t="shared" si="9"/>
        <v>0.85570000000000002</v>
      </c>
      <c r="IJ62" s="4">
        <f t="shared" si="10"/>
        <v>0.16805999999999999</v>
      </c>
      <c r="IK62" s="4">
        <f t="shared" si="11"/>
        <v>2.1319999999999999E-2</v>
      </c>
      <c r="IL62" s="4">
        <f t="shared" si="12"/>
        <v>0.68746000000000007</v>
      </c>
      <c r="IM62" s="4" t="e">
        <f t="shared" si="13"/>
        <v>#DIV/0!</v>
      </c>
      <c r="IN62" s="4">
        <f t="shared" si="14"/>
        <v>0.99586000000000008</v>
      </c>
      <c r="IO62" s="4">
        <f t="shared" si="15"/>
        <v>2.3504999999999998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0.67730000000000001</v>
      </c>
      <c r="II63" s="4">
        <f t="shared" si="9"/>
        <v>0.80841999999999992</v>
      </c>
      <c r="IJ63" s="4">
        <f t="shared" si="10"/>
        <v>0.22802000000000003</v>
      </c>
      <c r="IK63" s="4">
        <f t="shared" si="11"/>
        <v>1.5459999999999998E-2</v>
      </c>
      <c r="IL63" s="4">
        <f t="shared" si="12"/>
        <v>0.80320000000000003</v>
      </c>
      <c r="IM63" s="4" t="e">
        <f t="shared" si="13"/>
        <v>#DIV/0!</v>
      </c>
      <c r="IN63" s="4">
        <f t="shared" si="14"/>
        <v>0.99600000000000011</v>
      </c>
      <c r="IO63" s="4">
        <f t="shared" si="15"/>
        <v>2.3772199999999999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0.69925999999999999</v>
      </c>
      <c r="II64" s="4">
        <f t="shared" si="9"/>
        <v>0.85586000000000018</v>
      </c>
      <c r="IJ64" s="4">
        <f t="shared" si="10"/>
        <v>0.16820000000000002</v>
      </c>
      <c r="IK64" s="4">
        <f t="shared" si="11"/>
        <v>2.0879999999999999E-2</v>
      </c>
      <c r="IL64" s="4">
        <f t="shared" si="12"/>
        <v>0.68977999999999995</v>
      </c>
      <c r="IM64" s="4" t="e">
        <f t="shared" si="13"/>
        <v>#DIV/0!</v>
      </c>
      <c r="IN64" s="4">
        <f t="shared" si="14"/>
        <v>0.98482000000000003</v>
      </c>
      <c r="IO64" s="4">
        <f t="shared" si="15"/>
        <v>2.2265600000000001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0.69764000000000004</v>
      </c>
      <c r="II65" s="4">
        <f t="shared" si="9"/>
        <v>0.84050000000000014</v>
      </c>
      <c r="IJ65" s="4">
        <f t="shared" si="10"/>
        <v>0.16889999999999999</v>
      </c>
      <c r="IK65" s="4">
        <f t="shared" si="11"/>
        <v>1.9359999999999999E-2</v>
      </c>
      <c r="IL65" s="4">
        <f t="shared" si="12"/>
        <v>0.63948000000000005</v>
      </c>
      <c r="IM65" s="4" t="e">
        <f t="shared" si="13"/>
        <v>#DIV/0!</v>
      </c>
      <c r="IN65" s="4">
        <f t="shared" si="14"/>
        <v>0.99527999999999994</v>
      </c>
      <c r="IO65" s="4">
        <f t="shared" si="15"/>
        <v>1.9125600000000003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0.7208</v>
      </c>
      <c r="BG67" s="14">
        <v>0.84509999999999996</v>
      </c>
      <c r="BH67" s="14">
        <v>0.314</v>
      </c>
      <c r="BI67" s="14">
        <v>2.9700000000000001E-2</v>
      </c>
      <c r="BJ67" s="14">
        <v>0.92710000000000004</v>
      </c>
      <c r="BK67" s="14">
        <v>0.58079999999999998</v>
      </c>
      <c r="BL67" s="14">
        <v>1</v>
      </c>
      <c r="BM67" s="14">
        <v>0.31929999999999997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0.72130000000000005</v>
      </c>
      <c r="CU67" s="4">
        <v>0.84650000000000003</v>
      </c>
      <c r="CV67" s="4">
        <v>0.31559999999999999</v>
      </c>
      <c r="CW67" s="4">
        <v>2.9700000000000001E-2</v>
      </c>
      <c r="CX67" s="4">
        <v>0.92720000000000002</v>
      </c>
      <c r="CY67" s="4">
        <v>0.58130000000000004</v>
      </c>
      <c r="CZ67" s="4">
        <v>1</v>
      </c>
      <c r="DA67" s="4">
        <v>0.2853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5.2146999999999997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0.66865555555555556</v>
      </c>
      <c r="II67" s="4">
        <f t="shared" si="9"/>
        <v>0.76793333333333325</v>
      </c>
      <c r="IJ67" s="4">
        <f t="shared" si="10"/>
        <v>0.26977777777777784</v>
      </c>
      <c r="IK67" s="4">
        <f t="shared" si="11"/>
        <v>1.5111111111111112E-2</v>
      </c>
      <c r="IL67" s="4">
        <f t="shared" si="12"/>
        <v>0.86124444444444459</v>
      </c>
      <c r="IM67" s="4">
        <f t="shared" si="13"/>
        <v>0.61882500000000007</v>
      </c>
      <c r="IN67" s="4">
        <f t="shared" si="14"/>
        <v>0.99821111111111116</v>
      </c>
      <c r="IO67" s="4">
        <f t="shared" si="15"/>
        <v>3.8283333333333331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k=15,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k=10,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k=15,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k=15, r=0.5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/>
      <c r="BG68" s="14"/>
      <c r="BH68" s="14"/>
      <c r="BI68" s="14"/>
      <c r="BJ68" s="14"/>
      <c r="BK68" s="14"/>
      <c r="BL68" s="14"/>
      <c r="BM68" s="14"/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0.65966000000000002</v>
      </c>
      <c r="II68" s="4">
        <f t="shared" si="9"/>
        <v>0.76028000000000007</v>
      </c>
      <c r="IJ68" s="4">
        <f t="shared" si="10"/>
        <v>0.24715999999999999</v>
      </c>
      <c r="IK68" s="4">
        <f t="shared" si="11"/>
        <v>1.18E-2</v>
      </c>
      <c r="IL68" s="4">
        <f t="shared" si="12"/>
        <v>0.83320000000000005</v>
      </c>
      <c r="IM68" s="4" t="e">
        <f t="shared" si="13"/>
        <v>#DIV/0!</v>
      </c>
      <c r="IN68" s="4">
        <f t="shared" si="14"/>
        <v>0.99678</v>
      </c>
      <c r="IO68" s="4">
        <f t="shared" si="15"/>
        <v>5.1284000000000001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e" cm="1">
        <f t="array" aca="1" ref="IU68" ca="1">CONCATENATE(INDIRECT(ADDRESS(1,MATCH(_xlfn.MAXIFS(B68:IG68,metrics.rec,"Coverage"),B68:IG68,0)+1)), ", ", INDIRECT(ADDRESS(2,MATCH(_xlfn.MAXIFS(B68:IG68,metrics.rec,"Coverage"),B68:IG68,0)+1)))</f>
        <v>#N/A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224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/>
      <c r="BG69" s="14"/>
      <c r="BH69" s="14"/>
      <c r="BI69" s="14"/>
      <c r="BJ69" s="14"/>
      <c r="BK69" s="14"/>
      <c r="BL69" s="14"/>
      <c r="BM69" s="14"/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 t="e">
        <f t="shared" si="8"/>
        <v>#DIV/0!</v>
      </c>
      <c r="II69" s="4" t="e">
        <f t="shared" si="9"/>
        <v>#DIV/0!</v>
      </c>
      <c r="IJ69" s="4" t="e">
        <f t="shared" si="10"/>
        <v>#DIV/0!</v>
      </c>
      <c r="IK69" s="4" t="e">
        <f t="shared" si="11"/>
        <v>#DIV/0!</v>
      </c>
      <c r="IL69" s="4" t="e">
        <f t="shared" si="12"/>
        <v>#DIV/0!</v>
      </c>
      <c r="IM69" s="4" t="e">
        <f t="shared" si="13"/>
        <v>#DIV/0!</v>
      </c>
      <c r="IN69" s="4" t="e">
        <f t="shared" si="14"/>
        <v>#DIV/0!</v>
      </c>
      <c r="IO69" s="4" t="e">
        <f t="shared" si="15"/>
        <v>#DIV/0!</v>
      </c>
      <c r="IP69" s="1" t="e" cm="1">
        <f t="array" aca="1" ref="IP69" ca="1">CONCATENATE(INDIRECT(ADDRESS(1,MATCH(_xlfn.MINIFS(B69:IG69,metrics.rec,"MAE"),B69:IG69,0)+1)), ", ", INDIRECT(ADDRESS(2,MATCH(_xlfn.MINIFS(B69:IG69,metrics.rec,"MAE"),B69:IG69,0)+1)))</f>
        <v>#N/A</v>
      </c>
      <c r="IQ69" s="1" t="e" cm="1">
        <f t="array" aca="1" ref="IQ69" ca="1">CONCATENATE(INDIRECT(ADDRESS(1,MATCH(_xlfn.MINIFS(B69:IG69,metrics.rec,"MSE"),B69:IG69,0)+1)), ", ", INDIRECT(ADDRESS(2,MATCH(_xlfn.MINIFS(B69:IG69,metrics.rec,"MSE"),B69:IG69,0)+1)))</f>
        <v>#N/A</v>
      </c>
      <c r="IR69" s="1" t="e" cm="1">
        <f t="array" aca="1" ref="IR69" ca="1">CONCATENATE(INDIRECT(ADDRESS(1,MATCH(_xlfn.MAXIFS(B69:IG69,metrics.rec,"R"),B69:IG69,0)+1)), ", ", INDIRECT(ADDRESS(2,MATCH(_xlfn.MAXIFS(B69:IG69,metrics.rec,"R"),B69:IG69,0)+1)))</f>
        <v>#N/A</v>
      </c>
      <c r="IS69" s="1" t="e" cm="1">
        <f t="array" aca="1" ref="IS69" ca="1">CONCATENATE(INDIRECT(ADDRESS(1,MATCH(_xlfn.MAXIFS(B69:IG69,metrics.rec,"Precision"),B69:IG69,0)+1)), ", ", INDIRECT(ADDRESS(2,MATCH(_xlfn.MAXIFS(B69:IG69,metrics.rec,"Precision"),B69:IG69,0)+1)))</f>
        <v>#N/A</v>
      </c>
      <c r="IT69" s="1" t="e" cm="1">
        <f t="array" aca="1" ref="IT69" ca="1">CONCATENATE(INDIRECT(ADDRESS(1,MATCH(_xlfn.MAXIFS(B69:IG69,metrics.rec,"Recall"),B69:IG69,0)+1)), ", ", INDIRECT(ADDRESS(2,MATCH(_xlfn.MAXIFS(B69:IG69,metrics.rec,"Recall"),B69:IG69,0)+1)))</f>
        <v>#N/A</v>
      </c>
      <c r="IU69" s="1" t="e" cm="1">
        <f t="array" aca="1" ref="IU69" ca="1">CONCATENATE(INDIRECT(ADDRESS(1,MATCH(_xlfn.MAXIFS(B69:IG69,metrics.rec,"Coverage"),B69:IG69,0)+1)), ", ", INDIRECT(ADDRESS(2,MATCH(_xlfn.MAXIFS(B69:IG69,metrics.rec,"Coverage"),B69:IG69,0)+1)))</f>
        <v>#N/A</v>
      </c>
      <c r="IV69" s="1" t="e" cm="1">
        <f t="array" aca="1" ref="IV69" ca="1">CONCATENATE(INDIRECT(ADDRESS(1,MATCH(_xlfn.MAXIFS(B69:IG69,metrics.rec,"Recatio"),B69:IG69,0)+1)), ", ", INDIRECT(ADDRESS(2,MATCH(_xlfn.MAXIFS(B69:IG69,metrics.rec,"Recatio"),B69:IG69,0)+1)))</f>
        <v>#N/A</v>
      </c>
      <c r="IW69" s="1" t="e" cm="1">
        <f t="array" aca="1" ref="IW69" ca="1">CONCATENATE(INDIRECT(ADDRESS(1,MATCH(_xlfn.MINIFS(B69:IG69,metrics.rec,"Time"),B69:IG69,0)+1)), ", ", INDIRECT(ADDRESS(2,MATCH(_xlfn.MINIFS(B69:IG69,metrics.rec,"Time"),B69:IG69,0)+1)))</f>
        <v>#N/A</v>
      </c>
    </row>
    <row r="70" spans="1:257" x14ac:dyDescent="0.2">
      <c r="A70" s="1" t="s">
        <v>220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/>
      <c r="BG70" s="14"/>
      <c r="BH70" s="14"/>
      <c r="BI70" s="14"/>
      <c r="BJ70" s="14"/>
      <c r="BK70" s="14"/>
      <c r="BL70" s="14"/>
      <c r="BM70" s="14"/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0.66290000000000004</v>
      </c>
      <c r="II70" s="4">
        <f t="shared" si="9"/>
        <v>0.76160000000000005</v>
      </c>
      <c r="IJ70" s="4">
        <f t="shared" si="10"/>
        <v>0.26390000000000002</v>
      </c>
      <c r="IK70" s="4">
        <f t="shared" si="11"/>
        <v>8.8000000000000005E-3</v>
      </c>
      <c r="IL70" s="4">
        <f t="shared" si="12"/>
        <v>0.87029999999999996</v>
      </c>
      <c r="IM70" s="4">
        <f t="shared" si="13"/>
        <v>0.67079999999999995</v>
      </c>
      <c r="IN70" s="4">
        <f t="shared" si="14"/>
        <v>0.99990000000000001</v>
      </c>
      <c r="IO70" s="4">
        <f t="shared" si="15"/>
        <v>5.3186999999999998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k=50,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k=50,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k=50,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k=50,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k=50,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k=50,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k=50,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0.71689999999999998</v>
      </c>
      <c r="BG71" s="14">
        <v>0.83899999999999997</v>
      </c>
      <c r="BH71" s="14">
        <v>0.31759999999999999</v>
      </c>
      <c r="BI71" s="14">
        <v>3.0499999999999999E-2</v>
      </c>
      <c r="BJ71" s="14">
        <v>0.92830000000000001</v>
      </c>
      <c r="BK71" s="14">
        <v>0.56610000000000005</v>
      </c>
      <c r="BL71" s="14">
        <v>1</v>
      </c>
      <c r="BM71" s="14">
        <v>0.33439999999999998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0.71709999999999996</v>
      </c>
      <c r="CU71" s="4">
        <v>0.83960000000000001</v>
      </c>
      <c r="CV71" s="4">
        <v>0.31709999999999999</v>
      </c>
      <c r="CW71" s="4">
        <v>3.0599999999999999E-2</v>
      </c>
      <c r="CX71" s="4">
        <v>0.92800000000000005</v>
      </c>
      <c r="CY71" s="4">
        <v>0.56520000000000004</v>
      </c>
      <c r="CZ71" s="4">
        <v>1</v>
      </c>
      <c r="DA71" s="4">
        <v>0.29399999999999998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0.64059999999999995</v>
      </c>
      <c r="EI71" s="5">
        <v>0.71560000000000001</v>
      </c>
      <c r="EJ71" s="5">
        <v>0.26819999999999999</v>
      </c>
      <c r="EK71" s="5">
        <v>9.4999999999999998E-3</v>
      </c>
      <c r="EL71" s="5">
        <v>0.85550000000000004</v>
      </c>
      <c r="EM71" s="5">
        <v>0.60429999999999995</v>
      </c>
      <c r="EN71" s="5">
        <v>1</v>
      </c>
      <c r="EO71" s="5">
        <v>4.9311999999999996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0.66917777777777787</v>
      </c>
      <c r="II71" s="4">
        <f t="shared" si="9"/>
        <v>0.77113333333333334</v>
      </c>
      <c r="IJ71" s="4">
        <f t="shared" si="10"/>
        <v>0.26617777777777774</v>
      </c>
      <c r="IK71" s="4">
        <f t="shared" si="11"/>
        <v>1.5699999999999999E-2</v>
      </c>
      <c r="IL71" s="4">
        <f t="shared" si="12"/>
        <v>0.85324444444444447</v>
      </c>
      <c r="IM71" s="4">
        <f t="shared" si="13"/>
        <v>0.5847</v>
      </c>
      <c r="IN71" s="4">
        <f t="shared" si="14"/>
        <v>0.99821111111111116</v>
      </c>
      <c r="IO71" s="4">
        <f t="shared" si="15"/>
        <v>4.0090222222222227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k=10,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k=15, r=0.5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0.71860000000000002</v>
      </c>
      <c r="BG72" s="14">
        <v>0.84030000000000005</v>
      </c>
      <c r="BH72" s="14">
        <v>0.31869999999999998</v>
      </c>
      <c r="BI72" s="14">
        <v>2.9700000000000001E-2</v>
      </c>
      <c r="BJ72" s="14">
        <v>0.92789999999999995</v>
      </c>
      <c r="BK72" s="14">
        <v>0.58160000000000001</v>
      </c>
      <c r="BL72" s="14">
        <v>1</v>
      </c>
      <c r="BM72" s="14">
        <v>0.31950000000000001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0.71889999999999998</v>
      </c>
      <c r="CU72" s="4">
        <v>0.84130000000000005</v>
      </c>
      <c r="CV72" s="4">
        <v>0.32029999999999997</v>
      </c>
      <c r="CW72" s="4">
        <v>2.9700000000000001E-2</v>
      </c>
      <c r="CX72" s="4">
        <v>0.92800000000000005</v>
      </c>
      <c r="CY72" s="4">
        <v>0.58189999999999997</v>
      </c>
      <c r="CZ72" s="4">
        <v>1</v>
      </c>
      <c r="DA72" s="4">
        <v>0.2853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0.63819999999999999</v>
      </c>
      <c r="EI72" s="5">
        <v>0.70699999999999996</v>
      </c>
      <c r="EJ72" s="5">
        <v>0.27729999999999999</v>
      </c>
      <c r="EK72" s="5">
        <v>8.8999999999999999E-3</v>
      </c>
      <c r="EL72" s="5">
        <v>0.86429999999999996</v>
      </c>
      <c r="EM72" s="5">
        <v>0.65700000000000003</v>
      </c>
      <c r="EN72" s="5">
        <v>1</v>
      </c>
      <c r="EO72" s="5">
        <v>5.3544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0.66623333333333334</v>
      </c>
      <c r="II72" s="4">
        <f t="shared" si="9"/>
        <v>0.76255555555555565</v>
      </c>
      <c r="IJ72" s="4">
        <f t="shared" si="10"/>
        <v>0.27281111111111112</v>
      </c>
      <c r="IK72" s="4">
        <f t="shared" si="11"/>
        <v>1.5111111111111112E-2</v>
      </c>
      <c r="IL72" s="4">
        <f t="shared" si="12"/>
        <v>0.86121111111111104</v>
      </c>
      <c r="IM72" s="4">
        <f t="shared" si="13"/>
        <v>0.61924999999999997</v>
      </c>
      <c r="IN72" s="4">
        <f t="shared" si="14"/>
        <v>0.99821111111111116</v>
      </c>
      <c r="IO72" s="4">
        <f t="shared" si="15"/>
        <v>3.8904444444444448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k=15,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k=10,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k=15,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k=15, r=0.5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/>
      <c r="BG73" s="14"/>
      <c r="BH73" s="14"/>
      <c r="BI73" s="14"/>
      <c r="BJ73" s="14"/>
      <c r="BK73" s="14"/>
      <c r="BL73" s="14"/>
      <c r="BM73" s="14"/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0.66479999999999995</v>
      </c>
      <c r="II73" s="4">
        <f t="shared" si="9"/>
        <v>0.77360000000000007</v>
      </c>
      <c r="IJ73" s="4">
        <f t="shared" si="10"/>
        <v>0.24579999999999996</v>
      </c>
      <c r="IK73" s="4">
        <f t="shared" si="11"/>
        <v>1.1779999999999999E-2</v>
      </c>
      <c r="IL73" s="4">
        <f t="shared" si="12"/>
        <v>0.83789999999999998</v>
      </c>
      <c r="IM73" s="4" t="e">
        <f t="shared" si="13"/>
        <v>#DIV/0!</v>
      </c>
      <c r="IN73" s="4">
        <f t="shared" si="14"/>
        <v>0.99678</v>
      </c>
      <c r="IO73" s="4">
        <f t="shared" si="15"/>
        <v>4.8936799999999998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e" cm="1">
        <f t="array" aca="1" ref="IU73" ca="1">CONCATENATE(INDIRECT(ADDRESS(1,MATCH(_xlfn.MAXIFS(B73:IG73,metrics.rec,"Coverage"),B73:IG73,0)+1)), ", ", INDIRECT(ADDRESS(2,MATCH(_xlfn.MAXIFS(B73:IG73,metrics.rec,"Coverage"),B73:IG73,0)+1)))</f>
        <v>#N/A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/>
      <c r="BG74" s="14"/>
      <c r="BH74" s="14"/>
      <c r="BI74" s="14"/>
      <c r="BJ74" s="14"/>
      <c r="BK74" s="14"/>
      <c r="BL74" s="14"/>
      <c r="BM74" s="14"/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0.65786</v>
      </c>
      <c r="II74" s="4">
        <f t="shared" si="9"/>
        <v>0.75137999999999994</v>
      </c>
      <c r="IJ74" s="4">
        <f t="shared" si="10"/>
        <v>0.24922</v>
      </c>
      <c r="IK74" s="4">
        <f t="shared" si="11"/>
        <v>1.136E-2</v>
      </c>
      <c r="IL74" s="4">
        <f t="shared" si="12"/>
        <v>0.83898000000000006</v>
      </c>
      <c r="IM74" s="4" t="e">
        <f t="shared" si="13"/>
        <v>#DIV/0!</v>
      </c>
      <c r="IN74" s="4">
        <f t="shared" si="14"/>
        <v>0.99651999999999996</v>
      </c>
      <c r="IO74" s="4">
        <f t="shared" si="15"/>
        <v>4.8579600000000003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e" cm="1">
        <f t="array" aca="1" ref="IU74" ca="1">CONCATENATE(INDIRECT(ADDRESS(1,MATCH(_xlfn.MAXIFS(B74:IG74,metrics.rec,"Coverage"),B74:IG74,0)+1)), ", ", INDIRECT(ADDRESS(2,MATCH(_xlfn.MAXIFS(B74:IG74,metrics.rec,"Coverage"),B74:IG74,0)+1)))</f>
        <v>#N/A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0.71719999999999995</v>
      </c>
      <c r="BG75" s="14">
        <v>0.83899999999999997</v>
      </c>
      <c r="BH75" s="14">
        <v>0.3165</v>
      </c>
      <c r="BI75" s="14">
        <v>2.9700000000000001E-2</v>
      </c>
      <c r="BJ75" s="14">
        <v>0.92879999999999996</v>
      </c>
      <c r="BK75" s="14">
        <v>0.58109999999999995</v>
      </c>
      <c r="BL75" s="14">
        <v>1</v>
      </c>
      <c r="BM75" s="14">
        <v>0.31659999999999999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0.71740000000000004</v>
      </c>
      <c r="CU75" s="4">
        <v>0.8397</v>
      </c>
      <c r="CV75" s="4">
        <v>0.318</v>
      </c>
      <c r="CW75" s="4">
        <v>2.98E-2</v>
      </c>
      <c r="CX75" s="4">
        <v>0.92849999999999999</v>
      </c>
      <c r="CY75" s="4">
        <v>0.58079999999999998</v>
      </c>
      <c r="CZ75" s="4">
        <v>1</v>
      </c>
      <c r="DA75" s="4">
        <v>0.28539999999999999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5.3044000000000002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6" si="16">AVERAGEIFS(B75:IG75,metrics.rec,"MAE")</f>
        <v>0.66991111111111112</v>
      </c>
      <c r="II75" s="4">
        <f t="shared" ref="II75:II106" si="17">AVERAGEIFS(B75:IG75,metrics.rec,"MSE")</f>
        <v>0.77276666666666671</v>
      </c>
      <c r="IJ75" s="4">
        <f t="shared" ref="IJ75:IJ106" si="18">AVERAGEIFS(B75:IG75,metrics.rec,"R")</f>
        <v>0.26466666666666672</v>
      </c>
      <c r="IK75" s="4">
        <f t="shared" ref="IK75:IK106" si="19">AVERAGEIFS(B75:IG75,metrics.rec,"Precision")</f>
        <v>1.5277777777777779E-2</v>
      </c>
      <c r="IL75" s="4">
        <f t="shared" ref="IL75:IL106" si="20">AVERAGEIFS(B75:IG75,metrics.rec,"Recall")</f>
        <v>0.85834444444444435</v>
      </c>
      <c r="IM75" s="4">
        <f t="shared" ref="IM75:IM106" si="21">AVERAGEIFS(B75:IG75,metrics.rec,"Coverage")</f>
        <v>0.60875000000000001</v>
      </c>
      <c r="IN75" s="4">
        <f t="shared" ref="IN75:IN106" si="22">AVERAGEIFS(B75:IG75,metrics.rec,"Recatio")</f>
        <v>0.99821111111111116</v>
      </c>
      <c r="IO75" s="4">
        <f t="shared" ref="IO75:IO106" si="23">AVERAGEIFS(B75:IG75,metrics.rec,"Time")</f>
        <v>3.8303888888888888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k=15,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k=15,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k=15, r=0.5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0.72929999999999995</v>
      </c>
      <c r="BG76" s="14">
        <v>0.86399999999999999</v>
      </c>
      <c r="BH76" s="14">
        <v>0.29630000000000001</v>
      </c>
      <c r="BI76" s="14">
        <v>2.98E-2</v>
      </c>
      <c r="BJ76" s="14">
        <v>0.92479999999999996</v>
      </c>
      <c r="BK76" s="14">
        <v>0.57830000000000004</v>
      </c>
      <c r="BL76" s="14">
        <v>1</v>
      </c>
      <c r="BM76" s="14">
        <v>0.31809999999999999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0.7298</v>
      </c>
      <c r="CU76" s="4">
        <v>0.86550000000000005</v>
      </c>
      <c r="CV76" s="4">
        <v>0.30009999999999998</v>
      </c>
      <c r="CW76" s="4">
        <v>2.98E-2</v>
      </c>
      <c r="CX76" s="4">
        <v>0.92459999999999998</v>
      </c>
      <c r="CY76" s="4">
        <v>0.57879999999999998</v>
      </c>
      <c r="CZ76" s="4">
        <v>1</v>
      </c>
      <c r="DA76" s="4">
        <v>0.28460000000000002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5.3221999999999996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0.67700000000000005</v>
      </c>
      <c r="II76" s="4">
        <f t="shared" si="17"/>
        <v>0.78472222222222221</v>
      </c>
      <c r="IJ76" s="4">
        <f t="shared" si="18"/>
        <v>0.25723333333333337</v>
      </c>
      <c r="IK76" s="4">
        <f t="shared" si="19"/>
        <v>1.5099999999999995E-2</v>
      </c>
      <c r="IL76" s="4">
        <f t="shared" si="20"/>
        <v>0.85853333333333337</v>
      </c>
      <c r="IM76" s="4">
        <f t="shared" si="21"/>
        <v>0.61592500000000006</v>
      </c>
      <c r="IN76" s="4">
        <f t="shared" si="22"/>
        <v>0.99831111111111115</v>
      </c>
      <c r="IO76" s="4">
        <f t="shared" si="23"/>
        <v>3.8141777777777781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k=15,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k=10,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k=15, r=0.5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0.70238</v>
      </c>
      <c r="II77" s="4">
        <f t="shared" si="17"/>
        <v>0.84953999999999996</v>
      </c>
      <c r="IJ77" s="4">
        <f t="shared" si="18"/>
        <v>0.21693999999999999</v>
      </c>
      <c r="IK77" s="4">
        <f t="shared" si="19"/>
        <v>1.7739999999999999E-2</v>
      </c>
      <c r="IL77" s="4">
        <f t="shared" si="20"/>
        <v>0.80654000000000003</v>
      </c>
      <c r="IM77" s="4" t="e">
        <f t="shared" si="21"/>
        <v>#DIV/0!</v>
      </c>
      <c r="IN77" s="4">
        <f t="shared" si="22"/>
        <v>0.99554000000000009</v>
      </c>
      <c r="IO77" s="4">
        <f t="shared" si="23"/>
        <v>4.6730400000000003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0.65843999999999991</v>
      </c>
      <c r="II78" s="4">
        <f t="shared" si="17"/>
        <v>0.75589999999999991</v>
      </c>
      <c r="IJ78" s="4">
        <f t="shared" si="18"/>
        <v>0.24811999999999998</v>
      </c>
      <c r="IK78" s="4">
        <f t="shared" si="19"/>
        <v>1.176E-2</v>
      </c>
      <c r="IL78" s="4">
        <f t="shared" si="20"/>
        <v>0.82848000000000011</v>
      </c>
      <c r="IM78" s="4" t="e">
        <f t="shared" si="21"/>
        <v>#DIV/0!</v>
      </c>
      <c r="IN78" s="4">
        <f t="shared" si="22"/>
        <v>0.99678</v>
      </c>
      <c r="IO78" s="4">
        <f t="shared" si="23"/>
        <v>4.9045000000000005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/>
      <c r="BG79" s="14"/>
      <c r="BH79" s="14"/>
      <c r="BI79" s="14"/>
      <c r="BJ79" s="14"/>
      <c r="BK79" s="14"/>
      <c r="BL79" s="14"/>
      <c r="BM79" s="14"/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0.65395999999999999</v>
      </c>
      <c r="II79" s="4">
        <f t="shared" si="17"/>
        <v>0.74599999999999989</v>
      </c>
      <c r="IJ79" s="4">
        <f t="shared" si="18"/>
        <v>0.25509999999999999</v>
      </c>
      <c r="IK79" s="4">
        <f t="shared" si="19"/>
        <v>1.754E-2</v>
      </c>
      <c r="IL79" s="4">
        <f t="shared" si="20"/>
        <v>0.81333999999999995</v>
      </c>
      <c r="IM79" s="4" t="e">
        <f t="shared" si="21"/>
        <v>#DIV/0!</v>
      </c>
      <c r="IN79" s="4">
        <f t="shared" si="22"/>
        <v>0.99519999999999997</v>
      </c>
      <c r="IO79" s="4">
        <f t="shared" si="23"/>
        <v>4.8449800000000005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e" cm="1">
        <f t="array" aca="1" ref="IU79" ca="1">CONCATENATE(INDIRECT(ADDRESS(1,MATCH(_xlfn.MAXIFS(B79:IG79,metrics.rec,"Coverage"),B79:IG79,0)+1)), ", ", INDIRECT(ADDRESS(2,MATCH(_xlfn.MAXIFS(B79:IG79,metrics.rec,"Coverage"),B79:IG79,0)+1)))</f>
        <v>#N/A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0.67579999999999996</v>
      </c>
      <c r="II80" s="4">
        <f t="shared" si="17"/>
        <v>0.78801999999999994</v>
      </c>
      <c r="IJ80" s="4">
        <f t="shared" si="18"/>
        <v>0.22313999999999998</v>
      </c>
      <c r="IK80" s="4">
        <f t="shared" si="19"/>
        <v>2.0160000000000001E-2</v>
      </c>
      <c r="IL80" s="4">
        <f t="shared" si="20"/>
        <v>0.78891999999999995</v>
      </c>
      <c r="IM80" s="4" t="e">
        <f t="shared" si="21"/>
        <v>#DIV/0!</v>
      </c>
      <c r="IN80" s="4">
        <f t="shared" si="22"/>
        <v>0.99482000000000004</v>
      </c>
      <c r="IO80" s="4">
        <f t="shared" si="23"/>
        <v>4.9700999999999995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0.70180000000000009</v>
      </c>
      <c r="II83" s="4">
        <f t="shared" si="17"/>
        <v>0.8516999999999999</v>
      </c>
      <c r="IJ83" s="4">
        <f t="shared" si="18"/>
        <v>0.22109999999999999</v>
      </c>
      <c r="IK83" s="4">
        <f t="shared" si="19"/>
        <v>1.814E-2</v>
      </c>
      <c r="IL83" s="4">
        <f t="shared" si="20"/>
        <v>0.80436000000000019</v>
      </c>
      <c r="IM83" s="4" t="e">
        <f t="shared" si="21"/>
        <v>#DIV/0!</v>
      </c>
      <c r="IN83" s="4">
        <f t="shared" si="22"/>
        <v>0.97331999999999996</v>
      </c>
      <c r="IO83" s="4">
        <f t="shared" si="23"/>
        <v>11.54274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/>
      <c r="BG84" s="14"/>
      <c r="BH84" s="14"/>
      <c r="BI84" s="14"/>
      <c r="BJ84" s="14"/>
      <c r="BK84" s="14"/>
      <c r="BL84" s="14"/>
      <c r="BM84" s="14"/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0.67656000000000005</v>
      </c>
      <c r="II84" s="4">
        <f t="shared" si="17"/>
        <v>0.79390000000000005</v>
      </c>
      <c r="IJ84" s="4">
        <f t="shared" si="18"/>
        <v>0.24642</v>
      </c>
      <c r="IK84" s="4">
        <f t="shared" si="19"/>
        <v>2.58E-2</v>
      </c>
      <c r="IL84" s="4">
        <f t="shared" si="20"/>
        <v>0.77266000000000001</v>
      </c>
      <c r="IM84" s="4" t="e">
        <f t="shared" si="21"/>
        <v>#DIV/0!</v>
      </c>
      <c r="IN84" s="4">
        <f t="shared" si="22"/>
        <v>0.99534</v>
      </c>
      <c r="IO84" s="4">
        <f t="shared" si="23"/>
        <v>5.3264199999999997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e" cm="1">
        <f t="array" aca="1" ref="IU84" ca="1">CONCATENATE(INDIRECT(ADDRESS(1,MATCH(_xlfn.MAXIFS(B84:IG84,metrics.rec,"Coverage"),B84:IG84,0)+1)), ", ", INDIRECT(ADDRESS(2,MATCH(_xlfn.MAXIFS(B84:IG84,metrics.rec,"Coverage"),B84:IG84,0)+1)))</f>
        <v>#N/A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0.68729999999999991</v>
      </c>
      <c r="II85" s="4">
        <f t="shared" si="17"/>
        <v>0.81481999999999988</v>
      </c>
      <c r="IJ85" s="4">
        <f t="shared" si="18"/>
        <v>0.23271999999999998</v>
      </c>
      <c r="IK85" s="4">
        <f t="shared" si="19"/>
        <v>2.5780000000000004E-2</v>
      </c>
      <c r="IL85" s="4">
        <f t="shared" si="20"/>
        <v>0.77076</v>
      </c>
      <c r="IM85" s="4" t="e">
        <f t="shared" si="21"/>
        <v>#DIV/0!</v>
      </c>
      <c r="IN85" s="4">
        <f t="shared" si="22"/>
        <v>0.99534</v>
      </c>
      <c r="IO85" s="4">
        <f t="shared" si="23"/>
        <v>5.0819200000000002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0.68097999999999992</v>
      </c>
      <c r="II86" s="4">
        <f t="shared" si="17"/>
        <v>0.80392000000000008</v>
      </c>
      <c r="IJ86" s="4">
        <f t="shared" si="18"/>
        <v>0.24348</v>
      </c>
      <c r="IK86" s="4">
        <f t="shared" si="19"/>
        <v>2.5159999999999998E-2</v>
      </c>
      <c r="IL86" s="4">
        <f t="shared" si="20"/>
        <v>0.77029999999999998</v>
      </c>
      <c r="IM86" s="4" t="e">
        <f t="shared" si="21"/>
        <v>#DIV/0!</v>
      </c>
      <c r="IN86" s="4">
        <f t="shared" si="22"/>
        <v>0.99564000000000008</v>
      </c>
      <c r="IO86" s="4">
        <f t="shared" si="23"/>
        <v>5.03918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/>
      <c r="BG87" s="14"/>
      <c r="BH87" s="14"/>
      <c r="BI87" s="14"/>
      <c r="BJ87" s="14"/>
      <c r="BK87" s="14"/>
      <c r="BL87" s="14"/>
      <c r="BM87" s="14"/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0.65283999999999998</v>
      </c>
      <c r="II87" s="4">
        <f t="shared" si="17"/>
        <v>0.74331999999999998</v>
      </c>
      <c r="IJ87" s="4">
        <f t="shared" si="18"/>
        <v>0.25508000000000003</v>
      </c>
      <c r="IK87" s="4">
        <f t="shared" si="19"/>
        <v>1.7520000000000001E-2</v>
      </c>
      <c r="IL87" s="4">
        <f t="shared" si="20"/>
        <v>0.81368000000000007</v>
      </c>
      <c r="IM87" s="4" t="e">
        <f t="shared" si="21"/>
        <v>#DIV/0!</v>
      </c>
      <c r="IN87" s="4">
        <f t="shared" si="22"/>
        <v>0.99534</v>
      </c>
      <c r="IO87" s="4">
        <f t="shared" si="23"/>
        <v>4.9075999999999995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e" cm="1">
        <f t="array" aca="1" ref="IU87" ca="1">CONCATENATE(INDIRECT(ADDRESS(1,MATCH(_xlfn.MAXIFS(B87:IG87,metrics.rec,"Coverage"),B87:IG87,0)+1)), ", ", INDIRECT(ADDRESS(2,MATCH(_xlfn.MAXIFS(B87:IG87,metrics.rec,"Coverage"),B87:IG87,0)+1)))</f>
        <v>#N/A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0.65638000000000007</v>
      </c>
      <c r="II88" s="4">
        <f t="shared" si="17"/>
        <v>0.74931999999999999</v>
      </c>
      <c r="IJ88" s="4">
        <f t="shared" si="18"/>
        <v>0.25415999999999994</v>
      </c>
      <c r="IK88" s="4">
        <f t="shared" si="19"/>
        <v>1.746E-2</v>
      </c>
      <c r="IL88" s="4">
        <f t="shared" si="20"/>
        <v>0.80936000000000008</v>
      </c>
      <c r="IM88" s="4" t="e">
        <f t="shared" si="21"/>
        <v>#DIV/0!</v>
      </c>
      <c r="IN88" s="4">
        <f t="shared" si="22"/>
        <v>0.99519999999999997</v>
      </c>
      <c r="IO88" s="4">
        <f t="shared" si="23"/>
        <v>4.7682999999999991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/>
      <c r="BG89" s="14"/>
      <c r="BH89" s="14"/>
      <c r="BI89" s="14"/>
      <c r="BJ89" s="14"/>
      <c r="BK89" s="14"/>
      <c r="BL89" s="14"/>
      <c r="BM89" s="14"/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0.65055999999999992</v>
      </c>
      <c r="II89" s="4">
        <f t="shared" si="17"/>
        <v>0.74028000000000005</v>
      </c>
      <c r="IJ89" s="4">
        <f t="shared" si="18"/>
        <v>0.25700000000000001</v>
      </c>
      <c r="IK89" s="4">
        <f t="shared" si="19"/>
        <v>1.7480000000000002E-2</v>
      </c>
      <c r="IL89" s="4">
        <f t="shared" si="20"/>
        <v>0.81319999999999992</v>
      </c>
      <c r="IM89" s="4" t="e">
        <f t="shared" si="21"/>
        <v>#DIV/0!</v>
      </c>
      <c r="IN89" s="4">
        <f t="shared" si="22"/>
        <v>0.99519999999999997</v>
      </c>
      <c r="IO89" s="4">
        <f t="shared" si="23"/>
        <v>5.1545399999999999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e" cm="1">
        <f t="array" aca="1" ref="IU89" ca="1">CONCATENATE(INDIRECT(ADDRESS(1,MATCH(_xlfn.MAXIFS(B89:IG89,metrics.rec,"Coverage"),B89:IG89,0)+1)), ", ", INDIRECT(ADDRESS(2,MATCH(_xlfn.MAXIFS(B89:IG89,metrics.rec,"Coverage"),B89:IG89,0)+1)))</f>
        <v>#N/A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83</v>
      </c>
      <c r="B90" s="4">
        <v>0.61280000000000001</v>
      </c>
      <c r="C90" s="4">
        <v>0.6492</v>
      </c>
      <c r="D90" s="4">
        <v>0.30759999999999998</v>
      </c>
      <c r="E90" s="4">
        <v>1.6000000000000001E-3</v>
      </c>
      <c r="F90" s="4">
        <v>0.88670000000000004</v>
      </c>
      <c r="G90" s="4"/>
      <c r="H90" s="4">
        <v>1</v>
      </c>
      <c r="I90" s="4">
        <v>7.8768000000000002</v>
      </c>
      <c r="J90" s="5">
        <v>0.62329999999999997</v>
      </c>
      <c r="K90" s="5">
        <v>0.67479999999999996</v>
      </c>
      <c r="L90" s="5">
        <v>0.30299999999999999</v>
      </c>
      <c r="M90" s="5">
        <v>4.8999999999999998E-3</v>
      </c>
      <c r="N90" s="5">
        <v>0.87609999999999999</v>
      </c>
      <c r="O90" s="5"/>
      <c r="P90" s="5">
        <v>1</v>
      </c>
      <c r="Q90" s="5">
        <v>6.4398999999999997</v>
      </c>
      <c r="R90" s="4">
        <v>0.63400000000000001</v>
      </c>
      <c r="S90" s="4">
        <v>0.69640000000000002</v>
      </c>
      <c r="T90" s="4">
        <v>0.29070000000000001</v>
      </c>
      <c r="U90" s="4">
        <v>9.2999999999999992E-3</v>
      </c>
      <c r="V90" s="4">
        <v>0.86029999999999995</v>
      </c>
      <c r="W90" s="4"/>
      <c r="X90" s="4">
        <v>1</v>
      </c>
      <c r="Y90" s="4">
        <v>4.5397999999999996</v>
      </c>
      <c r="Z90" s="5">
        <v>0.6593</v>
      </c>
      <c r="AA90" s="5">
        <v>0.75519999999999998</v>
      </c>
      <c r="AB90" s="5">
        <v>0.2336</v>
      </c>
      <c r="AC90" s="5">
        <v>1.6799999999999999E-2</v>
      </c>
      <c r="AD90" s="5">
        <v>0.82540000000000002</v>
      </c>
      <c r="AE90" s="5"/>
      <c r="AF90" s="5">
        <v>1</v>
      </c>
      <c r="AG90" s="5">
        <v>3.0687000000000002</v>
      </c>
      <c r="AH90" s="4">
        <v>0.73019999999999996</v>
      </c>
      <c r="AI90" s="4">
        <v>0.9304</v>
      </c>
      <c r="AJ90" s="4">
        <v>0.15690000000000001</v>
      </c>
      <c r="AK90" s="4">
        <v>5.4800000000000001E-2</v>
      </c>
      <c r="AL90" s="4">
        <v>0.6018</v>
      </c>
      <c r="AM90" s="4"/>
      <c r="AN90" s="4">
        <v>0.97599999999999998</v>
      </c>
      <c r="AO90" s="4">
        <v>1.1902999999999999</v>
      </c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/>
      <c r="BG90" s="14"/>
      <c r="BH90" s="14"/>
      <c r="BI90" s="14"/>
      <c r="BJ90" s="14"/>
      <c r="BK90" s="14"/>
      <c r="BL90" s="14"/>
      <c r="BM90" s="14"/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si="16"/>
        <v>0.65191999999999994</v>
      </c>
      <c r="II90" s="4">
        <f t="shared" si="17"/>
        <v>0.74119999999999997</v>
      </c>
      <c r="IJ90" s="4">
        <f t="shared" si="18"/>
        <v>0.25836000000000003</v>
      </c>
      <c r="IK90" s="4">
        <f t="shared" si="19"/>
        <v>1.7480000000000002E-2</v>
      </c>
      <c r="IL90" s="4">
        <f t="shared" si="20"/>
        <v>0.81006</v>
      </c>
      <c r="IM90" s="4" t="e">
        <f t="shared" si="21"/>
        <v>#DIV/0!</v>
      </c>
      <c r="IN90" s="4">
        <f t="shared" si="22"/>
        <v>0.99519999999999997</v>
      </c>
      <c r="IO90" s="4">
        <f t="shared" si="23"/>
        <v>4.6231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r=0.1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r=0.1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r=0.1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r=0.9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k=5, r=0.1</v>
      </c>
      <c r="IU90" s="1" t="e" cm="1">
        <f t="array" aca="1" ref="IU90" ca="1">CONCATENATE(INDIRECT(ADDRESS(1,MATCH(_xlfn.MAXIFS(B90:IG90,metrics.rec,"Coverage"),B90:IG90,0)+1)), ", ", INDIRECT(ADDRESS(2,MATCH(_xlfn.MAXIFS(B90:IG90,metrics.rec,"Coverage"),B90:IG90,0)+1)))</f>
        <v>#N/A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k=5, r=0.1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k=5, r=0.9</v>
      </c>
    </row>
    <row r="91" spans="1:257" x14ac:dyDescent="0.2">
      <c r="A91" s="1" t="s">
        <v>84</v>
      </c>
      <c r="B91" s="4">
        <v>0.64559999999999995</v>
      </c>
      <c r="C91" s="4">
        <v>0.71489999999999998</v>
      </c>
      <c r="D91" s="4">
        <v>0.27139999999999997</v>
      </c>
      <c r="E91" s="4">
        <v>1.6000000000000001E-3</v>
      </c>
      <c r="F91" s="4">
        <v>0.87009999999999998</v>
      </c>
      <c r="G91" s="4"/>
      <c r="H91" s="4">
        <v>1</v>
      </c>
      <c r="I91" s="4">
        <v>10.2531</v>
      </c>
      <c r="J91" s="5">
        <v>0.65429999999999999</v>
      </c>
      <c r="K91" s="5">
        <v>0.73860000000000003</v>
      </c>
      <c r="L91" s="5">
        <v>0.26169999999999999</v>
      </c>
      <c r="M91" s="5">
        <v>4.7999999999999996E-3</v>
      </c>
      <c r="N91" s="5">
        <v>0.8599</v>
      </c>
      <c r="O91" s="5"/>
      <c r="P91" s="5">
        <v>1</v>
      </c>
      <c r="Q91" s="5">
        <v>8.0497999999999994</v>
      </c>
      <c r="R91" s="4">
        <v>0.65820000000000001</v>
      </c>
      <c r="S91" s="4">
        <v>0.74760000000000004</v>
      </c>
      <c r="T91" s="4">
        <v>0.2505</v>
      </c>
      <c r="U91" s="4">
        <v>8.8999999999999999E-3</v>
      </c>
      <c r="V91" s="4">
        <v>0.8427</v>
      </c>
      <c r="W91" s="4"/>
      <c r="X91" s="4">
        <v>1</v>
      </c>
      <c r="Y91" s="4">
        <v>5.3998999999999997</v>
      </c>
      <c r="Z91" s="5">
        <v>0.67479999999999996</v>
      </c>
      <c r="AA91" s="5">
        <v>0.78869999999999996</v>
      </c>
      <c r="AB91" s="5">
        <v>0.22420000000000001</v>
      </c>
      <c r="AC91" s="5">
        <v>1.47E-2</v>
      </c>
      <c r="AD91" s="5">
        <v>0.81499999999999995</v>
      </c>
      <c r="AE91" s="5"/>
      <c r="AF91" s="5">
        <v>1</v>
      </c>
      <c r="AG91" s="5">
        <v>3.5207999999999999</v>
      </c>
      <c r="AH91" s="4">
        <v>0.72499999999999998</v>
      </c>
      <c r="AI91" s="4">
        <v>0.91659999999999997</v>
      </c>
      <c r="AJ91" s="4">
        <v>0.1608</v>
      </c>
      <c r="AK91" s="4">
        <v>2.9000000000000001E-2</v>
      </c>
      <c r="AL91" s="4">
        <v>0.71020000000000005</v>
      </c>
      <c r="AM91" s="4"/>
      <c r="AN91" s="4">
        <v>0.9839</v>
      </c>
      <c r="AO91" s="4">
        <v>1.3677999999999999</v>
      </c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/>
      <c r="BG91" s="14"/>
      <c r="BH91" s="14"/>
      <c r="BI91" s="14"/>
      <c r="BJ91" s="14"/>
      <c r="BK91" s="14"/>
      <c r="BL91" s="14"/>
      <c r="BM91" s="14"/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si="16"/>
        <v>0.67157999999999995</v>
      </c>
      <c r="II91" s="4">
        <f t="shared" si="17"/>
        <v>0.78127999999999997</v>
      </c>
      <c r="IJ91" s="4">
        <f t="shared" si="18"/>
        <v>0.23371999999999998</v>
      </c>
      <c r="IK91" s="4">
        <f t="shared" si="19"/>
        <v>1.18E-2</v>
      </c>
      <c r="IL91" s="4">
        <f t="shared" si="20"/>
        <v>0.81957999999999998</v>
      </c>
      <c r="IM91" s="4" t="e">
        <f t="shared" si="21"/>
        <v>#DIV/0!</v>
      </c>
      <c r="IN91" s="4">
        <f t="shared" si="22"/>
        <v>0.99678</v>
      </c>
      <c r="IO91" s="4">
        <f t="shared" si="23"/>
        <v>5.71828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r=0.1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r=0.1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r=0.1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r=0.9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k=5, r=0.1</v>
      </c>
      <c r="IU91" s="1" t="e" cm="1">
        <f t="array" aca="1" ref="IU91" ca="1">CONCATENATE(INDIRECT(ADDRESS(1,MATCH(_xlfn.MAXIFS(B91:IG91,metrics.rec,"Coverage"),B91:IG91,0)+1)), ", ", INDIRECT(ADDRESS(2,MATCH(_xlfn.MAXIFS(B91:IG91,metrics.rec,"Coverage"),B91:IG91,0)+1)))</f>
        <v>#N/A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k=5, r=0.1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k=5, r=0.9</v>
      </c>
    </row>
    <row r="92" spans="1:257" x14ac:dyDescent="0.2">
      <c r="A92" s="1" t="s">
        <v>85</v>
      </c>
      <c r="B92" s="4">
        <v>0.67679999999999996</v>
      </c>
      <c r="C92" s="4">
        <v>0.7883</v>
      </c>
      <c r="D92" s="4">
        <v>0.20930000000000001</v>
      </c>
      <c r="E92" s="4">
        <v>1.6000000000000001E-3</v>
      </c>
      <c r="F92" s="4">
        <v>0.85850000000000004</v>
      </c>
      <c r="G92" s="4"/>
      <c r="H92" s="4">
        <v>1</v>
      </c>
      <c r="I92" s="4">
        <v>8.9893999999999998</v>
      </c>
      <c r="J92" s="5">
        <v>0.70169999999999999</v>
      </c>
      <c r="K92" s="5">
        <v>0.85760000000000003</v>
      </c>
      <c r="L92" s="5">
        <v>0.2034</v>
      </c>
      <c r="M92" s="5">
        <v>4.8999999999999998E-3</v>
      </c>
      <c r="N92" s="5">
        <v>0.84660000000000002</v>
      </c>
      <c r="O92" s="5"/>
      <c r="P92" s="5">
        <v>1</v>
      </c>
      <c r="Q92" s="5">
        <v>7.0811000000000002</v>
      </c>
      <c r="R92" s="4">
        <v>0.73160000000000003</v>
      </c>
      <c r="S92" s="4">
        <v>0.92920000000000003</v>
      </c>
      <c r="T92" s="4">
        <v>0.18110000000000001</v>
      </c>
      <c r="U92" s="4">
        <v>9.1999999999999998E-3</v>
      </c>
      <c r="V92" s="4">
        <v>0.82740000000000002</v>
      </c>
      <c r="W92" s="4"/>
      <c r="X92" s="4">
        <v>1</v>
      </c>
      <c r="Y92" s="4">
        <v>4.8627000000000002</v>
      </c>
      <c r="Z92" s="5">
        <v>0.77729999999999999</v>
      </c>
      <c r="AA92" s="5">
        <v>1.0450999999999999</v>
      </c>
      <c r="AB92" s="5">
        <v>0.1522</v>
      </c>
      <c r="AC92" s="5">
        <v>1.67E-2</v>
      </c>
      <c r="AD92" s="5">
        <v>0.79400000000000004</v>
      </c>
      <c r="AE92" s="5"/>
      <c r="AF92" s="5">
        <v>1</v>
      </c>
      <c r="AG92" s="5">
        <v>3.2595999999999998</v>
      </c>
      <c r="AH92" s="4">
        <v>0.7893</v>
      </c>
      <c r="AI92" s="4">
        <v>1.0807</v>
      </c>
      <c r="AJ92" s="4">
        <v>0.111</v>
      </c>
      <c r="AK92" s="4">
        <v>5.4600000000000003E-2</v>
      </c>
      <c r="AL92" s="4">
        <v>0.59299999999999997</v>
      </c>
      <c r="AM92" s="4"/>
      <c r="AN92" s="4">
        <v>0.97729999999999995</v>
      </c>
      <c r="AO92" s="4">
        <v>1.3426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/>
      <c r="BG92" s="14"/>
      <c r="BH92" s="14"/>
      <c r="BI92" s="14"/>
      <c r="BJ92" s="14"/>
      <c r="BK92" s="14"/>
      <c r="BL92" s="14"/>
      <c r="BM92" s="14"/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0.73533999999999999</v>
      </c>
      <c r="II92" s="4">
        <f t="shared" si="17"/>
        <v>0.94018000000000002</v>
      </c>
      <c r="IJ92" s="4">
        <f t="shared" si="18"/>
        <v>0.1714</v>
      </c>
      <c r="IK92" s="4">
        <f t="shared" si="19"/>
        <v>1.7399999999999999E-2</v>
      </c>
      <c r="IL92" s="4">
        <f t="shared" si="20"/>
        <v>0.78390000000000004</v>
      </c>
      <c r="IM92" s="4" t="e">
        <f t="shared" si="21"/>
        <v>#DIV/0!</v>
      </c>
      <c r="IN92" s="4">
        <f t="shared" si="22"/>
        <v>0.9954599999999999</v>
      </c>
      <c r="IO92" s="4">
        <f t="shared" si="23"/>
        <v>5.1070799999999998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e" cm="1">
        <f t="array" aca="1" ref="IU92" ca="1">CONCATENATE(INDIRECT(ADDRESS(1,MATCH(_xlfn.MAXIFS(B92:IG92,metrics.rec,"Coverage"),B92:IG92,0)+1)), ", ", INDIRECT(ADDRESS(2,MATCH(_xlfn.MAXIFS(B92:IG92,metrics.rec,"Coverage"),B92:IG92,0)+1)))</f>
        <v>#N/A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86</v>
      </c>
      <c r="B93" s="4">
        <v>0.61409999999999998</v>
      </c>
      <c r="C93" s="4">
        <v>0.65439999999999998</v>
      </c>
      <c r="D93" s="4">
        <v>0.30280000000000001</v>
      </c>
      <c r="E93" s="4">
        <v>1.6000000000000001E-3</v>
      </c>
      <c r="F93" s="4">
        <v>0.88880000000000003</v>
      </c>
      <c r="G93" s="4"/>
      <c r="H93" s="4">
        <v>1</v>
      </c>
      <c r="I93" s="4">
        <v>8.9221000000000004</v>
      </c>
      <c r="J93" s="5">
        <v>0.62680000000000002</v>
      </c>
      <c r="K93" s="5">
        <v>0.68420000000000003</v>
      </c>
      <c r="L93" s="5">
        <v>0.29320000000000002</v>
      </c>
      <c r="M93" s="5">
        <v>4.8999999999999998E-3</v>
      </c>
      <c r="N93" s="5">
        <v>0.87809999999999999</v>
      </c>
      <c r="O93" s="5"/>
      <c r="P93" s="5">
        <v>1</v>
      </c>
      <c r="Q93" s="5">
        <v>7.6582999999999997</v>
      </c>
      <c r="R93" s="4">
        <v>0.63800000000000001</v>
      </c>
      <c r="S93" s="4">
        <v>0.70520000000000005</v>
      </c>
      <c r="T93" s="4">
        <v>0.28100000000000003</v>
      </c>
      <c r="U93" s="4">
        <v>9.2999999999999992E-3</v>
      </c>
      <c r="V93" s="4">
        <v>0.86319999999999997</v>
      </c>
      <c r="W93" s="4"/>
      <c r="X93" s="4">
        <v>1</v>
      </c>
      <c r="Y93" s="4">
        <v>4.6356000000000002</v>
      </c>
      <c r="Z93" s="5">
        <v>0.66159999999999997</v>
      </c>
      <c r="AA93" s="5">
        <v>0.75949999999999995</v>
      </c>
      <c r="AB93" s="5">
        <v>0.23860000000000001</v>
      </c>
      <c r="AC93" s="5">
        <v>1.6799999999999999E-2</v>
      </c>
      <c r="AD93" s="5">
        <v>0.83030000000000004</v>
      </c>
      <c r="AE93" s="5"/>
      <c r="AF93" s="5">
        <v>1</v>
      </c>
      <c r="AG93" s="5">
        <v>3.2193000000000001</v>
      </c>
      <c r="AH93" s="4">
        <v>0.72789999999999999</v>
      </c>
      <c r="AI93" s="4">
        <v>0.92320000000000002</v>
      </c>
      <c r="AJ93" s="4">
        <v>0.16020000000000001</v>
      </c>
      <c r="AK93" s="4">
        <v>5.5100000000000003E-2</v>
      </c>
      <c r="AL93" s="4">
        <v>0.60640000000000005</v>
      </c>
      <c r="AM93" s="4"/>
      <c r="AN93" s="4">
        <v>0.97599999999999998</v>
      </c>
      <c r="AO93" s="4">
        <v>1.3505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0.65367999999999993</v>
      </c>
      <c r="II93" s="4">
        <f t="shared" si="17"/>
        <v>0.74530000000000007</v>
      </c>
      <c r="IJ93" s="4">
        <f t="shared" si="18"/>
        <v>0.25516000000000005</v>
      </c>
      <c r="IK93" s="4">
        <f t="shared" si="19"/>
        <v>1.754E-2</v>
      </c>
      <c r="IL93" s="4">
        <f t="shared" si="20"/>
        <v>0.81335999999999997</v>
      </c>
      <c r="IM93" s="4" t="e">
        <f t="shared" si="21"/>
        <v>#DIV/0!</v>
      </c>
      <c r="IN93" s="4">
        <f t="shared" si="22"/>
        <v>0.99519999999999997</v>
      </c>
      <c r="IO93" s="4">
        <f t="shared" si="23"/>
        <v>5.1571600000000002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87</v>
      </c>
      <c r="B94" s="4">
        <v>0.61229999999999996</v>
      </c>
      <c r="C94" s="4">
        <v>0.65129999999999999</v>
      </c>
      <c r="D94" s="4">
        <v>0.30109999999999998</v>
      </c>
      <c r="E94" s="4">
        <v>1.6000000000000001E-3</v>
      </c>
      <c r="F94" s="4">
        <v>0.89</v>
      </c>
      <c r="G94" s="4"/>
      <c r="H94" s="4">
        <v>1</v>
      </c>
      <c r="I94" s="4">
        <v>9.0254999999999992</v>
      </c>
      <c r="J94" s="5">
        <v>0.62549999999999994</v>
      </c>
      <c r="K94" s="5">
        <v>0.68120000000000003</v>
      </c>
      <c r="L94" s="5">
        <v>0.29520000000000002</v>
      </c>
      <c r="M94" s="5">
        <v>4.7999999999999996E-3</v>
      </c>
      <c r="N94" s="5">
        <v>0.88009999999999999</v>
      </c>
      <c r="O94" s="5"/>
      <c r="P94" s="5">
        <v>1</v>
      </c>
      <c r="Q94" s="5">
        <v>7.0034999999999998</v>
      </c>
      <c r="R94" s="4">
        <v>0.6371</v>
      </c>
      <c r="S94" s="4">
        <v>0.7036</v>
      </c>
      <c r="T94" s="4">
        <v>0.28310000000000002</v>
      </c>
      <c r="U94" s="4">
        <v>8.8999999999999999E-3</v>
      </c>
      <c r="V94" s="4">
        <v>0.8649</v>
      </c>
      <c r="W94" s="4"/>
      <c r="X94" s="4">
        <v>1</v>
      </c>
      <c r="Y94" s="4">
        <v>4.8651999999999997</v>
      </c>
      <c r="Z94" s="5">
        <v>0.66149999999999998</v>
      </c>
      <c r="AA94" s="5">
        <v>0.75960000000000005</v>
      </c>
      <c r="AB94" s="5">
        <v>0.2346</v>
      </c>
      <c r="AC94" s="5">
        <v>1.4800000000000001E-2</v>
      </c>
      <c r="AD94" s="5">
        <v>0.83430000000000004</v>
      </c>
      <c r="AE94" s="5"/>
      <c r="AF94" s="5">
        <v>1</v>
      </c>
      <c r="AG94" s="5">
        <v>3.3748999999999998</v>
      </c>
      <c r="AH94" s="4">
        <v>0.74690000000000001</v>
      </c>
      <c r="AI94" s="4">
        <v>0.97570000000000001</v>
      </c>
      <c r="AJ94" s="4">
        <v>0.14050000000000001</v>
      </c>
      <c r="AK94" s="4">
        <v>2.87E-2</v>
      </c>
      <c r="AL94" s="4">
        <v>0.70599999999999996</v>
      </c>
      <c r="AM94" s="4"/>
      <c r="AN94" s="4">
        <v>0.9839</v>
      </c>
      <c r="AO94" s="4">
        <v>1.3541000000000001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0.65666000000000002</v>
      </c>
      <c r="II94" s="4">
        <f t="shared" si="17"/>
        <v>0.75427999999999995</v>
      </c>
      <c r="IJ94" s="4">
        <f t="shared" si="18"/>
        <v>0.25090000000000001</v>
      </c>
      <c r="IK94" s="4">
        <f t="shared" si="19"/>
        <v>1.1760000000000001E-2</v>
      </c>
      <c r="IL94" s="4">
        <f t="shared" si="20"/>
        <v>0.83506000000000002</v>
      </c>
      <c r="IM94" s="4" t="e">
        <f t="shared" si="21"/>
        <v>#DIV/0!</v>
      </c>
      <c r="IN94" s="4">
        <f t="shared" si="22"/>
        <v>0.99678</v>
      </c>
      <c r="IO94" s="4">
        <f t="shared" si="23"/>
        <v>5.1246399999999994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88</v>
      </c>
      <c r="B95" s="4">
        <v>0.60750000000000004</v>
      </c>
      <c r="C95" s="4">
        <v>0.6411</v>
      </c>
      <c r="D95" s="4">
        <v>0.30919999999999997</v>
      </c>
      <c r="E95" s="4">
        <v>1.6000000000000001E-3</v>
      </c>
      <c r="F95" s="4">
        <v>0.8921</v>
      </c>
      <c r="G95" s="4"/>
      <c r="H95" s="4">
        <v>1</v>
      </c>
      <c r="I95" s="4">
        <v>9.3269000000000002</v>
      </c>
      <c r="J95" s="5">
        <v>0.62129999999999996</v>
      </c>
      <c r="K95" s="5">
        <v>0.67330000000000001</v>
      </c>
      <c r="L95" s="5">
        <v>0.30459999999999998</v>
      </c>
      <c r="M95" s="5">
        <v>4.7999999999999996E-3</v>
      </c>
      <c r="N95" s="5">
        <v>0.88149999999999995</v>
      </c>
      <c r="O95" s="5"/>
      <c r="P95" s="5">
        <v>1</v>
      </c>
      <c r="Q95" s="5">
        <v>7.1871</v>
      </c>
      <c r="R95" s="4">
        <v>0.63390000000000002</v>
      </c>
      <c r="S95" s="4">
        <v>0.6986</v>
      </c>
      <c r="T95" s="4">
        <v>0.28039999999999998</v>
      </c>
      <c r="U95" s="4">
        <v>8.8999999999999999E-3</v>
      </c>
      <c r="V95" s="4">
        <v>0.86550000000000005</v>
      </c>
      <c r="W95" s="4"/>
      <c r="X95" s="4">
        <v>1</v>
      </c>
      <c r="Y95" s="4">
        <v>4.7920999999999996</v>
      </c>
      <c r="Z95" s="5">
        <v>0.66269999999999996</v>
      </c>
      <c r="AA95" s="5">
        <v>0.76559999999999995</v>
      </c>
      <c r="AB95" s="5">
        <v>0.2286</v>
      </c>
      <c r="AC95" s="5">
        <v>1.4800000000000001E-2</v>
      </c>
      <c r="AD95" s="5">
        <v>0.83279999999999998</v>
      </c>
      <c r="AE95" s="5"/>
      <c r="AF95" s="5">
        <v>1</v>
      </c>
      <c r="AG95" s="5">
        <v>3.4115000000000002</v>
      </c>
      <c r="AH95" s="4">
        <v>0.75249999999999995</v>
      </c>
      <c r="AI95" s="4">
        <v>0.99099999999999999</v>
      </c>
      <c r="AJ95" s="4">
        <v>0.13750000000000001</v>
      </c>
      <c r="AK95" s="4">
        <v>2.86E-2</v>
      </c>
      <c r="AL95" s="4">
        <v>0.70309999999999995</v>
      </c>
      <c r="AM95" s="4"/>
      <c r="AN95" s="4">
        <v>0.9839</v>
      </c>
      <c r="AO95" s="4">
        <v>1.4422999999999999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0.65558000000000005</v>
      </c>
      <c r="II95" s="4">
        <f t="shared" si="17"/>
        <v>0.75392000000000003</v>
      </c>
      <c r="IJ95" s="4">
        <f t="shared" si="18"/>
        <v>0.25205999999999995</v>
      </c>
      <c r="IK95" s="4">
        <f t="shared" si="19"/>
        <v>1.174E-2</v>
      </c>
      <c r="IL95" s="4">
        <f t="shared" si="20"/>
        <v>0.83499999999999996</v>
      </c>
      <c r="IM95" s="4" t="e">
        <f t="shared" si="21"/>
        <v>#DIV/0!</v>
      </c>
      <c r="IN95" s="4">
        <f t="shared" si="22"/>
        <v>0.99678</v>
      </c>
      <c r="IO95" s="4">
        <f t="shared" si="23"/>
        <v>5.2319800000000001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89</v>
      </c>
      <c r="B96" s="4">
        <v>0.62549999999999994</v>
      </c>
      <c r="C96" s="4">
        <v>0.67469999999999997</v>
      </c>
      <c r="D96" s="4">
        <v>0.28889999999999999</v>
      </c>
      <c r="E96" s="4">
        <v>1.6000000000000001E-3</v>
      </c>
      <c r="F96" s="4">
        <v>0.88080000000000003</v>
      </c>
      <c r="G96" s="4"/>
      <c r="H96" s="4">
        <v>1</v>
      </c>
      <c r="I96" s="4">
        <v>8.7735000000000003</v>
      </c>
      <c r="J96" s="5">
        <v>0.63519999999999999</v>
      </c>
      <c r="K96" s="5">
        <v>0.69779999999999998</v>
      </c>
      <c r="L96" s="5">
        <v>0.27910000000000001</v>
      </c>
      <c r="M96" s="5">
        <v>4.7999999999999996E-3</v>
      </c>
      <c r="N96" s="5">
        <v>0.87209999999999999</v>
      </c>
      <c r="O96" s="5"/>
      <c r="P96" s="5">
        <v>1</v>
      </c>
      <c r="Q96" s="5">
        <v>6.9813999999999998</v>
      </c>
      <c r="R96" s="4">
        <v>0.64429999999999998</v>
      </c>
      <c r="S96" s="4">
        <v>0.7157</v>
      </c>
      <c r="T96" s="4">
        <v>0.27089999999999997</v>
      </c>
      <c r="U96" s="4">
        <v>8.8000000000000005E-3</v>
      </c>
      <c r="V96" s="4">
        <v>0.85960000000000003</v>
      </c>
      <c r="W96" s="4"/>
      <c r="X96" s="4">
        <v>1</v>
      </c>
      <c r="Y96" s="4">
        <v>5.3250999999999999</v>
      </c>
      <c r="Z96" s="5">
        <v>0.6673</v>
      </c>
      <c r="AA96" s="5">
        <v>0.76949999999999996</v>
      </c>
      <c r="AB96" s="5">
        <v>0.23300000000000001</v>
      </c>
      <c r="AC96" s="5">
        <v>1.4800000000000001E-2</v>
      </c>
      <c r="AD96" s="5">
        <v>0.83</v>
      </c>
      <c r="AE96" s="5"/>
      <c r="AF96" s="5">
        <v>1</v>
      </c>
      <c r="AG96" s="5">
        <v>3.2860999999999998</v>
      </c>
      <c r="AH96" s="4">
        <v>0.75890000000000002</v>
      </c>
      <c r="AI96" s="4">
        <v>1.0027999999999999</v>
      </c>
      <c r="AJ96" s="4">
        <v>0.1381</v>
      </c>
      <c r="AK96" s="4">
        <v>2.7900000000000001E-2</v>
      </c>
      <c r="AL96" s="4">
        <v>0.70779999999999998</v>
      </c>
      <c r="AM96" s="4"/>
      <c r="AN96" s="4">
        <v>0.9839</v>
      </c>
      <c r="AO96" s="4">
        <v>1.421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/>
      <c r="BG96" s="14"/>
      <c r="BH96" s="14"/>
      <c r="BI96" s="14"/>
      <c r="BJ96" s="14"/>
      <c r="BK96" s="14"/>
      <c r="BL96" s="14"/>
      <c r="BM96" s="14"/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0.66623999999999994</v>
      </c>
      <c r="II96" s="4">
        <f t="shared" si="17"/>
        <v>0.77210000000000001</v>
      </c>
      <c r="IJ96" s="4">
        <f t="shared" si="18"/>
        <v>0.24199999999999999</v>
      </c>
      <c r="IK96" s="4">
        <f t="shared" si="19"/>
        <v>1.158E-2</v>
      </c>
      <c r="IL96" s="4">
        <f t="shared" si="20"/>
        <v>0.83005999999999991</v>
      </c>
      <c r="IM96" s="4" t="e">
        <f t="shared" si="21"/>
        <v>#DIV/0!</v>
      </c>
      <c r="IN96" s="4">
        <f t="shared" si="22"/>
        <v>0.99678</v>
      </c>
      <c r="IO96" s="4">
        <f t="shared" si="23"/>
        <v>5.1574200000000001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e" cm="1">
        <f t="array" aca="1" ref="IU96" ca="1">CONCATENATE(INDIRECT(ADDRESS(1,MATCH(_xlfn.MAXIFS(B96:IG96,metrics.rec,"Coverage"),B96:IG96,0)+1)), ", ", INDIRECT(ADDRESS(2,MATCH(_xlfn.MAXIFS(B96:IG96,metrics.rec,"Coverage"),B96:IG96,0)+1)))</f>
        <v>#N/A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90</v>
      </c>
      <c r="B97" s="4">
        <v>0.61229999999999996</v>
      </c>
      <c r="C97" s="4">
        <v>0.64939999999999998</v>
      </c>
      <c r="D97" s="4">
        <v>0.3095</v>
      </c>
      <c r="E97" s="4">
        <v>1.6000000000000001E-3</v>
      </c>
      <c r="F97" s="4">
        <v>0.88729999999999998</v>
      </c>
      <c r="G97" s="4"/>
      <c r="H97" s="4">
        <v>1</v>
      </c>
      <c r="I97" s="4">
        <v>7.9621000000000004</v>
      </c>
      <c r="J97" s="5">
        <v>0.62480000000000002</v>
      </c>
      <c r="K97" s="5">
        <v>0.67910000000000004</v>
      </c>
      <c r="L97" s="5">
        <v>0.29820000000000002</v>
      </c>
      <c r="M97" s="5">
        <v>4.7999999999999996E-3</v>
      </c>
      <c r="N97" s="5">
        <v>0.87709999999999999</v>
      </c>
      <c r="O97" s="5"/>
      <c r="P97" s="5">
        <v>1</v>
      </c>
      <c r="Q97" s="5">
        <v>7.1859000000000002</v>
      </c>
      <c r="R97" s="4">
        <v>0.63749999999999996</v>
      </c>
      <c r="S97" s="4">
        <v>0.70479999999999998</v>
      </c>
      <c r="T97" s="4">
        <v>0.27950000000000003</v>
      </c>
      <c r="U97" s="4">
        <v>8.8999999999999999E-3</v>
      </c>
      <c r="V97" s="4">
        <v>0.86129999999999995</v>
      </c>
      <c r="W97" s="4"/>
      <c r="X97" s="4">
        <v>1</v>
      </c>
      <c r="Y97" s="4">
        <v>5.5347999999999997</v>
      </c>
      <c r="Z97" s="5">
        <v>0.66390000000000005</v>
      </c>
      <c r="AA97" s="5">
        <v>0.76539999999999997</v>
      </c>
      <c r="AB97" s="5">
        <v>0.2291</v>
      </c>
      <c r="AC97" s="5">
        <v>1.4800000000000001E-2</v>
      </c>
      <c r="AD97" s="5">
        <v>0.82979999999999998</v>
      </c>
      <c r="AE97" s="5"/>
      <c r="AF97" s="5">
        <v>1</v>
      </c>
      <c r="AG97" s="5">
        <v>3.2238000000000002</v>
      </c>
      <c r="AH97" s="4">
        <v>0.75190000000000001</v>
      </c>
      <c r="AI97" s="4">
        <v>0.98799999999999999</v>
      </c>
      <c r="AJ97" s="4">
        <v>0.13650000000000001</v>
      </c>
      <c r="AK97" s="4">
        <v>2.86E-2</v>
      </c>
      <c r="AL97" s="4">
        <v>0.70179999999999998</v>
      </c>
      <c r="AM97" s="4"/>
      <c r="AN97" s="4">
        <v>0.9839</v>
      </c>
      <c r="AO97" s="4">
        <v>1.4305000000000001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/>
      <c r="BG97" s="14"/>
      <c r="BH97" s="14"/>
      <c r="BI97" s="14"/>
      <c r="BJ97" s="14"/>
      <c r="BK97" s="14"/>
      <c r="BL97" s="14"/>
      <c r="BM97" s="14"/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0.65808</v>
      </c>
      <c r="II97" s="4">
        <f t="shared" si="17"/>
        <v>0.75734000000000001</v>
      </c>
      <c r="IJ97" s="4">
        <f t="shared" si="18"/>
        <v>0.25056</v>
      </c>
      <c r="IK97" s="4">
        <f t="shared" si="19"/>
        <v>1.174E-2</v>
      </c>
      <c r="IL97" s="4">
        <f t="shared" si="20"/>
        <v>0.83146000000000009</v>
      </c>
      <c r="IM97" s="4" t="e">
        <f t="shared" si="21"/>
        <v>#DIV/0!</v>
      </c>
      <c r="IN97" s="4">
        <f t="shared" si="22"/>
        <v>0.99678</v>
      </c>
      <c r="IO97" s="4">
        <f t="shared" si="23"/>
        <v>5.0674200000000003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e" cm="1">
        <f t="array" aca="1" ref="IU97" ca="1">CONCATENATE(INDIRECT(ADDRESS(1,MATCH(_xlfn.MAXIFS(B97:IG97,metrics.rec,"Coverage"),B97:IG97,0)+1)), ", ", INDIRECT(ADDRESS(2,MATCH(_xlfn.MAXIFS(B97:IG97,metrics.rec,"Coverage"),B97:IG97,0)+1)))</f>
        <v>#N/A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91</v>
      </c>
      <c r="B98" s="4">
        <v>0.60980000000000001</v>
      </c>
      <c r="C98" s="4">
        <v>0.64270000000000005</v>
      </c>
      <c r="D98" s="4">
        <v>0.30780000000000002</v>
      </c>
      <c r="E98" s="4">
        <v>1.6000000000000001E-3</v>
      </c>
      <c r="F98" s="4">
        <v>0.88490000000000002</v>
      </c>
      <c r="G98" s="4"/>
      <c r="H98" s="4">
        <v>1</v>
      </c>
      <c r="I98" s="4">
        <v>7.6308999999999996</v>
      </c>
      <c r="J98" s="5">
        <v>0.62209999999999999</v>
      </c>
      <c r="K98" s="5">
        <v>0.67169999999999996</v>
      </c>
      <c r="L98" s="5">
        <v>0.30059999999999998</v>
      </c>
      <c r="M98" s="5">
        <v>4.7999999999999996E-3</v>
      </c>
      <c r="N98" s="5">
        <v>0.87380000000000002</v>
      </c>
      <c r="O98" s="5"/>
      <c r="P98" s="5">
        <v>1</v>
      </c>
      <c r="Q98" s="5">
        <v>6.9821</v>
      </c>
      <c r="R98" s="4">
        <v>0.63519999999999999</v>
      </c>
      <c r="S98" s="4">
        <v>0.69830000000000003</v>
      </c>
      <c r="T98" s="4">
        <v>0.28070000000000001</v>
      </c>
      <c r="U98" s="4">
        <v>8.8999999999999999E-3</v>
      </c>
      <c r="V98" s="4">
        <v>0.85719999999999996</v>
      </c>
      <c r="W98" s="4"/>
      <c r="X98" s="4">
        <v>1</v>
      </c>
      <c r="Y98" s="4">
        <v>5.4379999999999997</v>
      </c>
      <c r="Z98" s="5">
        <v>0.66590000000000005</v>
      </c>
      <c r="AA98" s="5">
        <v>0.76949999999999996</v>
      </c>
      <c r="AB98" s="5">
        <v>0.222</v>
      </c>
      <c r="AC98" s="5">
        <v>1.4800000000000001E-2</v>
      </c>
      <c r="AD98" s="5">
        <v>0.82199999999999995</v>
      </c>
      <c r="AE98" s="5"/>
      <c r="AF98" s="5">
        <v>1</v>
      </c>
      <c r="AG98" s="5">
        <v>3.2098</v>
      </c>
      <c r="AH98" s="4">
        <v>0.75729999999999997</v>
      </c>
      <c r="AI98" s="4">
        <v>1.0007999999999999</v>
      </c>
      <c r="AJ98" s="4">
        <v>0.13320000000000001</v>
      </c>
      <c r="AK98" s="4">
        <v>2.8400000000000002E-2</v>
      </c>
      <c r="AL98" s="4">
        <v>0.69410000000000005</v>
      </c>
      <c r="AM98" s="4"/>
      <c r="AN98" s="4">
        <v>0.9839</v>
      </c>
      <c r="AO98" s="4">
        <v>1.4609000000000001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/>
      <c r="BG98" s="14"/>
      <c r="BH98" s="14"/>
      <c r="BI98" s="14"/>
      <c r="BJ98" s="14"/>
      <c r="BK98" s="14"/>
      <c r="BL98" s="14"/>
      <c r="BM98" s="14"/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0.65805999999999998</v>
      </c>
      <c r="II98" s="4">
        <f t="shared" si="17"/>
        <v>0.75659999999999994</v>
      </c>
      <c r="IJ98" s="4">
        <f t="shared" si="18"/>
        <v>0.24886</v>
      </c>
      <c r="IK98" s="4">
        <f t="shared" si="19"/>
        <v>1.17E-2</v>
      </c>
      <c r="IL98" s="4">
        <f t="shared" si="20"/>
        <v>0.82639999999999991</v>
      </c>
      <c r="IM98" s="4" t="e">
        <f t="shared" si="21"/>
        <v>#DIV/0!</v>
      </c>
      <c r="IN98" s="4">
        <f t="shared" si="22"/>
        <v>0.99678</v>
      </c>
      <c r="IO98" s="4">
        <f t="shared" si="23"/>
        <v>4.9443399999999995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e" cm="1">
        <f t="array" aca="1" ref="IU98" ca="1">CONCATENATE(INDIRECT(ADDRESS(1,MATCH(_xlfn.MAXIFS(B98:IG98,metrics.rec,"Coverage"),B98:IG98,0)+1)), ", ", INDIRECT(ADDRESS(2,MATCH(_xlfn.MAXIFS(B98:IG98,metrics.rec,"Coverage"),B98:IG98,0)+1)))</f>
        <v>#N/A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92</v>
      </c>
      <c r="B99" s="4">
        <v>0.60089999999999999</v>
      </c>
      <c r="C99" s="4">
        <v>0.62990000000000002</v>
      </c>
      <c r="D99" s="4">
        <v>0.31730000000000003</v>
      </c>
      <c r="E99" s="4">
        <v>1.6000000000000001E-3</v>
      </c>
      <c r="F99" s="4">
        <v>0.8871</v>
      </c>
      <c r="G99" s="4"/>
      <c r="H99" s="4">
        <v>1</v>
      </c>
      <c r="I99" s="4">
        <v>7.8635999999999999</v>
      </c>
      <c r="J99" s="5">
        <v>0.61760000000000004</v>
      </c>
      <c r="K99" s="5">
        <v>0.66800000000000004</v>
      </c>
      <c r="L99" s="5">
        <v>0.3029</v>
      </c>
      <c r="M99" s="5">
        <v>4.7999999999999996E-3</v>
      </c>
      <c r="N99" s="5">
        <v>0.87419999999999998</v>
      </c>
      <c r="O99" s="5"/>
      <c r="P99" s="5">
        <v>1</v>
      </c>
      <c r="Q99" s="5">
        <v>6.9690000000000003</v>
      </c>
      <c r="R99" s="4">
        <v>0.63619999999999999</v>
      </c>
      <c r="S99" s="4">
        <v>0.7087</v>
      </c>
      <c r="T99" s="4">
        <v>0.26989999999999997</v>
      </c>
      <c r="U99" s="4">
        <v>8.8999999999999999E-3</v>
      </c>
      <c r="V99" s="4">
        <v>0.85289999999999999</v>
      </c>
      <c r="W99" s="4"/>
      <c r="X99" s="4">
        <v>1</v>
      </c>
      <c r="Y99" s="4">
        <v>5.4641000000000002</v>
      </c>
      <c r="Z99" s="5">
        <v>0.67649999999999999</v>
      </c>
      <c r="AA99" s="5">
        <v>0.80320000000000003</v>
      </c>
      <c r="AB99" s="5">
        <v>0.20630000000000001</v>
      </c>
      <c r="AC99" s="5">
        <v>1.47E-2</v>
      </c>
      <c r="AD99" s="5">
        <v>0.81210000000000004</v>
      </c>
      <c r="AE99" s="5"/>
      <c r="AF99" s="5">
        <v>1</v>
      </c>
      <c r="AG99" s="5">
        <v>3.2837999999999998</v>
      </c>
      <c r="AH99" s="4">
        <v>0.76880000000000004</v>
      </c>
      <c r="AI99" s="4">
        <v>1.0321</v>
      </c>
      <c r="AJ99" s="4">
        <v>0.13170000000000001</v>
      </c>
      <c r="AK99" s="4">
        <v>2.8199999999999999E-2</v>
      </c>
      <c r="AL99" s="4">
        <v>0.68969999999999998</v>
      </c>
      <c r="AM99" s="4"/>
      <c r="AN99" s="4">
        <v>0.9839</v>
      </c>
      <c r="AO99" s="4">
        <v>1.5809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/>
      <c r="BG99" s="14"/>
      <c r="BH99" s="14"/>
      <c r="BI99" s="14"/>
      <c r="BJ99" s="14"/>
      <c r="BK99" s="14"/>
      <c r="BL99" s="14"/>
      <c r="BM99" s="14"/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0.66</v>
      </c>
      <c r="II99" s="4">
        <f t="shared" si="17"/>
        <v>0.76837999999999995</v>
      </c>
      <c r="IJ99" s="4">
        <f t="shared" si="18"/>
        <v>0.24562</v>
      </c>
      <c r="IK99" s="4">
        <f t="shared" si="19"/>
        <v>1.1640000000000001E-2</v>
      </c>
      <c r="IL99" s="4">
        <f t="shared" si="20"/>
        <v>0.82319999999999993</v>
      </c>
      <c r="IM99" s="4" t="e">
        <f t="shared" si="21"/>
        <v>#DIV/0!</v>
      </c>
      <c r="IN99" s="4">
        <f t="shared" si="22"/>
        <v>0.99678</v>
      </c>
      <c r="IO99" s="4">
        <f t="shared" si="23"/>
        <v>5.0322800000000001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e" cm="1">
        <f t="array" aca="1" ref="IU99" ca="1">CONCATENATE(INDIRECT(ADDRESS(1,MATCH(_xlfn.MAXIFS(B99:IG99,metrics.rec,"Coverage"),B99:IG99,0)+1)), ", ", INDIRECT(ADDRESS(2,MATCH(_xlfn.MAXIFS(B99:IG99,metrics.rec,"Coverage"),B99:IG99,0)+1)))</f>
        <v>#N/A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93</v>
      </c>
      <c r="B100" s="4">
        <v>0.61019999999999996</v>
      </c>
      <c r="C100" s="4">
        <v>0.64639999999999997</v>
      </c>
      <c r="D100" s="4">
        <v>0.30840000000000001</v>
      </c>
      <c r="E100" s="4">
        <v>1.6000000000000001E-3</v>
      </c>
      <c r="F100" s="4">
        <v>0.89059999999999995</v>
      </c>
      <c r="G100" s="4"/>
      <c r="H100" s="4">
        <v>1</v>
      </c>
      <c r="I100" s="4">
        <v>7.8262</v>
      </c>
      <c r="J100" s="5">
        <v>0.62380000000000002</v>
      </c>
      <c r="K100" s="5">
        <v>0.67849999999999999</v>
      </c>
      <c r="L100" s="5">
        <v>0.29970000000000002</v>
      </c>
      <c r="M100" s="5">
        <v>4.7999999999999996E-3</v>
      </c>
      <c r="N100" s="5">
        <v>0.88009999999999999</v>
      </c>
      <c r="O100" s="5"/>
      <c r="P100" s="5">
        <v>1</v>
      </c>
      <c r="Q100" s="5">
        <v>6.4276999999999997</v>
      </c>
      <c r="R100" s="4">
        <v>0.63649999999999995</v>
      </c>
      <c r="S100" s="4">
        <v>0.70379999999999998</v>
      </c>
      <c r="T100" s="4">
        <v>0.27910000000000001</v>
      </c>
      <c r="U100" s="4">
        <v>8.8999999999999999E-3</v>
      </c>
      <c r="V100" s="4">
        <v>0.86409999999999998</v>
      </c>
      <c r="W100" s="4"/>
      <c r="X100" s="4">
        <v>1</v>
      </c>
      <c r="Y100" s="4">
        <v>4.7680999999999996</v>
      </c>
      <c r="Z100" s="5">
        <v>0.66449999999999998</v>
      </c>
      <c r="AA100" s="5">
        <v>0.76990000000000003</v>
      </c>
      <c r="AB100" s="5">
        <v>0.2288</v>
      </c>
      <c r="AC100" s="5">
        <v>1.4800000000000001E-2</v>
      </c>
      <c r="AD100" s="5">
        <v>0.83160000000000001</v>
      </c>
      <c r="AE100" s="5"/>
      <c r="AF100" s="5">
        <v>1</v>
      </c>
      <c r="AG100" s="5">
        <v>3.2189000000000001</v>
      </c>
      <c r="AH100" s="4">
        <v>0.75349999999999995</v>
      </c>
      <c r="AI100" s="4">
        <v>0.99339999999999995</v>
      </c>
      <c r="AJ100" s="4">
        <v>0.1381</v>
      </c>
      <c r="AK100" s="4">
        <v>2.87E-2</v>
      </c>
      <c r="AL100" s="4">
        <v>0.7036</v>
      </c>
      <c r="AM100" s="4"/>
      <c r="AN100" s="4">
        <v>0.9839</v>
      </c>
      <c r="AO100" s="4">
        <v>1.508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/>
      <c r="BG100" s="14"/>
      <c r="BH100" s="14"/>
      <c r="BI100" s="14"/>
      <c r="BJ100" s="14"/>
      <c r="BK100" s="14"/>
      <c r="BL100" s="14"/>
      <c r="BM100" s="14"/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0.65769999999999995</v>
      </c>
      <c r="II100" s="4">
        <f t="shared" si="17"/>
        <v>0.75839999999999985</v>
      </c>
      <c r="IJ100" s="4">
        <f t="shared" si="18"/>
        <v>0.25082000000000004</v>
      </c>
      <c r="IK100" s="4">
        <f t="shared" si="19"/>
        <v>1.1760000000000001E-2</v>
      </c>
      <c r="IL100" s="4">
        <f t="shared" si="20"/>
        <v>0.83399999999999996</v>
      </c>
      <c r="IM100" s="4" t="e">
        <f t="shared" si="21"/>
        <v>#DIV/0!</v>
      </c>
      <c r="IN100" s="4">
        <f t="shared" si="22"/>
        <v>0.99678</v>
      </c>
      <c r="IO100" s="4">
        <f t="shared" si="23"/>
        <v>4.7497799999999994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e" cm="1">
        <f t="array" aca="1" ref="IU100" ca="1">CONCATENATE(INDIRECT(ADDRESS(1,MATCH(_xlfn.MAXIFS(B100:IG100,metrics.rec,"Coverage"),B100:IG100,0)+1)), ", ", INDIRECT(ADDRESS(2,MATCH(_xlfn.MAXIFS(B100:IG100,metrics.rec,"Coverage"),B100:IG100,0)+1)))</f>
        <v>#N/A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226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/>
      <c r="BG101" s="14"/>
      <c r="BH101" s="14"/>
      <c r="BI101" s="14"/>
      <c r="BJ101" s="14"/>
      <c r="BK101" s="14"/>
      <c r="BL101" s="14"/>
      <c r="BM101" s="14"/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 t="e">
        <f t="shared" si="16"/>
        <v>#DIV/0!</v>
      </c>
      <c r="II101" s="4" t="e">
        <f t="shared" si="17"/>
        <v>#DIV/0!</v>
      </c>
      <c r="IJ101" s="4" t="e">
        <f t="shared" si="18"/>
        <v>#DIV/0!</v>
      </c>
      <c r="IK101" s="4" t="e">
        <f t="shared" si="19"/>
        <v>#DIV/0!</v>
      </c>
      <c r="IL101" s="4" t="e">
        <f t="shared" si="20"/>
        <v>#DIV/0!</v>
      </c>
      <c r="IM101" s="4" t="e">
        <f t="shared" si="21"/>
        <v>#DIV/0!</v>
      </c>
      <c r="IN101" s="4" t="e">
        <f t="shared" si="22"/>
        <v>#DIV/0!</v>
      </c>
      <c r="IO101" s="4" t="e">
        <f t="shared" si="23"/>
        <v>#DIV/0!</v>
      </c>
      <c r="IP101" s="1" t="e" cm="1">
        <f t="array" aca="1" ref="IP101" ca="1">CONCATENATE(INDIRECT(ADDRESS(1,MATCH(_xlfn.MINIFS(B101:IG101,metrics.rec,"MAE"),B101:IG101,0)+1)), ", ", INDIRECT(ADDRESS(2,MATCH(_xlfn.MINIFS(B101:IG101,metrics.rec,"MAE"),B101:IG101,0)+1)))</f>
        <v>#N/A</v>
      </c>
      <c r="IQ101" s="1" t="e" cm="1">
        <f t="array" aca="1" ref="IQ101" ca="1">CONCATENATE(INDIRECT(ADDRESS(1,MATCH(_xlfn.MINIFS(B101:IG101,metrics.rec,"MSE"),B101:IG101,0)+1)), ", ", INDIRECT(ADDRESS(2,MATCH(_xlfn.MINIFS(B101:IG101,metrics.rec,"MSE"),B101:IG101,0)+1)))</f>
        <v>#N/A</v>
      </c>
      <c r="IR101" s="1" t="e" cm="1">
        <f t="array" aca="1" ref="IR101" ca="1">CONCATENATE(INDIRECT(ADDRESS(1,MATCH(_xlfn.MAXIFS(B101:IG101,metrics.rec,"R"),B101:IG101,0)+1)), ", ", INDIRECT(ADDRESS(2,MATCH(_xlfn.MAXIFS(B101:IG101,metrics.rec,"R"),B101:IG101,0)+1)))</f>
        <v>#N/A</v>
      </c>
      <c r="IS101" s="1" t="e" cm="1">
        <f t="array" aca="1" ref="IS101" ca="1">CONCATENATE(INDIRECT(ADDRESS(1,MATCH(_xlfn.MAXIFS(B101:IG101,metrics.rec,"Precision"),B101:IG101,0)+1)), ", ", INDIRECT(ADDRESS(2,MATCH(_xlfn.MAXIFS(B101:IG101,metrics.rec,"Precision"),B101:IG101,0)+1)))</f>
        <v>#N/A</v>
      </c>
      <c r="IT101" s="1" t="e" cm="1">
        <f t="array" aca="1" ref="IT101" ca="1">CONCATENATE(INDIRECT(ADDRESS(1,MATCH(_xlfn.MAXIFS(B101:IG101,metrics.rec,"Recall"),B101:IG101,0)+1)), ", ", INDIRECT(ADDRESS(2,MATCH(_xlfn.MAXIFS(B101:IG101,metrics.rec,"Recall"),B101:IG101,0)+1)))</f>
        <v>#N/A</v>
      </c>
      <c r="IU101" s="1" t="e" cm="1">
        <f t="array" aca="1" ref="IU101" ca="1">CONCATENATE(INDIRECT(ADDRESS(1,MATCH(_xlfn.MAXIFS(B101:IG101,metrics.rec,"Coverage"),B101:IG101,0)+1)), ", ", INDIRECT(ADDRESS(2,MATCH(_xlfn.MAXIFS(B101:IG101,metrics.rec,"Coverage"),B101:IG101,0)+1)))</f>
        <v>#N/A</v>
      </c>
      <c r="IV101" s="1" t="e" cm="1">
        <f t="array" aca="1" ref="IV101" ca="1">CONCATENATE(INDIRECT(ADDRESS(1,MATCH(_xlfn.MAXIFS(B101:IG101,metrics.rec,"Recatio"),B101:IG101,0)+1)), ", ", INDIRECT(ADDRESS(2,MATCH(_xlfn.MAXIFS(B101:IG101,metrics.rec,"Recatio"),B101:IG101,0)+1)))</f>
        <v>#N/A</v>
      </c>
      <c r="IW101" s="1" t="e" cm="1">
        <f t="array" aca="1" ref="IW101" ca="1">CONCATENATE(INDIRECT(ADDRESS(1,MATCH(_xlfn.MINIFS(B101:IG101,metrics.rec,"Time"),B101:IG101,0)+1)), ", ", INDIRECT(ADDRESS(2,MATCH(_xlfn.MINIFS(B101:IG101,metrics.rec,"Time"),B101:IG101,0)+1)))</f>
        <v>#N/A</v>
      </c>
    </row>
    <row r="102" spans="1:257" x14ac:dyDescent="0.2">
      <c r="A102" s="1" t="s">
        <v>94</v>
      </c>
      <c r="B102" s="4">
        <v>0.61209999999999998</v>
      </c>
      <c r="C102" s="4">
        <v>0.65029999999999999</v>
      </c>
      <c r="D102" s="4">
        <v>0.30449999999999999</v>
      </c>
      <c r="E102" s="4">
        <v>1.6000000000000001E-3</v>
      </c>
      <c r="F102" s="4">
        <v>0.88859999999999995</v>
      </c>
      <c r="G102" s="4"/>
      <c r="H102" s="4">
        <v>1</v>
      </c>
      <c r="I102" s="4">
        <v>7.4867999999999997</v>
      </c>
      <c r="J102" s="5">
        <v>0.62470000000000003</v>
      </c>
      <c r="K102" s="5">
        <v>0.67910000000000004</v>
      </c>
      <c r="L102" s="5">
        <v>0.2944</v>
      </c>
      <c r="M102" s="5">
        <v>4.8999999999999998E-3</v>
      </c>
      <c r="N102" s="5">
        <v>0.87839999999999996</v>
      </c>
      <c r="O102" s="5"/>
      <c r="P102" s="5">
        <v>1</v>
      </c>
      <c r="Q102" s="5">
        <v>6.0545999999999998</v>
      </c>
      <c r="R102" s="4">
        <v>0.63570000000000004</v>
      </c>
      <c r="S102" s="4">
        <v>0.69969999999999999</v>
      </c>
      <c r="T102" s="4">
        <v>0.28489999999999999</v>
      </c>
      <c r="U102" s="4">
        <v>9.2999999999999992E-3</v>
      </c>
      <c r="V102" s="4">
        <v>0.86260000000000003</v>
      </c>
      <c r="W102" s="4"/>
      <c r="X102" s="4">
        <v>1</v>
      </c>
      <c r="Y102" s="4">
        <v>4.8487999999999998</v>
      </c>
      <c r="Z102" s="5">
        <v>0.65990000000000004</v>
      </c>
      <c r="AA102" s="5">
        <v>0.755</v>
      </c>
      <c r="AB102" s="5">
        <v>0.23669999999999999</v>
      </c>
      <c r="AC102" s="5">
        <v>1.6799999999999999E-2</v>
      </c>
      <c r="AD102" s="5">
        <v>0.8296</v>
      </c>
      <c r="AE102" s="5"/>
      <c r="AF102" s="5">
        <v>1</v>
      </c>
      <c r="AG102" s="5">
        <v>3.081</v>
      </c>
      <c r="AH102" s="4">
        <v>0.72709999999999997</v>
      </c>
      <c r="AI102" s="4">
        <v>0.92120000000000002</v>
      </c>
      <c r="AJ102" s="4">
        <v>0.16089999999999999</v>
      </c>
      <c r="AK102" s="4">
        <v>5.5E-2</v>
      </c>
      <c r="AL102" s="4">
        <v>0.60519999999999996</v>
      </c>
      <c r="AM102" s="4"/>
      <c r="AN102" s="4">
        <v>0.97599999999999998</v>
      </c>
      <c r="AO102" s="4">
        <v>1.3340000000000001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/>
      <c r="BG102" s="14"/>
      <c r="BH102" s="14"/>
      <c r="BI102" s="14"/>
      <c r="BJ102" s="14"/>
      <c r="BK102" s="14"/>
      <c r="BL102" s="14"/>
      <c r="BM102" s="14"/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0.65190000000000003</v>
      </c>
      <c r="II102" s="4">
        <f t="shared" si="17"/>
        <v>0.74106000000000005</v>
      </c>
      <c r="IJ102" s="4">
        <f t="shared" si="18"/>
        <v>0.25627999999999995</v>
      </c>
      <c r="IK102" s="4">
        <f t="shared" si="19"/>
        <v>1.7520000000000001E-2</v>
      </c>
      <c r="IL102" s="4">
        <f t="shared" si="20"/>
        <v>0.81288000000000005</v>
      </c>
      <c r="IM102" s="4" t="e">
        <f t="shared" si="21"/>
        <v>#DIV/0!</v>
      </c>
      <c r="IN102" s="4">
        <f t="shared" si="22"/>
        <v>0.99519999999999997</v>
      </c>
      <c r="IO102" s="4">
        <f t="shared" si="23"/>
        <v>4.5610400000000002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e" cm="1">
        <f t="array" aca="1" ref="IU102" ca="1">CONCATENATE(INDIRECT(ADDRESS(1,MATCH(_xlfn.MAXIFS(B102:IG102,metrics.rec,"Coverage"),B102:IG102,0)+1)), ", ", INDIRECT(ADDRESS(2,MATCH(_xlfn.MAXIFS(B102:IG102,metrics.rec,"Coverage"),B102:IG102,0)+1)))</f>
        <v>#N/A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95</v>
      </c>
      <c r="B103" s="4">
        <v>0.63300000000000001</v>
      </c>
      <c r="C103" s="4">
        <v>0.6865</v>
      </c>
      <c r="D103" s="4">
        <v>0.2777</v>
      </c>
      <c r="E103" s="4">
        <v>1.6999999999999999E-3</v>
      </c>
      <c r="F103" s="4">
        <v>0.877</v>
      </c>
      <c r="G103" s="4"/>
      <c r="H103" s="4">
        <v>1</v>
      </c>
      <c r="I103" s="4">
        <v>7.2184999999999997</v>
      </c>
      <c r="J103" s="5">
        <v>0.64549999999999996</v>
      </c>
      <c r="K103" s="5">
        <v>0.71809999999999996</v>
      </c>
      <c r="L103" s="5">
        <v>0.2666</v>
      </c>
      <c r="M103" s="5">
        <v>5.3E-3</v>
      </c>
      <c r="N103" s="5">
        <v>0.86380000000000001</v>
      </c>
      <c r="O103" s="5"/>
      <c r="P103" s="5">
        <v>1</v>
      </c>
      <c r="Q103" s="5">
        <v>5.8987999999999996</v>
      </c>
      <c r="R103" s="4">
        <v>0.66110000000000002</v>
      </c>
      <c r="S103" s="4">
        <v>0.74929999999999997</v>
      </c>
      <c r="T103" s="4">
        <v>0.24260000000000001</v>
      </c>
      <c r="U103" s="4">
        <v>1.01E-2</v>
      </c>
      <c r="V103" s="4">
        <v>0.84430000000000005</v>
      </c>
      <c r="W103" s="4"/>
      <c r="X103" s="4">
        <v>1</v>
      </c>
      <c r="Y103" s="4">
        <v>4.7568000000000001</v>
      </c>
      <c r="Z103" s="5">
        <v>0.69089999999999996</v>
      </c>
      <c r="AA103" s="5">
        <v>0.81930000000000003</v>
      </c>
      <c r="AB103" s="5">
        <v>0.19500000000000001</v>
      </c>
      <c r="AC103" s="5">
        <v>1.89E-2</v>
      </c>
      <c r="AD103" s="5">
        <v>0.80900000000000005</v>
      </c>
      <c r="AE103" s="5"/>
      <c r="AF103" s="5">
        <v>1</v>
      </c>
      <c r="AG103" s="5">
        <v>3.0644</v>
      </c>
      <c r="AH103" s="4">
        <v>0.75219999999999998</v>
      </c>
      <c r="AI103" s="4">
        <v>0.9819</v>
      </c>
      <c r="AJ103" s="4">
        <v>0.12039999999999999</v>
      </c>
      <c r="AK103" s="4">
        <v>6.4500000000000002E-2</v>
      </c>
      <c r="AL103" s="4">
        <v>0.54120000000000001</v>
      </c>
      <c r="AM103" s="4"/>
      <c r="AN103" s="4">
        <v>0.97409999999999997</v>
      </c>
      <c r="AO103" s="4">
        <v>1.2851999999999999</v>
      </c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/>
      <c r="BG103" s="14"/>
      <c r="BH103" s="14"/>
      <c r="BI103" s="14"/>
      <c r="BJ103" s="14"/>
      <c r="BK103" s="14"/>
      <c r="BL103" s="14"/>
      <c r="BM103" s="14"/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si="16"/>
        <v>0.67653999999999992</v>
      </c>
      <c r="II103" s="4">
        <f t="shared" si="17"/>
        <v>0.79101999999999995</v>
      </c>
      <c r="IJ103" s="4">
        <f t="shared" si="18"/>
        <v>0.22046000000000002</v>
      </c>
      <c r="IK103" s="4">
        <f t="shared" si="19"/>
        <v>2.01E-2</v>
      </c>
      <c r="IL103" s="4">
        <f t="shared" si="20"/>
        <v>0.78706000000000009</v>
      </c>
      <c r="IM103" s="4" t="e">
        <f t="shared" si="21"/>
        <v>#DIV/0!</v>
      </c>
      <c r="IN103" s="4">
        <f t="shared" si="22"/>
        <v>0.99482000000000004</v>
      </c>
      <c r="IO103" s="4">
        <f t="shared" si="23"/>
        <v>4.4447399999999995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r=0.1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r=0.1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r=0.1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r=0.9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k=5, r=0.1</v>
      </c>
      <c r="IU103" s="1" t="e" cm="1">
        <f t="array" aca="1" ref="IU103" ca="1">CONCATENATE(INDIRECT(ADDRESS(1,MATCH(_xlfn.MAXIFS(B103:IG103,metrics.rec,"Coverage"),B103:IG103,0)+1)), ", ", INDIRECT(ADDRESS(2,MATCH(_xlfn.MAXIFS(B103:IG103,metrics.rec,"Coverage"),B103:IG103,0)+1)))</f>
        <v>#N/A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k=5, r=0.1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k=5, r=0.9</v>
      </c>
    </row>
    <row r="104" spans="1:257" x14ac:dyDescent="0.2">
      <c r="A104" s="1" t="s">
        <v>96</v>
      </c>
      <c r="B104" s="4">
        <v>0.61060000000000003</v>
      </c>
      <c r="C104" s="4">
        <v>0.64390000000000003</v>
      </c>
      <c r="D104" s="4">
        <v>0.30409999999999998</v>
      </c>
      <c r="E104" s="4">
        <v>1.6999999999999999E-3</v>
      </c>
      <c r="F104" s="4">
        <v>0.88229999999999997</v>
      </c>
      <c r="G104" s="4"/>
      <c r="H104" s="4">
        <v>1</v>
      </c>
      <c r="I104" s="4">
        <v>7.4442000000000004</v>
      </c>
      <c r="J104" s="5">
        <v>0.62760000000000005</v>
      </c>
      <c r="K104" s="5">
        <v>0.68289999999999995</v>
      </c>
      <c r="L104" s="5">
        <v>0.2923</v>
      </c>
      <c r="M104" s="5">
        <v>5.3E-3</v>
      </c>
      <c r="N104" s="5">
        <v>0.86939999999999995</v>
      </c>
      <c r="O104" s="5"/>
      <c r="P104" s="5">
        <v>1</v>
      </c>
      <c r="Q104" s="5">
        <v>6.7196999999999996</v>
      </c>
      <c r="R104" s="4">
        <v>0.64680000000000004</v>
      </c>
      <c r="S104" s="4">
        <v>0.72150000000000003</v>
      </c>
      <c r="T104" s="4">
        <v>0.27029999999999998</v>
      </c>
      <c r="U104" s="4">
        <v>1.0200000000000001E-2</v>
      </c>
      <c r="V104" s="4">
        <v>0.84770000000000001</v>
      </c>
      <c r="W104" s="4"/>
      <c r="X104" s="4">
        <v>1</v>
      </c>
      <c r="Y104" s="4">
        <v>4.7984999999999998</v>
      </c>
      <c r="Z104" s="5">
        <v>0.68389999999999995</v>
      </c>
      <c r="AA104" s="5">
        <v>0.80579999999999996</v>
      </c>
      <c r="AB104" s="5">
        <v>0.20599999999999999</v>
      </c>
      <c r="AC104" s="5">
        <v>1.9E-2</v>
      </c>
      <c r="AD104" s="5">
        <v>0.80920000000000003</v>
      </c>
      <c r="AE104" s="5"/>
      <c r="AF104" s="5">
        <v>1</v>
      </c>
      <c r="AG104" s="5">
        <v>3.2267999999999999</v>
      </c>
      <c r="AH104" s="4">
        <v>0.75280000000000002</v>
      </c>
      <c r="AI104" s="4">
        <v>0.98309999999999997</v>
      </c>
      <c r="AJ104" s="4">
        <v>0.12180000000000001</v>
      </c>
      <c r="AK104" s="4">
        <v>6.4500000000000002E-2</v>
      </c>
      <c r="AL104" s="4">
        <v>0.54</v>
      </c>
      <c r="AM104" s="4"/>
      <c r="AN104" s="4">
        <v>0.97409999999999997</v>
      </c>
      <c r="AO104" s="4">
        <v>1.2818000000000001</v>
      </c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0.66434000000000004</v>
      </c>
      <c r="II104" s="4">
        <f t="shared" si="17"/>
        <v>0.76744000000000001</v>
      </c>
      <c r="IJ104" s="4">
        <f t="shared" si="18"/>
        <v>0.23889999999999997</v>
      </c>
      <c r="IK104" s="4">
        <f t="shared" si="19"/>
        <v>2.0139999999999998E-2</v>
      </c>
      <c r="IL104" s="4">
        <f t="shared" si="20"/>
        <v>0.78972000000000009</v>
      </c>
      <c r="IM104" s="4" t="e">
        <f t="shared" si="21"/>
        <v>#DIV/0!</v>
      </c>
      <c r="IN104" s="4">
        <f t="shared" si="22"/>
        <v>0.99482000000000004</v>
      </c>
      <c r="IO104" s="4">
        <f t="shared" si="23"/>
        <v>4.6942000000000004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k=5, r=0.1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k=5, r=0.1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k=5, r=0.1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k=5, r=0.9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k=5, r=0.1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k=5, r=0.1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k=5, r=0.9</v>
      </c>
    </row>
    <row r="105" spans="1:257" x14ac:dyDescent="0.2">
      <c r="A105" s="1" t="s">
        <v>97</v>
      </c>
      <c r="B105" s="4">
        <v>0.62870000000000004</v>
      </c>
      <c r="C105" s="4">
        <v>0.6794</v>
      </c>
      <c r="D105" s="4">
        <v>0.29220000000000002</v>
      </c>
      <c r="E105" s="4">
        <v>2.5000000000000001E-3</v>
      </c>
      <c r="F105" s="4">
        <v>0.86250000000000004</v>
      </c>
      <c r="G105" s="4"/>
      <c r="H105" s="4">
        <v>1</v>
      </c>
      <c r="I105" s="4">
        <v>7.4454000000000002</v>
      </c>
      <c r="J105" s="5">
        <v>0.64639999999999997</v>
      </c>
      <c r="K105" s="5">
        <v>0.72</v>
      </c>
      <c r="L105" s="5">
        <v>0.27160000000000001</v>
      </c>
      <c r="M105" s="5">
        <v>7.6E-3</v>
      </c>
      <c r="N105" s="5">
        <v>0.84689999999999999</v>
      </c>
      <c r="O105" s="5"/>
      <c r="P105" s="5">
        <v>1</v>
      </c>
      <c r="Q105" s="5">
        <v>6.5</v>
      </c>
      <c r="R105" s="4">
        <v>0.66690000000000005</v>
      </c>
      <c r="S105" s="4">
        <v>0.76339999999999997</v>
      </c>
      <c r="T105" s="4">
        <v>0.2465</v>
      </c>
      <c r="U105" s="4">
        <v>1.4500000000000001E-2</v>
      </c>
      <c r="V105" s="4">
        <v>0.82210000000000005</v>
      </c>
      <c r="W105" s="4"/>
      <c r="X105" s="4">
        <v>1</v>
      </c>
      <c r="Y105" s="4">
        <v>4.7748999999999997</v>
      </c>
      <c r="Z105" s="5">
        <v>0.70989999999999998</v>
      </c>
      <c r="AA105" s="5">
        <v>0.86380000000000001</v>
      </c>
      <c r="AB105" s="5">
        <v>0.20630000000000001</v>
      </c>
      <c r="AC105" s="5">
        <v>2.5499999999999998E-2</v>
      </c>
      <c r="AD105" s="5">
        <v>0.77759999999999996</v>
      </c>
      <c r="AE105" s="5"/>
      <c r="AF105" s="5">
        <v>1</v>
      </c>
      <c r="AG105" s="5">
        <v>3.2151999999999998</v>
      </c>
      <c r="AH105" s="4">
        <v>0.78380000000000005</v>
      </c>
      <c r="AI105" s="4">
        <v>1.0586</v>
      </c>
      <c r="AJ105" s="4">
        <v>0.1206</v>
      </c>
      <c r="AK105" s="4">
        <v>7.8700000000000006E-2</v>
      </c>
      <c r="AL105" s="4">
        <v>0.52639999999999998</v>
      </c>
      <c r="AM105" s="4"/>
      <c r="AN105" s="4">
        <v>0.97670000000000001</v>
      </c>
      <c r="AO105" s="4">
        <v>1.2729999999999999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/>
      <c r="BG105" s="14"/>
      <c r="BH105" s="14"/>
      <c r="BI105" s="14"/>
      <c r="BJ105" s="14"/>
      <c r="BK105" s="14"/>
      <c r="BL105" s="14"/>
      <c r="BM105" s="14"/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0.68714000000000008</v>
      </c>
      <c r="II105" s="4">
        <f t="shared" si="17"/>
        <v>0.81703999999999988</v>
      </c>
      <c r="IJ105" s="4">
        <f t="shared" si="18"/>
        <v>0.22744</v>
      </c>
      <c r="IK105" s="4">
        <f t="shared" si="19"/>
        <v>2.5759999999999998E-2</v>
      </c>
      <c r="IL105" s="4">
        <f t="shared" si="20"/>
        <v>0.76710000000000012</v>
      </c>
      <c r="IM105" s="4" t="e">
        <f t="shared" si="21"/>
        <v>#DIV/0!</v>
      </c>
      <c r="IN105" s="4">
        <f t="shared" si="22"/>
        <v>0.99534</v>
      </c>
      <c r="IO105" s="4">
        <f t="shared" si="23"/>
        <v>4.6416999999999993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e" cm="1">
        <f t="array" aca="1" ref="IU105" ca="1">CONCATENATE(INDIRECT(ADDRESS(1,MATCH(_xlfn.MAXIFS(B105:IG105,metrics.rec,"Coverage"),B105:IG105,0)+1)), ", ", INDIRECT(ADDRESS(2,MATCH(_xlfn.MAXIFS(B105:IG105,metrics.rec,"Coverage"),B105:IG105,0)+1)))</f>
        <v>#N/A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98</v>
      </c>
      <c r="B106" s="4">
        <v>0.63919999999999999</v>
      </c>
      <c r="C106" s="4">
        <v>0.70140000000000002</v>
      </c>
      <c r="D106" s="4">
        <v>0.28520000000000001</v>
      </c>
      <c r="E106" s="4">
        <v>2.5000000000000001E-3</v>
      </c>
      <c r="F106" s="4">
        <v>0.86439999999999995</v>
      </c>
      <c r="G106" s="4"/>
      <c r="H106" s="4">
        <v>1</v>
      </c>
      <c r="I106" s="4">
        <v>7.4957000000000003</v>
      </c>
      <c r="J106" s="5">
        <v>0.65410000000000001</v>
      </c>
      <c r="K106" s="5">
        <v>0.7359</v>
      </c>
      <c r="L106" s="5">
        <v>0.27329999999999999</v>
      </c>
      <c r="M106" s="5">
        <v>7.6E-3</v>
      </c>
      <c r="N106" s="5">
        <v>0.84909999999999997</v>
      </c>
      <c r="O106" s="5"/>
      <c r="P106" s="5">
        <v>1</v>
      </c>
      <c r="Q106" s="5">
        <v>6.6962999999999999</v>
      </c>
      <c r="R106" s="4">
        <v>0.67279999999999995</v>
      </c>
      <c r="S106" s="4">
        <v>0.77410000000000001</v>
      </c>
      <c r="T106" s="4">
        <v>0.25369999999999998</v>
      </c>
      <c r="U106" s="4">
        <v>1.44E-2</v>
      </c>
      <c r="V106" s="4">
        <v>0.82489999999999997</v>
      </c>
      <c r="W106" s="4"/>
      <c r="X106" s="4">
        <v>1</v>
      </c>
      <c r="Y106" s="4">
        <v>4.7378</v>
      </c>
      <c r="Z106" s="5">
        <v>0.71230000000000004</v>
      </c>
      <c r="AA106" s="5">
        <v>0.86519999999999997</v>
      </c>
      <c r="AB106" s="5">
        <v>0.20979999999999999</v>
      </c>
      <c r="AC106" s="5">
        <v>2.5499999999999998E-2</v>
      </c>
      <c r="AD106" s="5">
        <v>0.78169999999999995</v>
      </c>
      <c r="AE106" s="5"/>
      <c r="AF106" s="5">
        <v>1</v>
      </c>
      <c r="AG106" s="5">
        <v>3.2248000000000001</v>
      </c>
      <c r="AH106" s="4">
        <v>0.7782</v>
      </c>
      <c r="AI106" s="4">
        <v>1.0406</v>
      </c>
      <c r="AJ106" s="4">
        <v>0.12740000000000001</v>
      </c>
      <c r="AK106" s="4">
        <v>7.8899999999999998E-2</v>
      </c>
      <c r="AL106" s="4">
        <v>0.53059999999999996</v>
      </c>
      <c r="AM106" s="4"/>
      <c r="AN106" s="4">
        <v>0.97670000000000001</v>
      </c>
      <c r="AO106" s="4">
        <v>1.2650999999999999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0.69131999999999993</v>
      </c>
      <c r="II106" s="4">
        <f t="shared" si="17"/>
        <v>0.82344000000000006</v>
      </c>
      <c r="IJ106" s="4">
        <f t="shared" si="18"/>
        <v>0.22988</v>
      </c>
      <c r="IK106" s="4">
        <f t="shared" si="19"/>
        <v>2.5780000000000004E-2</v>
      </c>
      <c r="IL106" s="4">
        <f t="shared" si="20"/>
        <v>0.77013999999999994</v>
      </c>
      <c r="IM106" s="4" t="e">
        <f t="shared" si="21"/>
        <v>#DIV/0!</v>
      </c>
      <c r="IN106" s="4">
        <f t="shared" si="22"/>
        <v>0.99534</v>
      </c>
      <c r="IO106" s="4">
        <f t="shared" si="23"/>
        <v>4.6839400000000007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99</v>
      </c>
      <c r="B107" s="4">
        <v>0.72840000000000005</v>
      </c>
      <c r="C107" s="4">
        <v>0.92510000000000003</v>
      </c>
      <c r="D107" s="4">
        <v>0.1145</v>
      </c>
      <c r="E107" s="4">
        <v>6.9999999999999999E-4</v>
      </c>
      <c r="F107" s="4">
        <v>0.2457</v>
      </c>
      <c r="G107" s="4"/>
      <c r="H107" s="4">
        <v>0.62960000000000005</v>
      </c>
      <c r="I107" s="4">
        <v>8.6532999999999998</v>
      </c>
      <c r="J107" s="5">
        <v>0.7258</v>
      </c>
      <c r="K107" s="5">
        <v>0.91920000000000002</v>
      </c>
      <c r="L107" s="5">
        <v>0.16550000000000001</v>
      </c>
      <c r="M107" s="5">
        <v>2.8E-3</v>
      </c>
      <c r="N107" s="5">
        <v>0.38040000000000002</v>
      </c>
      <c r="O107" s="5"/>
      <c r="P107" s="5">
        <v>0.68330000000000002</v>
      </c>
      <c r="Q107" s="5">
        <v>7.5834000000000001</v>
      </c>
      <c r="R107" s="4">
        <v>0.72970000000000002</v>
      </c>
      <c r="S107" s="4">
        <v>0.92269999999999996</v>
      </c>
      <c r="T107" s="4">
        <v>0.18060000000000001</v>
      </c>
      <c r="U107" s="4">
        <v>5.1999999999999998E-3</v>
      </c>
      <c r="V107" s="4">
        <v>0.35799999999999998</v>
      </c>
      <c r="W107" s="4"/>
      <c r="X107" s="4">
        <v>0.70479999999999998</v>
      </c>
      <c r="Y107" s="4">
        <v>5.2122000000000002</v>
      </c>
      <c r="Z107" s="5">
        <v>0.83379999999999999</v>
      </c>
      <c r="AA107" s="5">
        <v>1.2054</v>
      </c>
      <c r="AB107" s="5">
        <v>8.8599999999999998E-2</v>
      </c>
      <c r="AC107" s="5">
        <v>6.4000000000000003E-3</v>
      </c>
      <c r="AD107" s="5">
        <v>7.8600000000000003E-2</v>
      </c>
      <c r="AE107" s="5"/>
      <c r="AF107" s="5">
        <v>0.34710000000000002</v>
      </c>
      <c r="AG107" s="5">
        <v>3.3106</v>
      </c>
      <c r="AH107" s="4">
        <v>0.83540000000000003</v>
      </c>
      <c r="AI107" s="4">
        <v>1.2052</v>
      </c>
      <c r="AJ107" s="4">
        <v>0.1067</v>
      </c>
      <c r="AK107" s="4">
        <v>2.1899999999999999E-2</v>
      </c>
      <c r="AL107" s="4">
        <v>0.13320000000000001</v>
      </c>
      <c r="AM107" s="4"/>
      <c r="AN107" s="4">
        <v>0.3412</v>
      </c>
      <c r="AO107" s="4">
        <v>1.3039000000000001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ref="IH107:IH140" si="24">AVERAGEIFS(B107:IG107,metrics.rec,"MAE")</f>
        <v>0.77062000000000008</v>
      </c>
      <c r="II107" s="4">
        <f t="shared" ref="II107:II140" si="25">AVERAGEIFS(B107:IG107,metrics.rec,"MSE")</f>
        <v>1.03552</v>
      </c>
      <c r="IJ107" s="4">
        <f t="shared" ref="IJ107:IJ140" si="26">AVERAGEIFS(B107:IG107,metrics.rec,"R")</f>
        <v>0.13118000000000002</v>
      </c>
      <c r="IK107" s="4">
        <f t="shared" ref="IK107:IK140" si="27">AVERAGEIFS(B107:IG107,metrics.rec,"Precision")</f>
        <v>7.3999999999999995E-3</v>
      </c>
      <c r="IL107" s="4">
        <f t="shared" ref="IL107:IL140" si="28">AVERAGEIFS(B107:IG107,metrics.rec,"Recall")</f>
        <v>0.23918</v>
      </c>
      <c r="IM107" s="4" t="e">
        <f t="shared" ref="IM107:IM140" si="29">AVERAGEIFS(B107:IG107,metrics.rec,"Coverage")</f>
        <v>#DIV/0!</v>
      </c>
      <c r="IN107" s="4">
        <f t="shared" ref="IN107:IN140" si="30">AVERAGEIFS(B107:IG107,metrics.rec,"Recatio")</f>
        <v>0.54120000000000013</v>
      </c>
      <c r="IO107" s="4">
        <f t="shared" ref="IO107:IO140" si="31">AVERAGEIFS(B107:IG107,metrics.rec,"Time")</f>
        <v>5.2126799999999998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r=0.3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r=0.3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r=0.5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r=0.3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r=0.5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100</v>
      </c>
      <c r="B108" s="4">
        <v>0.64139999999999997</v>
      </c>
      <c r="C108" s="4">
        <v>0.69830000000000003</v>
      </c>
      <c r="D108" s="4">
        <v>0.27110000000000001</v>
      </c>
      <c r="E108" s="4">
        <v>3.5999999999999999E-3</v>
      </c>
      <c r="F108" s="4">
        <v>0.77449999999999997</v>
      </c>
      <c r="G108" s="4"/>
      <c r="H108" s="4">
        <v>1</v>
      </c>
      <c r="I108" s="4">
        <v>7.4702000000000002</v>
      </c>
      <c r="J108" s="5">
        <v>0.65139999999999998</v>
      </c>
      <c r="K108" s="5">
        <v>0.72460000000000002</v>
      </c>
      <c r="L108" s="5">
        <v>0.27679999999999999</v>
      </c>
      <c r="M108" s="5">
        <v>9.1999999999999998E-3</v>
      </c>
      <c r="N108" s="5">
        <v>0.79020000000000001</v>
      </c>
      <c r="O108" s="5"/>
      <c r="P108" s="5">
        <v>1</v>
      </c>
      <c r="Q108" s="5">
        <v>6.8678999999999997</v>
      </c>
      <c r="R108" s="4">
        <v>0.65739999999999998</v>
      </c>
      <c r="S108" s="4">
        <v>0.73809999999999998</v>
      </c>
      <c r="T108" s="4">
        <v>0.2676</v>
      </c>
      <c r="U108" s="4">
        <v>1.4800000000000001E-2</v>
      </c>
      <c r="V108" s="4">
        <v>0.79149999999999998</v>
      </c>
      <c r="W108" s="4"/>
      <c r="X108" s="4">
        <v>1</v>
      </c>
      <c r="Y108" s="4">
        <v>4.9138000000000002</v>
      </c>
      <c r="Z108" s="5">
        <v>0.67369999999999997</v>
      </c>
      <c r="AA108" s="5">
        <v>0.77480000000000004</v>
      </c>
      <c r="AB108" s="5">
        <v>0.24360000000000001</v>
      </c>
      <c r="AC108" s="5">
        <v>2.0299999999999999E-2</v>
      </c>
      <c r="AD108" s="5">
        <v>0.7742</v>
      </c>
      <c r="AE108" s="5"/>
      <c r="AF108" s="5">
        <v>1</v>
      </c>
      <c r="AG108" s="5">
        <v>3.3628999999999998</v>
      </c>
      <c r="AH108" s="4">
        <v>0.72250000000000003</v>
      </c>
      <c r="AI108" s="4">
        <v>0.89590000000000003</v>
      </c>
      <c r="AJ108" s="4">
        <v>0.17879999999999999</v>
      </c>
      <c r="AK108" s="4">
        <v>2.9499999999999998E-2</v>
      </c>
      <c r="AL108" s="4">
        <v>0.68440000000000001</v>
      </c>
      <c r="AM108" s="4"/>
      <c r="AN108" s="4">
        <v>0.9829</v>
      </c>
      <c r="AO108" s="4">
        <v>1.3508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24"/>
        <v>0.66927999999999999</v>
      </c>
      <c r="II108" s="4">
        <f t="shared" si="25"/>
        <v>0.76634000000000002</v>
      </c>
      <c r="IJ108" s="4">
        <f t="shared" si="26"/>
        <v>0.24758000000000005</v>
      </c>
      <c r="IK108" s="4">
        <f t="shared" si="27"/>
        <v>1.5479999999999999E-2</v>
      </c>
      <c r="IL108" s="4">
        <f t="shared" si="28"/>
        <v>0.76295999999999997</v>
      </c>
      <c r="IM108" s="4" t="e">
        <f t="shared" si="29"/>
        <v>#DIV/0!</v>
      </c>
      <c r="IN108" s="4">
        <f t="shared" si="30"/>
        <v>0.99658000000000002</v>
      </c>
      <c r="IO108" s="4">
        <f t="shared" si="31"/>
        <v>4.79312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r=0.3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r=0.5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101</v>
      </c>
      <c r="B109" s="4">
        <v>0.61009999999999998</v>
      </c>
      <c r="C109" s="4">
        <v>0.63390000000000002</v>
      </c>
      <c r="D109" s="4">
        <v>0.30349999999999999</v>
      </c>
      <c r="E109" s="4">
        <v>3.5999999999999999E-3</v>
      </c>
      <c r="F109" s="4">
        <v>0.76629999999999998</v>
      </c>
      <c r="G109" s="4"/>
      <c r="H109" s="4">
        <v>1</v>
      </c>
      <c r="I109" s="4">
        <v>8.0465999999999998</v>
      </c>
      <c r="J109" s="5">
        <v>0.62190000000000001</v>
      </c>
      <c r="K109" s="5">
        <v>0.66180000000000005</v>
      </c>
      <c r="L109" s="5">
        <v>0.30209999999999998</v>
      </c>
      <c r="M109" s="5">
        <v>9.2999999999999992E-3</v>
      </c>
      <c r="N109" s="5">
        <v>0.78090000000000004</v>
      </c>
      <c r="O109" s="5"/>
      <c r="P109" s="5">
        <v>1</v>
      </c>
      <c r="Q109" s="5">
        <v>6.5119999999999996</v>
      </c>
      <c r="R109" s="4">
        <v>0.63300000000000001</v>
      </c>
      <c r="S109" s="4">
        <v>0.68630000000000002</v>
      </c>
      <c r="T109" s="4">
        <v>0.28299999999999997</v>
      </c>
      <c r="U109" s="4">
        <v>1.4999999999999999E-2</v>
      </c>
      <c r="V109" s="4">
        <v>0.78120000000000001</v>
      </c>
      <c r="W109" s="4"/>
      <c r="X109" s="4">
        <v>1</v>
      </c>
      <c r="Y109" s="4">
        <v>5.2729999999999997</v>
      </c>
      <c r="Z109" s="5">
        <v>0.65490000000000004</v>
      </c>
      <c r="AA109" s="5">
        <v>0.73650000000000004</v>
      </c>
      <c r="AB109" s="5">
        <v>0.23830000000000001</v>
      </c>
      <c r="AC109" s="5">
        <v>2.0899999999999998E-2</v>
      </c>
      <c r="AD109" s="5">
        <v>0.75939999999999996</v>
      </c>
      <c r="AE109" s="5"/>
      <c r="AF109" s="5">
        <v>1</v>
      </c>
      <c r="AG109" s="5">
        <v>3.3222999999999998</v>
      </c>
      <c r="AH109" s="4">
        <v>0.74029999999999996</v>
      </c>
      <c r="AI109" s="4">
        <v>0.95730000000000004</v>
      </c>
      <c r="AJ109" s="4">
        <v>0.13800000000000001</v>
      </c>
      <c r="AK109" s="4">
        <v>3.09E-2</v>
      </c>
      <c r="AL109" s="4">
        <v>0.64759999999999995</v>
      </c>
      <c r="AM109" s="4"/>
      <c r="AN109" s="4">
        <v>0.9839</v>
      </c>
      <c r="AO109" s="4">
        <v>1.4315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24"/>
        <v>0.65203999999999995</v>
      </c>
      <c r="II109" s="4">
        <f t="shared" si="25"/>
        <v>0.73516000000000004</v>
      </c>
      <c r="IJ109" s="4">
        <f t="shared" si="26"/>
        <v>0.25297999999999998</v>
      </c>
      <c r="IK109" s="4">
        <f t="shared" si="27"/>
        <v>1.5939999999999999E-2</v>
      </c>
      <c r="IL109" s="4">
        <f t="shared" si="28"/>
        <v>0.74708000000000008</v>
      </c>
      <c r="IM109" s="4" t="e">
        <f t="shared" si="29"/>
        <v>#DIV/0!</v>
      </c>
      <c r="IN109" s="4">
        <f t="shared" si="30"/>
        <v>0.99678</v>
      </c>
      <c r="IO109" s="4">
        <f t="shared" si="31"/>
        <v>4.9170799999999995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r=0.5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102</v>
      </c>
      <c r="B110" s="4">
        <v>0.59499999999999997</v>
      </c>
      <c r="C110" s="4">
        <v>0.60819999999999996</v>
      </c>
      <c r="D110" s="4">
        <v>0.32319999999999999</v>
      </c>
      <c r="E110" s="4">
        <v>3.7000000000000002E-3</v>
      </c>
      <c r="F110" s="4">
        <v>0.77310000000000001</v>
      </c>
      <c r="G110" s="4"/>
      <c r="H110" s="4">
        <v>1</v>
      </c>
      <c r="I110" s="4">
        <v>7.3722000000000003</v>
      </c>
      <c r="J110" s="5">
        <v>0.61029999999999995</v>
      </c>
      <c r="K110" s="5">
        <v>0.64319999999999999</v>
      </c>
      <c r="L110" s="5">
        <v>0.31819999999999998</v>
      </c>
      <c r="M110" s="5">
        <v>9.4000000000000004E-3</v>
      </c>
      <c r="N110" s="5">
        <v>0.78539999999999999</v>
      </c>
      <c r="O110" s="5"/>
      <c r="P110" s="5">
        <v>1</v>
      </c>
      <c r="Q110" s="5">
        <v>6.0266999999999999</v>
      </c>
      <c r="R110" s="4">
        <v>0.62470000000000003</v>
      </c>
      <c r="S110" s="4">
        <v>0.67279999999999995</v>
      </c>
      <c r="T110" s="4">
        <v>0.29049999999999998</v>
      </c>
      <c r="U110" s="4">
        <v>1.5100000000000001E-2</v>
      </c>
      <c r="V110" s="4">
        <v>0.78269999999999995</v>
      </c>
      <c r="W110" s="4"/>
      <c r="X110" s="4">
        <v>1</v>
      </c>
      <c r="Y110" s="4">
        <v>5.7091000000000003</v>
      </c>
      <c r="Z110" s="5">
        <v>0.65339999999999998</v>
      </c>
      <c r="AA110" s="5">
        <v>0.73770000000000002</v>
      </c>
      <c r="AB110" s="5">
        <v>0.2346</v>
      </c>
      <c r="AC110" s="5">
        <v>2.0899999999999998E-2</v>
      </c>
      <c r="AD110" s="5">
        <v>0.7571</v>
      </c>
      <c r="AE110" s="5"/>
      <c r="AF110" s="5">
        <v>1</v>
      </c>
      <c r="AG110" s="5">
        <v>3.3401999999999998</v>
      </c>
      <c r="AH110" s="4">
        <v>0.74529999999999996</v>
      </c>
      <c r="AI110" s="4">
        <v>0.9708</v>
      </c>
      <c r="AJ110" s="4">
        <v>0.13639999999999999</v>
      </c>
      <c r="AK110" s="4">
        <v>3.0800000000000001E-2</v>
      </c>
      <c r="AL110" s="4">
        <v>0.64510000000000001</v>
      </c>
      <c r="AM110" s="4"/>
      <c r="AN110" s="4">
        <v>0.9839</v>
      </c>
      <c r="AO110" s="4">
        <v>1.4133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si="24"/>
        <v>0.64573999999999987</v>
      </c>
      <c r="II110" s="4">
        <f t="shared" si="25"/>
        <v>0.72654000000000007</v>
      </c>
      <c r="IJ110" s="4">
        <f t="shared" si="26"/>
        <v>0.26057999999999998</v>
      </c>
      <c r="IK110" s="4">
        <f t="shared" si="27"/>
        <v>1.5980000000000001E-2</v>
      </c>
      <c r="IL110" s="4">
        <f t="shared" si="28"/>
        <v>0.7486799999999999</v>
      </c>
      <c r="IM110" s="4" t="e">
        <f t="shared" si="29"/>
        <v>#DIV/0!</v>
      </c>
      <c r="IN110" s="4">
        <f t="shared" si="30"/>
        <v>0.99678</v>
      </c>
      <c r="IO110" s="4">
        <f t="shared" si="31"/>
        <v>4.7722999999999995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r=0.1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r=0.1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r=0.1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k=5, r=0.1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s="11" customFormat="1" x14ac:dyDescent="0.2">
      <c r="A111" s="11" t="s">
        <v>228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14"/>
      <c r="CM111" s="14"/>
      <c r="CN111" s="14"/>
      <c r="CO111" s="14"/>
      <c r="CP111" s="14"/>
      <c r="CQ111" s="14"/>
      <c r="CR111" s="14"/>
      <c r="CS111" s="14"/>
      <c r="CT111" s="4"/>
      <c r="CU111" s="4"/>
      <c r="CV111" s="4"/>
      <c r="CW111" s="4"/>
      <c r="CX111" s="4"/>
      <c r="CY111" s="4"/>
      <c r="CZ111" s="4"/>
      <c r="DA111" s="4"/>
      <c r="DB111" s="14"/>
      <c r="DC111" s="14"/>
      <c r="DD111" s="14"/>
      <c r="DE111" s="14"/>
      <c r="DF111" s="14"/>
      <c r="DG111" s="14"/>
      <c r="DH111" s="14"/>
      <c r="DI111" s="14"/>
      <c r="DJ111" s="4"/>
      <c r="DK111" s="4"/>
      <c r="DL111" s="4"/>
      <c r="DM111" s="4"/>
      <c r="DN111" s="4"/>
      <c r="DO111" s="4"/>
      <c r="DP111" s="4"/>
      <c r="DQ111" s="4"/>
      <c r="DR111" s="14"/>
      <c r="DS111" s="14"/>
      <c r="DT111" s="14"/>
      <c r="DU111" s="14"/>
      <c r="DV111" s="14"/>
      <c r="DW111" s="14"/>
      <c r="DX111" s="14"/>
      <c r="DY111" s="14"/>
      <c r="DZ111" s="4"/>
      <c r="EA111" s="4"/>
      <c r="EB111" s="4"/>
      <c r="EC111" s="4"/>
      <c r="ED111" s="4"/>
      <c r="EE111" s="4"/>
      <c r="EF111" s="4"/>
      <c r="EG111" s="4"/>
      <c r="EH111" s="14"/>
      <c r="EI111" s="14"/>
      <c r="EJ111" s="14"/>
      <c r="EK111" s="14"/>
      <c r="EL111" s="14"/>
      <c r="EM111" s="14"/>
      <c r="EN111" s="14"/>
      <c r="EO111" s="14"/>
      <c r="EP111" s="4"/>
      <c r="EQ111" s="4"/>
      <c r="ER111" s="4"/>
      <c r="ES111" s="4"/>
      <c r="ET111" s="4"/>
      <c r="EU111" s="4"/>
      <c r="EV111" s="4"/>
      <c r="EW111" s="4"/>
      <c r="EX111" s="14"/>
      <c r="EY111" s="14"/>
      <c r="EZ111" s="14"/>
      <c r="FA111" s="14"/>
      <c r="FB111" s="14"/>
      <c r="FC111" s="14"/>
      <c r="FD111" s="14"/>
      <c r="FE111" s="14"/>
      <c r="FF111" s="4"/>
      <c r="FG111" s="4"/>
      <c r="FH111" s="4"/>
      <c r="FI111" s="4"/>
      <c r="FJ111" s="4"/>
      <c r="FK111" s="4"/>
      <c r="FL111" s="4"/>
      <c r="FM111" s="4"/>
      <c r="FN111" s="14"/>
      <c r="FO111" s="14"/>
      <c r="FP111" s="14"/>
      <c r="FQ111" s="14"/>
      <c r="FR111" s="14"/>
      <c r="FS111" s="14"/>
      <c r="FT111" s="14"/>
      <c r="FU111" s="14"/>
      <c r="FV111" s="4"/>
      <c r="FW111" s="4"/>
      <c r="FX111" s="4"/>
      <c r="FY111" s="4"/>
      <c r="FZ111" s="4"/>
      <c r="GA111" s="4"/>
      <c r="GB111" s="4"/>
      <c r="GC111" s="4"/>
      <c r="GD111" s="14"/>
      <c r="GE111" s="14"/>
      <c r="GF111" s="14"/>
      <c r="GG111" s="14"/>
      <c r="GH111" s="14"/>
      <c r="GI111" s="14"/>
      <c r="GJ111" s="14"/>
      <c r="GK111" s="14"/>
      <c r="GL111" s="4"/>
      <c r="GM111" s="4"/>
      <c r="GN111" s="4"/>
      <c r="GO111" s="4"/>
      <c r="GP111" s="4"/>
      <c r="GQ111" s="4"/>
      <c r="GR111" s="4"/>
      <c r="GS111" s="4"/>
      <c r="GT111" s="14"/>
      <c r="GU111" s="14"/>
      <c r="GV111" s="14"/>
      <c r="GW111" s="14"/>
      <c r="GX111" s="14"/>
      <c r="GY111" s="14"/>
      <c r="GZ111" s="14"/>
      <c r="HA111" s="14"/>
      <c r="HB111" s="4"/>
      <c r="HC111" s="4"/>
      <c r="HD111" s="4"/>
      <c r="HE111" s="4"/>
      <c r="HF111" s="4"/>
      <c r="HG111" s="4"/>
      <c r="HH111" s="4"/>
      <c r="HI111" s="4"/>
      <c r="HJ111" s="14"/>
      <c r="HK111" s="14"/>
      <c r="HL111" s="14"/>
      <c r="HM111" s="14"/>
      <c r="HN111" s="14"/>
      <c r="HO111" s="14"/>
      <c r="HP111" s="14"/>
      <c r="HQ111" s="14"/>
      <c r="HR111" s="4"/>
      <c r="HS111" s="4"/>
      <c r="HT111" s="4"/>
      <c r="HU111" s="4"/>
      <c r="HV111" s="4"/>
      <c r="HW111" s="4"/>
      <c r="HX111" s="4"/>
      <c r="HY111" s="4"/>
      <c r="HZ111" s="14"/>
      <c r="IA111" s="14"/>
      <c r="IB111" s="14"/>
      <c r="IC111" s="14"/>
      <c r="ID111" s="14"/>
      <c r="IE111" s="14"/>
      <c r="IF111" s="14"/>
      <c r="IG111" s="14"/>
      <c r="IH111" s="4" t="e">
        <f t="shared" si="24"/>
        <v>#DIV/0!</v>
      </c>
      <c r="II111" s="4" t="e">
        <f t="shared" si="25"/>
        <v>#DIV/0!</v>
      </c>
      <c r="IJ111" s="4" t="e">
        <f t="shared" si="26"/>
        <v>#DIV/0!</v>
      </c>
      <c r="IK111" s="4" t="e">
        <f t="shared" si="27"/>
        <v>#DIV/0!</v>
      </c>
      <c r="IL111" s="4" t="e">
        <f t="shared" si="28"/>
        <v>#DIV/0!</v>
      </c>
      <c r="IM111" s="4" t="e">
        <f t="shared" si="29"/>
        <v>#DIV/0!</v>
      </c>
      <c r="IN111" s="4" t="e">
        <f t="shared" si="30"/>
        <v>#DIV/0!</v>
      </c>
      <c r="IO111" s="4" t="e">
        <f t="shared" si="31"/>
        <v>#DIV/0!</v>
      </c>
      <c r="IP111" s="1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103</v>
      </c>
      <c r="B112" s="4">
        <v>0.63939999999999997</v>
      </c>
      <c r="C112" s="4">
        <v>0.70799999999999996</v>
      </c>
      <c r="D112" s="4">
        <v>0.24640000000000001</v>
      </c>
      <c r="E112" s="4">
        <v>4.1000000000000003E-3</v>
      </c>
      <c r="F112" s="4">
        <v>0.85470000000000002</v>
      </c>
      <c r="G112" s="4"/>
      <c r="H112" s="4">
        <v>1</v>
      </c>
      <c r="I112" s="4">
        <v>2.613</v>
      </c>
      <c r="J112" s="5">
        <v>0.6522</v>
      </c>
      <c r="K112" s="5">
        <v>0.74009999999999998</v>
      </c>
      <c r="L112" s="5">
        <v>0.2218</v>
      </c>
      <c r="M112" s="5">
        <v>1.26E-2</v>
      </c>
      <c r="N112" s="5">
        <v>0.84279999999999999</v>
      </c>
      <c r="O112" s="5"/>
      <c r="P112" s="5">
        <v>1</v>
      </c>
      <c r="Q112" s="5">
        <v>2.3538999999999999</v>
      </c>
      <c r="R112" s="4">
        <v>0.66090000000000004</v>
      </c>
      <c r="S112" s="4">
        <v>0.75870000000000004</v>
      </c>
      <c r="T112" s="4">
        <v>0.2074</v>
      </c>
      <c r="U112" s="4">
        <v>2.29E-2</v>
      </c>
      <c r="V112" s="4">
        <v>0.81699999999999995</v>
      </c>
      <c r="W112" s="4"/>
      <c r="X112" s="4">
        <v>1</v>
      </c>
      <c r="Y112" s="4">
        <v>2.3311000000000002</v>
      </c>
      <c r="Z112" s="5">
        <v>0.68400000000000005</v>
      </c>
      <c r="AA112" s="5">
        <v>0.80959999999999999</v>
      </c>
      <c r="AB112" s="5">
        <v>0.15890000000000001</v>
      </c>
      <c r="AC112" s="5">
        <v>3.4000000000000002E-2</v>
      </c>
      <c r="AD112" s="5">
        <v>0.7651</v>
      </c>
      <c r="AE112" s="5"/>
      <c r="AF112" s="5">
        <v>1</v>
      </c>
      <c r="AG112" s="5">
        <v>1.7329000000000001</v>
      </c>
      <c r="AH112" s="4">
        <v>0.74490000000000001</v>
      </c>
      <c r="AI112" s="4">
        <v>0.96030000000000004</v>
      </c>
      <c r="AJ112" s="4">
        <v>0.1042</v>
      </c>
      <c r="AK112" s="4">
        <v>4.4299999999999999E-2</v>
      </c>
      <c r="AL112" s="4">
        <v>0.56079999999999997</v>
      </c>
      <c r="AM112" s="4"/>
      <c r="AN112" s="4">
        <v>0.98</v>
      </c>
      <c r="AO112" s="4">
        <v>1.1709000000000001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>
        <v>0.73780000000000001</v>
      </c>
      <c r="BG112" s="14">
        <v>0.89470000000000005</v>
      </c>
      <c r="BH112" s="14">
        <v>0.26640000000000003</v>
      </c>
      <c r="BI112" s="14">
        <v>4.8399999999999999E-2</v>
      </c>
      <c r="BJ112" s="14">
        <v>0.90190000000000003</v>
      </c>
      <c r="BK112" s="14">
        <v>0.34699999999999998</v>
      </c>
      <c r="BL112" s="14">
        <v>1</v>
      </c>
      <c r="BM112" s="14">
        <v>0.65390000000000004</v>
      </c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>
        <v>0.73850000000000005</v>
      </c>
      <c r="CU112" s="4">
        <v>0.89659999999999995</v>
      </c>
      <c r="CV112" s="4">
        <v>0.26029999999999998</v>
      </c>
      <c r="CW112" s="4">
        <v>4.8500000000000001E-2</v>
      </c>
      <c r="CX112" s="4">
        <v>0.90200000000000002</v>
      </c>
      <c r="CY112" s="4">
        <v>0.34699999999999998</v>
      </c>
      <c r="CZ112" s="4">
        <v>1</v>
      </c>
      <c r="DA112" s="4">
        <v>0.57979999999999998</v>
      </c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>
        <v>0.66249999999999998</v>
      </c>
      <c r="EI112" s="5">
        <v>0.76390000000000002</v>
      </c>
      <c r="EJ112" s="5">
        <v>0.20269999999999999</v>
      </c>
      <c r="EK112" s="5">
        <v>2.3E-2</v>
      </c>
      <c r="EL112" s="5">
        <v>0.81930000000000003</v>
      </c>
      <c r="EM112" s="5">
        <v>0.24060000000000001</v>
      </c>
      <c r="EN112" s="5">
        <v>1</v>
      </c>
      <c r="EO112" s="5">
        <v>1.9753000000000001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>
        <v>0.66149999999999998</v>
      </c>
      <c r="FW112" s="4">
        <v>0.76160000000000005</v>
      </c>
      <c r="FX112" s="4">
        <v>0.20580000000000001</v>
      </c>
      <c r="FY112" s="4">
        <v>2.3E-2</v>
      </c>
      <c r="FZ112" s="4">
        <v>0.8175</v>
      </c>
      <c r="GA112" s="4">
        <v>0.2409</v>
      </c>
      <c r="GB112" s="4">
        <v>1</v>
      </c>
      <c r="GC112" s="4">
        <v>1.8402000000000001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24"/>
        <v>0.68685555555555544</v>
      </c>
      <c r="II112" s="4">
        <f t="shared" si="25"/>
        <v>0.81038888888888883</v>
      </c>
      <c r="IJ112" s="4">
        <f t="shared" si="26"/>
        <v>0.2082111111111111</v>
      </c>
      <c r="IK112" s="4">
        <f t="shared" si="27"/>
        <v>2.8977777777777776E-2</v>
      </c>
      <c r="IL112" s="4">
        <f t="shared" si="28"/>
        <v>0.80901111111111113</v>
      </c>
      <c r="IM112" s="4">
        <f t="shared" si="29"/>
        <v>0.293875</v>
      </c>
      <c r="IN112" s="4">
        <f t="shared" si="30"/>
        <v>0.99777777777777787</v>
      </c>
      <c r="IO112" s="4">
        <f t="shared" si="31"/>
        <v>1.6945555555555556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k=10, r=0.5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k=15, r=0.5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k=15,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k=10,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k=15, r=0.5</v>
      </c>
    </row>
    <row r="113" spans="1:257" x14ac:dyDescent="0.2">
      <c r="A113" s="1" t="s">
        <v>104</v>
      </c>
      <c r="B113" s="4">
        <v>0.63900000000000001</v>
      </c>
      <c r="C113" s="4">
        <v>0.70979999999999999</v>
      </c>
      <c r="D113" s="4">
        <v>0.25979999999999998</v>
      </c>
      <c r="E113" s="4">
        <v>3.3E-3</v>
      </c>
      <c r="F113" s="4">
        <v>0.86380000000000001</v>
      </c>
      <c r="G113" s="4"/>
      <c r="H113" s="4">
        <v>1</v>
      </c>
      <c r="I113" s="4">
        <v>2.6808000000000001</v>
      </c>
      <c r="J113" s="5">
        <v>0.65169999999999995</v>
      </c>
      <c r="K113" s="5">
        <v>0.74119999999999997</v>
      </c>
      <c r="L113" s="5">
        <v>0.23680000000000001</v>
      </c>
      <c r="M113" s="5">
        <v>1.0200000000000001E-2</v>
      </c>
      <c r="N113" s="5">
        <v>0.85299999999999998</v>
      </c>
      <c r="O113" s="5"/>
      <c r="P113" s="5">
        <v>1</v>
      </c>
      <c r="Q113" s="5">
        <v>2.4371</v>
      </c>
      <c r="R113" s="4">
        <v>0.66049999999999998</v>
      </c>
      <c r="S113" s="4">
        <v>0.75990000000000002</v>
      </c>
      <c r="T113" s="4">
        <v>0.21809999999999999</v>
      </c>
      <c r="U113" s="4">
        <v>1.9E-2</v>
      </c>
      <c r="V113" s="4">
        <v>0.83030000000000004</v>
      </c>
      <c r="W113" s="4"/>
      <c r="X113" s="4">
        <v>1</v>
      </c>
      <c r="Y113" s="4">
        <v>2.4304000000000001</v>
      </c>
      <c r="Z113" s="5">
        <v>0.68210000000000004</v>
      </c>
      <c r="AA113" s="5">
        <v>0.80740000000000001</v>
      </c>
      <c r="AB113" s="5">
        <v>0.1666</v>
      </c>
      <c r="AC113" s="5">
        <v>2.9899999999999999E-2</v>
      </c>
      <c r="AD113" s="5">
        <v>0.78100000000000003</v>
      </c>
      <c r="AE113" s="5"/>
      <c r="AF113" s="5">
        <v>1</v>
      </c>
      <c r="AG113" s="5">
        <v>1.9142999999999999</v>
      </c>
      <c r="AH113" s="4">
        <v>0.74380000000000002</v>
      </c>
      <c r="AI113" s="4">
        <v>0.95850000000000002</v>
      </c>
      <c r="AJ113" s="4">
        <v>0.1081</v>
      </c>
      <c r="AK113" s="4">
        <v>4.41E-2</v>
      </c>
      <c r="AL113" s="4">
        <v>0.56979999999999997</v>
      </c>
      <c r="AM113" s="4"/>
      <c r="AN113" s="4">
        <v>0.98</v>
      </c>
      <c r="AO113" s="4">
        <v>1.1495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24"/>
        <v>0.67542000000000013</v>
      </c>
      <c r="II113" s="4">
        <f t="shared" si="25"/>
        <v>0.79535999999999996</v>
      </c>
      <c r="IJ113" s="4">
        <f t="shared" si="26"/>
        <v>0.19788</v>
      </c>
      <c r="IK113" s="4">
        <f t="shared" si="27"/>
        <v>2.1299999999999999E-2</v>
      </c>
      <c r="IL113" s="4">
        <f t="shared" si="28"/>
        <v>0.77958000000000005</v>
      </c>
      <c r="IM113" s="4" t="e">
        <f t="shared" si="29"/>
        <v>#DIV/0!</v>
      </c>
      <c r="IN113" s="4">
        <f t="shared" si="30"/>
        <v>0.99600000000000011</v>
      </c>
      <c r="IO113" s="4">
        <f t="shared" si="31"/>
        <v>2.1224200000000004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r=0.1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x14ac:dyDescent="0.2">
      <c r="A114" s="1" t="s">
        <v>225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 t="e">
        <f t="shared" si="24"/>
        <v>#DIV/0!</v>
      </c>
      <c r="II114" s="4" t="e">
        <f t="shared" si="25"/>
        <v>#DIV/0!</v>
      </c>
      <c r="IJ114" s="4" t="e">
        <f t="shared" si="26"/>
        <v>#DIV/0!</v>
      </c>
      <c r="IK114" s="4" t="e">
        <f t="shared" si="27"/>
        <v>#DIV/0!</v>
      </c>
      <c r="IL114" s="4" t="e">
        <f t="shared" si="28"/>
        <v>#DIV/0!</v>
      </c>
      <c r="IM114" s="4" t="e">
        <f t="shared" si="29"/>
        <v>#DIV/0!</v>
      </c>
      <c r="IN114" s="4" t="e">
        <f t="shared" si="30"/>
        <v>#DIV/0!</v>
      </c>
      <c r="IO114" s="4" t="e">
        <f t="shared" si="31"/>
        <v>#DIV/0!</v>
      </c>
      <c r="IP114" s="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221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/>
      <c r="BG115" s="14"/>
      <c r="BH115" s="14"/>
      <c r="BI115" s="14"/>
      <c r="BJ115" s="14"/>
      <c r="BK115" s="14"/>
      <c r="BL115" s="14"/>
      <c r="BM115" s="14"/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0.7369</v>
      </c>
      <c r="FW115" s="4">
        <v>0.91759999999999997</v>
      </c>
      <c r="FX115" s="4">
        <v>0.1002</v>
      </c>
      <c r="FY115" s="4">
        <v>4.3999999999999997E-2</v>
      </c>
      <c r="FZ115" s="4">
        <v>0.38290000000000002</v>
      </c>
      <c r="GA115" s="4">
        <v>5.8799999999999998E-2</v>
      </c>
      <c r="GB115" s="4">
        <v>1</v>
      </c>
      <c r="GC115" s="4">
        <v>1.8935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24"/>
        <v>0.7369</v>
      </c>
      <c r="II115" s="4">
        <f t="shared" si="25"/>
        <v>0.91759999999999997</v>
      </c>
      <c r="IJ115" s="4">
        <f t="shared" si="26"/>
        <v>0.1002</v>
      </c>
      <c r="IK115" s="4">
        <f t="shared" si="27"/>
        <v>4.3999999999999997E-2</v>
      </c>
      <c r="IL115" s="4">
        <f t="shared" si="28"/>
        <v>0.38290000000000002</v>
      </c>
      <c r="IM115" s="4">
        <f t="shared" si="29"/>
        <v>5.8799999999999998E-2</v>
      </c>
      <c r="IN115" s="4">
        <f t="shared" si="30"/>
        <v>1</v>
      </c>
      <c r="IO115" s="4">
        <f t="shared" si="31"/>
        <v>1.8935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k=50,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k=50,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k=50,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k=50, r=0.5</v>
      </c>
    </row>
    <row r="116" spans="1:257" x14ac:dyDescent="0.2">
      <c r="A116" s="1" t="s">
        <v>105</v>
      </c>
      <c r="B116" s="4">
        <v>0.63549999999999995</v>
      </c>
      <c r="C116" s="4">
        <v>0.70650000000000002</v>
      </c>
      <c r="D116" s="4">
        <v>0.25580000000000003</v>
      </c>
      <c r="E116" s="4">
        <v>3.5999999999999999E-3</v>
      </c>
      <c r="F116" s="4">
        <v>0.85940000000000005</v>
      </c>
      <c r="G116" s="4"/>
      <c r="H116" s="4">
        <v>1</v>
      </c>
      <c r="I116" s="4">
        <v>2.6354000000000002</v>
      </c>
      <c r="J116" s="5">
        <v>0.64980000000000004</v>
      </c>
      <c r="K116" s="5">
        <v>0.73809999999999998</v>
      </c>
      <c r="L116" s="5">
        <v>0.2354</v>
      </c>
      <c r="M116" s="5">
        <v>1.0800000000000001E-2</v>
      </c>
      <c r="N116" s="5">
        <v>0.84450000000000003</v>
      </c>
      <c r="O116" s="5"/>
      <c r="P116" s="5">
        <v>1</v>
      </c>
      <c r="Q116" s="5">
        <v>2.3788999999999998</v>
      </c>
      <c r="R116" s="4">
        <v>0.66259999999999997</v>
      </c>
      <c r="S116" s="4">
        <v>0.76690000000000003</v>
      </c>
      <c r="T116" s="4">
        <v>0.2147</v>
      </c>
      <c r="U116" s="4">
        <v>1.9199999999999998E-2</v>
      </c>
      <c r="V116" s="4">
        <v>0.81530000000000002</v>
      </c>
      <c r="W116" s="4"/>
      <c r="X116" s="4">
        <v>1</v>
      </c>
      <c r="Y116" s="4">
        <v>2.3515000000000001</v>
      </c>
      <c r="Z116" s="5">
        <v>0.68910000000000005</v>
      </c>
      <c r="AA116" s="5">
        <v>0.82479999999999998</v>
      </c>
      <c r="AB116" s="5">
        <v>0.16489999999999999</v>
      </c>
      <c r="AC116" s="5">
        <v>2.7799999999999998E-2</v>
      </c>
      <c r="AD116" s="5">
        <v>0.75580000000000003</v>
      </c>
      <c r="AE116" s="5"/>
      <c r="AF116" s="5">
        <v>0.99739999999999995</v>
      </c>
      <c r="AG116" s="5">
        <v>1.8603000000000001</v>
      </c>
      <c r="AH116" s="4">
        <v>0.74539999999999995</v>
      </c>
      <c r="AI116" s="4">
        <v>0.95650000000000002</v>
      </c>
      <c r="AJ116" s="4">
        <v>9.3899999999999997E-2</v>
      </c>
      <c r="AK116" s="4">
        <v>4.5900000000000003E-2</v>
      </c>
      <c r="AL116" s="4">
        <v>0.54190000000000005</v>
      </c>
      <c r="AM116" s="4"/>
      <c r="AN116" s="4">
        <v>0.93920000000000003</v>
      </c>
      <c r="AO116" s="4">
        <v>1.089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0.73729999999999996</v>
      </c>
      <c r="BG116" s="14">
        <v>0.89600000000000002</v>
      </c>
      <c r="BH116" s="14">
        <v>0.26079999999999998</v>
      </c>
      <c r="BI116" s="14">
        <v>4.2700000000000002E-2</v>
      </c>
      <c r="BJ116" s="14">
        <v>0.90010000000000001</v>
      </c>
      <c r="BK116" s="14">
        <v>0.39200000000000002</v>
      </c>
      <c r="BL116" s="14">
        <v>1</v>
      </c>
      <c r="BM116" s="14">
        <v>0.65700000000000003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0.73780000000000001</v>
      </c>
      <c r="CU116" s="4">
        <v>0.89790000000000003</v>
      </c>
      <c r="CV116" s="4">
        <v>0.26029999999999998</v>
      </c>
      <c r="CW116" s="4">
        <v>4.2799999999999998E-2</v>
      </c>
      <c r="CX116" s="4">
        <v>0.89949999999999997</v>
      </c>
      <c r="CY116" s="4">
        <v>0.39190000000000003</v>
      </c>
      <c r="CZ116" s="4">
        <v>1</v>
      </c>
      <c r="DA116" s="4">
        <v>0.58589999999999998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0.66279999999999994</v>
      </c>
      <c r="EI116" s="5">
        <v>0.76819999999999999</v>
      </c>
      <c r="EJ116" s="5">
        <v>0.216</v>
      </c>
      <c r="EK116" s="5">
        <v>1.9300000000000001E-2</v>
      </c>
      <c r="EL116" s="5">
        <v>0.81710000000000005</v>
      </c>
      <c r="EM116" s="5">
        <v>0.28570000000000001</v>
      </c>
      <c r="EN116" s="5">
        <v>0.99980000000000002</v>
      </c>
      <c r="EO116" s="5">
        <v>1.911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0.66220000000000001</v>
      </c>
      <c r="FW116" s="4">
        <v>0.76670000000000005</v>
      </c>
      <c r="FX116" s="4">
        <v>0.21429999999999999</v>
      </c>
      <c r="FY116" s="4">
        <v>1.9300000000000001E-2</v>
      </c>
      <c r="FZ116" s="4">
        <v>0.81610000000000005</v>
      </c>
      <c r="GA116" s="4">
        <v>0.28599999999999998</v>
      </c>
      <c r="GB116" s="4">
        <v>0.99990000000000001</v>
      </c>
      <c r="GC116" s="4">
        <v>1.9145000000000001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24"/>
        <v>0.68694444444444447</v>
      </c>
      <c r="II116" s="4">
        <f t="shared" si="25"/>
        <v>0.81351111111111107</v>
      </c>
      <c r="IJ116" s="4">
        <f t="shared" si="26"/>
        <v>0.21289999999999998</v>
      </c>
      <c r="IK116" s="4">
        <f t="shared" si="27"/>
        <v>2.5711111111111115E-2</v>
      </c>
      <c r="IL116" s="4">
        <f t="shared" si="28"/>
        <v>0.80552222222222225</v>
      </c>
      <c r="IM116" s="4">
        <f t="shared" si="29"/>
        <v>0.33890000000000003</v>
      </c>
      <c r="IN116" s="4">
        <f t="shared" si="30"/>
        <v>0.99292222222222237</v>
      </c>
      <c r="IO116" s="4">
        <f t="shared" si="31"/>
        <v>1.7092777777777779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k=10,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k=10,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k=15, r=0.5</v>
      </c>
    </row>
    <row r="117" spans="1:257" x14ac:dyDescent="0.2">
      <c r="A117" s="1" t="s">
        <v>106</v>
      </c>
      <c r="B117" s="4">
        <v>0.63690000000000002</v>
      </c>
      <c r="C117" s="4">
        <v>0.70340000000000003</v>
      </c>
      <c r="D117" s="4">
        <v>0.25169999999999998</v>
      </c>
      <c r="E117" s="4">
        <v>4.1000000000000003E-3</v>
      </c>
      <c r="F117" s="4">
        <v>0.85650000000000004</v>
      </c>
      <c r="G117" s="4"/>
      <c r="H117" s="4">
        <v>1</v>
      </c>
      <c r="I117" s="4">
        <v>2.6034000000000002</v>
      </c>
      <c r="J117" s="5">
        <v>0.64910000000000001</v>
      </c>
      <c r="K117" s="5">
        <v>0.73309999999999997</v>
      </c>
      <c r="L117" s="5">
        <v>0.23649999999999999</v>
      </c>
      <c r="M117" s="5">
        <v>1.26E-2</v>
      </c>
      <c r="N117" s="5">
        <v>0.84370000000000001</v>
      </c>
      <c r="O117" s="5"/>
      <c r="P117" s="5">
        <v>1</v>
      </c>
      <c r="Q117" s="5">
        <v>2.3791000000000002</v>
      </c>
      <c r="R117" s="4">
        <v>0.65880000000000005</v>
      </c>
      <c r="S117" s="4">
        <v>0.75390000000000001</v>
      </c>
      <c r="T117" s="4">
        <v>0.215</v>
      </c>
      <c r="U117" s="4">
        <v>2.2800000000000001E-2</v>
      </c>
      <c r="V117" s="4">
        <v>0.81859999999999999</v>
      </c>
      <c r="W117" s="4"/>
      <c r="X117" s="4">
        <v>1</v>
      </c>
      <c r="Y117" s="4">
        <v>2.2823000000000002</v>
      </c>
      <c r="Z117" s="5">
        <v>0.68140000000000001</v>
      </c>
      <c r="AA117" s="5">
        <v>0.80330000000000001</v>
      </c>
      <c r="AB117" s="5">
        <v>0.16800000000000001</v>
      </c>
      <c r="AC117" s="5">
        <v>3.3700000000000001E-2</v>
      </c>
      <c r="AD117" s="5">
        <v>0.7661</v>
      </c>
      <c r="AE117" s="5"/>
      <c r="AF117" s="5">
        <v>1</v>
      </c>
      <c r="AG117" s="5">
        <v>1.9058999999999999</v>
      </c>
      <c r="AH117" s="4">
        <v>0.74299999999999999</v>
      </c>
      <c r="AI117" s="4">
        <v>0.95550000000000002</v>
      </c>
      <c r="AJ117" s="4">
        <v>0.1043</v>
      </c>
      <c r="AK117" s="4">
        <v>4.4299999999999999E-2</v>
      </c>
      <c r="AL117" s="4">
        <v>0.56630000000000003</v>
      </c>
      <c r="AM117" s="4"/>
      <c r="AN117" s="4">
        <v>0.98</v>
      </c>
      <c r="AO117" s="4">
        <v>1.0888</v>
      </c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0.73419999999999996</v>
      </c>
      <c r="BG117" s="14">
        <v>0.88519999999999999</v>
      </c>
      <c r="BH117" s="14">
        <v>0.2727</v>
      </c>
      <c r="BI117" s="14">
        <v>4.8500000000000001E-2</v>
      </c>
      <c r="BJ117" s="14">
        <v>0.9022</v>
      </c>
      <c r="BK117" s="14">
        <v>0.34610000000000002</v>
      </c>
      <c r="BL117" s="14">
        <v>1</v>
      </c>
      <c r="BM117" s="14">
        <v>0.61890000000000001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0.73480000000000001</v>
      </c>
      <c r="CU117" s="4">
        <v>0.88660000000000005</v>
      </c>
      <c r="CV117" s="4">
        <v>0.2681</v>
      </c>
      <c r="CW117" s="4">
        <v>4.8599999999999997E-2</v>
      </c>
      <c r="CX117" s="4">
        <v>0.90159999999999996</v>
      </c>
      <c r="CY117" s="4">
        <v>0.34599999999999997</v>
      </c>
      <c r="CZ117" s="4">
        <v>1</v>
      </c>
      <c r="DA117" s="4">
        <v>0.57999999999999996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0.65959999999999996</v>
      </c>
      <c r="EI117" s="5">
        <v>0.75760000000000005</v>
      </c>
      <c r="EJ117" s="5">
        <v>0.2097</v>
      </c>
      <c r="EK117" s="5">
        <v>2.2800000000000001E-2</v>
      </c>
      <c r="EL117" s="5">
        <v>0.82040000000000002</v>
      </c>
      <c r="EM117" s="5">
        <v>0.24260000000000001</v>
      </c>
      <c r="EN117" s="5">
        <v>1</v>
      </c>
      <c r="EO117" s="5">
        <v>1.9134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0.65869999999999995</v>
      </c>
      <c r="FW117" s="4">
        <v>0.75529999999999997</v>
      </c>
      <c r="FX117" s="4">
        <v>0.21149999999999999</v>
      </c>
      <c r="FY117" s="4">
        <v>2.2800000000000001E-2</v>
      </c>
      <c r="FZ117" s="4">
        <v>0.81910000000000005</v>
      </c>
      <c r="GA117" s="4">
        <v>0.24249999999999999</v>
      </c>
      <c r="GB117" s="4">
        <v>1</v>
      </c>
      <c r="GC117" s="4">
        <v>2.0143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24"/>
        <v>0.68405555555555553</v>
      </c>
      <c r="II117" s="4">
        <f t="shared" si="25"/>
        <v>0.80376666666666674</v>
      </c>
      <c r="IJ117" s="4">
        <f t="shared" si="26"/>
        <v>0.21527777777777779</v>
      </c>
      <c r="IK117" s="4">
        <f t="shared" si="27"/>
        <v>2.891111111111111E-2</v>
      </c>
      <c r="IL117" s="4">
        <f t="shared" si="28"/>
        <v>0.8105</v>
      </c>
      <c r="IM117" s="4">
        <f t="shared" si="29"/>
        <v>0.29430000000000001</v>
      </c>
      <c r="IN117" s="4">
        <f t="shared" si="30"/>
        <v>0.99777777777777787</v>
      </c>
      <c r="IO117" s="4">
        <f t="shared" si="31"/>
        <v>1.7095666666666665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r=0.1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r=0.1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k=15,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k=10,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k=5, r=0.1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k=15, r=0.5</v>
      </c>
    </row>
    <row r="118" spans="1:257" x14ac:dyDescent="0.2">
      <c r="A118" s="1" t="s">
        <v>107</v>
      </c>
      <c r="B118" s="4">
        <v>0.68740000000000001</v>
      </c>
      <c r="C118" s="4">
        <v>0.79959999999999998</v>
      </c>
      <c r="D118" s="4">
        <v>0.1603</v>
      </c>
      <c r="E118" s="4">
        <v>7.7999999999999996E-3</v>
      </c>
      <c r="F118" s="4">
        <v>0.65449999999999997</v>
      </c>
      <c r="G118" s="4"/>
      <c r="H118" s="4">
        <v>1</v>
      </c>
      <c r="I118" s="4">
        <v>2.5583999999999998</v>
      </c>
      <c r="J118" s="5">
        <v>0.69869999999999999</v>
      </c>
      <c r="K118" s="5">
        <v>0.83250000000000002</v>
      </c>
      <c r="L118" s="5">
        <v>0.1507</v>
      </c>
      <c r="M118" s="5">
        <v>2.1899999999999999E-2</v>
      </c>
      <c r="N118" s="5">
        <v>0.62250000000000005</v>
      </c>
      <c r="O118" s="5"/>
      <c r="P118" s="5">
        <v>1</v>
      </c>
      <c r="Q118" s="5">
        <v>2.3111000000000002</v>
      </c>
      <c r="R118" s="4">
        <v>0.71009999999999995</v>
      </c>
      <c r="S118" s="4">
        <v>0.8589</v>
      </c>
      <c r="T118" s="4">
        <v>0.14729999999999999</v>
      </c>
      <c r="U118" s="4">
        <v>3.4700000000000002E-2</v>
      </c>
      <c r="V118" s="4">
        <v>0.57499999999999996</v>
      </c>
      <c r="W118" s="4"/>
      <c r="X118" s="4">
        <v>1</v>
      </c>
      <c r="Y118" s="4">
        <v>2.3022</v>
      </c>
      <c r="Z118" s="5">
        <v>0.72929999999999995</v>
      </c>
      <c r="AA118" s="5">
        <v>0.90349999999999997</v>
      </c>
      <c r="AB118" s="5">
        <v>0.1166</v>
      </c>
      <c r="AC118" s="5">
        <v>3.7999999999999999E-2</v>
      </c>
      <c r="AD118" s="5">
        <v>0.50090000000000001</v>
      </c>
      <c r="AE118" s="5"/>
      <c r="AF118" s="5">
        <v>1</v>
      </c>
      <c r="AG118" s="5">
        <v>1.8767</v>
      </c>
      <c r="AH118" s="4">
        <v>0.76180000000000003</v>
      </c>
      <c r="AI118" s="4">
        <v>1.0032000000000001</v>
      </c>
      <c r="AJ118" s="4">
        <v>9.4500000000000001E-2</v>
      </c>
      <c r="AK118" s="4">
        <v>3.9199999999999999E-2</v>
      </c>
      <c r="AL118" s="4">
        <v>0.45889999999999997</v>
      </c>
      <c r="AM118" s="4"/>
      <c r="AN118" s="4">
        <v>0.98</v>
      </c>
      <c r="AO118" s="4">
        <v>1.0187999999999999</v>
      </c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/>
      <c r="BG118" s="14"/>
      <c r="BH118" s="14"/>
      <c r="BI118" s="14"/>
      <c r="BJ118" s="14"/>
      <c r="BK118" s="14"/>
      <c r="BL118" s="14"/>
      <c r="BM118" s="14"/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24"/>
        <v>0.71745999999999988</v>
      </c>
      <c r="II118" s="4">
        <f t="shared" si="25"/>
        <v>0.8795400000000001</v>
      </c>
      <c r="IJ118" s="4">
        <f t="shared" si="26"/>
        <v>0.13388</v>
      </c>
      <c r="IK118" s="4">
        <f t="shared" si="27"/>
        <v>2.8320000000000001E-2</v>
      </c>
      <c r="IL118" s="4">
        <f t="shared" si="28"/>
        <v>0.56235999999999997</v>
      </c>
      <c r="IM118" s="4" t="e">
        <f t="shared" si="29"/>
        <v>#DIV/0!</v>
      </c>
      <c r="IN118" s="4">
        <f t="shared" si="30"/>
        <v>0.99600000000000011</v>
      </c>
      <c r="IO118" s="4">
        <f t="shared" si="31"/>
        <v>2.0134400000000001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r=0.1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r=0.1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r=0.1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k=5, r=0.9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r=0.1</v>
      </c>
      <c r="IU118" s="1" t="e" cm="1">
        <f t="array" aca="1" ref="IU118" ca="1">CONCATENATE(INDIRECT(ADDRESS(1,MATCH(_xlfn.MAXIFS(B118:IG118,metrics.rec,"Coverage"),B118:IG118,0)+1)), ", ", INDIRECT(ADDRESS(2,MATCH(_xlfn.MAXIFS(B118:IG118,metrics.rec,"Coverage"),B118:IG118,0)+1)))</f>
        <v>#N/A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k=5, r=0.1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k=5, r=0.9</v>
      </c>
    </row>
    <row r="119" spans="1:257" x14ac:dyDescent="0.2">
      <c r="A119" s="1" t="s">
        <v>108</v>
      </c>
      <c r="B119" s="4">
        <v>0.64059999999999995</v>
      </c>
      <c r="C119" s="4">
        <v>0.70989999999999998</v>
      </c>
      <c r="D119" s="4">
        <v>0.2399</v>
      </c>
      <c r="E119" s="4">
        <v>4.1000000000000003E-3</v>
      </c>
      <c r="F119" s="4">
        <v>0.85350000000000004</v>
      </c>
      <c r="G119" s="4"/>
      <c r="H119" s="4">
        <v>1</v>
      </c>
      <c r="I119" s="4">
        <v>2.6078999999999999</v>
      </c>
      <c r="J119" s="5">
        <v>0.6532</v>
      </c>
      <c r="K119" s="5">
        <v>0.74199999999999999</v>
      </c>
      <c r="L119" s="5">
        <v>0.2243</v>
      </c>
      <c r="M119" s="5">
        <v>1.26E-2</v>
      </c>
      <c r="N119" s="5">
        <v>0.84199999999999997</v>
      </c>
      <c r="O119" s="5"/>
      <c r="P119" s="5">
        <v>1</v>
      </c>
      <c r="Q119" s="5">
        <v>2.3736999999999999</v>
      </c>
      <c r="R119" s="4">
        <v>0.66200000000000003</v>
      </c>
      <c r="S119" s="4">
        <v>0.76029999999999998</v>
      </c>
      <c r="T119" s="4">
        <v>0.2069</v>
      </c>
      <c r="U119" s="4">
        <v>2.29E-2</v>
      </c>
      <c r="V119" s="4">
        <v>0.81659999999999999</v>
      </c>
      <c r="W119" s="4"/>
      <c r="X119" s="4">
        <v>1</v>
      </c>
      <c r="Y119" s="4">
        <v>2.3222999999999998</v>
      </c>
      <c r="Z119" s="5">
        <v>0.68389999999999995</v>
      </c>
      <c r="AA119" s="5">
        <v>0.80840000000000001</v>
      </c>
      <c r="AB119" s="5">
        <v>0.16550000000000001</v>
      </c>
      <c r="AC119" s="5">
        <v>3.4000000000000002E-2</v>
      </c>
      <c r="AD119" s="5">
        <v>0.76519999999999999</v>
      </c>
      <c r="AE119" s="5"/>
      <c r="AF119" s="5">
        <v>1</v>
      </c>
      <c r="AG119" s="5">
        <v>1.8856999999999999</v>
      </c>
      <c r="AH119" s="4">
        <v>0.74339999999999995</v>
      </c>
      <c r="AI119" s="4">
        <v>0.95789999999999997</v>
      </c>
      <c r="AJ119" s="4">
        <v>0.1148</v>
      </c>
      <c r="AK119" s="4">
        <v>4.4999999999999998E-2</v>
      </c>
      <c r="AL119" s="4">
        <v>0.56240000000000001</v>
      </c>
      <c r="AM119" s="4"/>
      <c r="AN119" s="4">
        <v>0.98329999999999995</v>
      </c>
      <c r="AO119" s="4">
        <v>0.96160000000000001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/>
      <c r="BG119" s="14"/>
      <c r="BH119" s="14"/>
      <c r="BI119" s="14"/>
      <c r="BJ119" s="14"/>
      <c r="BK119" s="14"/>
      <c r="BL119" s="14"/>
      <c r="BM119" s="14"/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24"/>
        <v>0.67662</v>
      </c>
      <c r="II119" s="4">
        <f t="shared" si="25"/>
        <v>0.79569999999999996</v>
      </c>
      <c r="IJ119" s="4">
        <f t="shared" si="26"/>
        <v>0.19028</v>
      </c>
      <c r="IK119" s="4">
        <f t="shared" si="27"/>
        <v>2.3719999999999998E-2</v>
      </c>
      <c r="IL119" s="4">
        <f t="shared" si="28"/>
        <v>0.76794000000000007</v>
      </c>
      <c r="IM119" s="4" t="e">
        <f t="shared" si="29"/>
        <v>#DIV/0!</v>
      </c>
      <c r="IN119" s="4">
        <f t="shared" si="30"/>
        <v>0.99665999999999999</v>
      </c>
      <c r="IO119" s="4">
        <f t="shared" si="31"/>
        <v>2.03024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e" cm="1">
        <f t="array" aca="1" ref="IU119" ca="1">CONCATENATE(INDIRECT(ADDRESS(1,MATCH(_xlfn.MAXIFS(B119:IG119,metrics.rec,"Coverage"),B119:IG119,0)+1)), ", ", INDIRECT(ADDRESS(2,MATCH(_xlfn.MAXIFS(B119:IG119,metrics.rec,"Coverage"),B119:IG119,0)+1)))</f>
        <v>#N/A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109</v>
      </c>
      <c r="B120" s="4">
        <v>0.63829999999999998</v>
      </c>
      <c r="C120" s="4">
        <v>0.70650000000000002</v>
      </c>
      <c r="D120" s="4">
        <v>0.23150000000000001</v>
      </c>
      <c r="E120" s="4">
        <v>4.4000000000000003E-3</v>
      </c>
      <c r="F120" s="4">
        <v>0.84540000000000004</v>
      </c>
      <c r="G120" s="4"/>
      <c r="H120" s="4">
        <v>1</v>
      </c>
      <c r="I120" s="4">
        <v>2.5884</v>
      </c>
      <c r="J120" s="5">
        <v>0.65229999999999999</v>
      </c>
      <c r="K120" s="5">
        <v>0.74250000000000005</v>
      </c>
      <c r="L120" s="5">
        <v>0.21590000000000001</v>
      </c>
      <c r="M120" s="5">
        <v>1.2999999999999999E-2</v>
      </c>
      <c r="N120" s="5">
        <v>0.82589999999999997</v>
      </c>
      <c r="O120" s="5"/>
      <c r="P120" s="5">
        <v>1</v>
      </c>
      <c r="Q120" s="5">
        <v>2.3613</v>
      </c>
      <c r="R120" s="4">
        <v>0.66510000000000002</v>
      </c>
      <c r="S120" s="4">
        <v>0.76729999999999998</v>
      </c>
      <c r="T120" s="4">
        <v>0.2021</v>
      </c>
      <c r="U120" s="4">
        <v>2.1399999999999999E-2</v>
      </c>
      <c r="V120" s="4">
        <v>0.7913</v>
      </c>
      <c r="W120" s="4"/>
      <c r="X120" s="4">
        <v>1</v>
      </c>
      <c r="Y120" s="4">
        <v>2.3136000000000001</v>
      </c>
      <c r="Z120" s="5">
        <v>0.6946</v>
      </c>
      <c r="AA120" s="5">
        <v>0.83599999999999997</v>
      </c>
      <c r="AB120" s="5">
        <v>0.15870000000000001</v>
      </c>
      <c r="AC120" s="5">
        <v>2.6200000000000001E-2</v>
      </c>
      <c r="AD120" s="5">
        <v>0.72619999999999996</v>
      </c>
      <c r="AE120" s="5"/>
      <c r="AF120" s="5">
        <v>0.998</v>
      </c>
      <c r="AG120" s="5">
        <v>1.8055000000000001</v>
      </c>
      <c r="AH120" s="4">
        <v>0.74390000000000001</v>
      </c>
      <c r="AI120" s="4">
        <v>0.95040000000000002</v>
      </c>
      <c r="AJ120" s="4">
        <v>9.0899999999999995E-2</v>
      </c>
      <c r="AK120" s="4">
        <v>4.7E-2</v>
      </c>
      <c r="AL120" s="4">
        <v>0.52739999999999998</v>
      </c>
      <c r="AM120" s="4"/>
      <c r="AN120" s="4">
        <v>0.96189999999999998</v>
      </c>
      <c r="AO120" s="4">
        <v>0.95850000000000002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0.73919999999999997</v>
      </c>
      <c r="BG120" s="14">
        <v>0.89529999999999998</v>
      </c>
      <c r="BH120" s="14">
        <v>0.24890000000000001</v>
      </c>
      <c r="BI120" s="14">
        <v>5.0700000000000002E-2</v>
      </c>
      <c r="BJ120" s="14">
        <v>0.89</v>
      </c>
      <c r="BK120" s="14">
        <v>0.3266</v>
      </c>
      <c r="BL120" s="14">
        <v>1</v>
      </c>
      <c r="BM120" s="14">
        <v>0.59840000000000004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0.73929999999999996</v>
      </c>
      <c r="CU120" s="4">
        <v>0.89570000000000005</v>
      </c>
      <c r="CV120" s="4">
        <v>0.24990000000000001</v>
      </c>
      <c r="CW120" s="4">
        <v>5.0799999999999998E-2</v>
      </c>
      <c r="CX120" s="4">
        <v>0.8891</v>
      </c>
      <c r="CY120" s="4">
        <v>0.32629999999999998</v>
      </c>
      <c r="CZ120" s="4">
        <v>1</v>
      </c>
      <c r="DA120" s="4">
        <v>0.5786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0.66620000000000001</v>
      </c>
      <c r="EI120" s="5">
        <v>0.77159999999999995</v>
      </c>
      <c r="EJ120" s="5">
        <v>0.1983</v>
      </c>
      <c r="EK120" s="5">
        <v>2.12E-2</v>
      </c>
      <c r="EL120" s="5">
        <v>0.79200000000000004</v>
      </c>
      <c r="EM120" s="5">
        <v>0.25169999999999998</v>
      </c>
      <c r="EN120" s="5">
        <v>1</v>
      </c>
      <c r="EO120" s="5">
        <v>1.8428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0.66490000000000005</v>
      </c>
      <c r="FW120" s="4">
        <v>0.76890000000000003</v>
      </c>
      <c r="FX120" s="4">
        <v>0.19570000000000001</v>
      </c>
      <c r="FY120" s="4">
        <v>2.1299999999999999E-2</v>
      </c>
      <c r="FZ120" s="4">
        <v>0.79069999999999996</v>
      </c>
      <c r="GA120" s="4">
        <v>0.25090000000000001</v>
      </c>
      <c r="GB120" s="4">
        <v>1</v>
      </c>
      <c r="GC120" s="4">
        <v>1.9115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24"/>
        <v>0.6893111111111111</v>
      </c>
      <c r="II120" s="4">
        <f t="shared" si="25"/>
        <v>0.81491111111111114</v>
      </c>
      <c r="IJ120" s="4">
        <f t="shared" si="26"/>
        <v>0.1991</v>
      </c>
      <c r="IK120" s="4">
        <f t="shared" si="27"/>
        <v>2.8444444444444446E-2</v>
      </c>
      <c r="IL120" s="4">
        <f t="shared" si="28"/>
        <v>0.7864444444444445</v>
      </c>
      <c r="IM120" s="4">
        <f t="shared" si="29"/>
        <v>0.28887499999999999</v>
      </c>
      <c r="IN120" s="4">
        <f t="shared" si="30"/>
        <v>0.99554444444444457</v>
      </c>
      <c r="IO120" s="4">
        <f t="shared" si="31"/>
        <v>1.6620666666666668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k=15,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k=15,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k=10,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k=15, r=0.5</v>
      </c>
    </row>
    <row r="121" spans="1:257" x14ac:dyDescent="0.2">
      <c r="A121" s="1" t="s">
        <v>110</v>
      </c>
      <c r="B121" s="4">
        <v>0.65869999999999995</v>
      </c>
      <c r="C121" s="4">
        <v>0.75929999999999997</v>
      </c>
      <c r="D121" s="4">
        <v>0.25769999999999998</v>
      </c>
      <c r="E121" s="4">
        <v>1.6000000000000001E-3</v>
      </c>
      <c r="F121" s="4">
        <v>0.8075</v>
      </c>
      <c r="G121" s="4"/>
      <c r="H121" s="4">
        <v>1</v>
      </c>
      <c r="I121" s="4">
        <v>2.786</v>
      </c>
      <c r="J121" s="5">
        <v>0.66010000000000002</v>
      </c>
      <c r="K121" s="5">
        <v>0.76839999999999997</v>
      </c>
      <c r="L121" s="5">
        <v>0.26910000000000001</v>
      </c>
      <c r="M121" s="5">
        <v>5.0000000000000001E-3</v>
      </c>
      <c r="N121" s="5">
        <v>0.83260000000000001</v>
      </c>
      <c r="O121" s="5"/>
      <c r="P121" s="5">
        <v>1</v>
      </c>
      <c r="Q121" s="5">
        <v>2.5737999999999999</v>
      </c>
      <c r="R121" s="4">
        <v>0.66379999999999995</v>
      </c>
      <c r="S121" s="4">
        <v>0.7742</v>
      </c>
      <c r="T121" s="4">
        <v>0.25619999999999998</v>
      </c>
      <c r="U121" s="4">
        <v>9.7000000000000003E-3</v>
      </c>
      <c r="V121" s="4">
        <v>0.84219999999999995</v>
      </c>
      <c r="W121" s="4"/>
      <c r="X121" s="4">
        <v>1</v>
      </c>
      <c r="Y121" s="4">
        <v>2.5175999999999998</v>
      </c>
      <c r="Z121" s="5">
        <v>0.68079999999999996</v>
      </c>
      <c r="AA121" s="5">
        <v>0.81240000000000001</v>
      </c>
      <c r="AB121" s="5">
        <v>0.21560000000000001</v>
      </c>
      <c r="AC121" s="5">
        <v>1.72E-2</v>
      </c>
      <c r="AD121" s="5">
        <v>0.80910000000000004</v>
      </c>
      <c r="AE121" s="5"/>
      <c r="AF121" s="5">
        <v>1</v>
      </c>
      <c r="AG121" s="5">
        <v>1.9951000000000001</v>
      </c>
      <c r="AH121" s="4">
        <v>0.73850000000000005</v>
      </c>
      <c r="AI121" s="4">
        <v>0.94869999999999999</v>
      </c>
      <c r="AJ121" s="4">
        <v>0.1196</v>
      </c>
      <c r="AK121" s="4">
        <v>4.2799999999999998E-2</v>
      </c>
      <c r="AL121" s="4">
        <v>0.6089</v>
      </c>
      <c r="AM121" s="4"/>
      <c r="AN121" s="4">
        <v>0.98</v>
      </c>
      <c r="AO121" s="4">
        <v>0.98619999999999997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0.74209999999999998</v>
      </c>
      <c r="BG121" s="14">
        <v>0.90969999999999995</v>
      </c>
      <c r="BH121" s="14">
        <v>0.28089999999999998</v>
      </c>
      <c r="BI121" s="14">
        <v>3.0800000000000001E-2</v>
      </c>
      <c r="BJ121" s="14">
        <v>0.91110000000000002</v>
      </c>
      <c r="BK121" s="14">
        <v>0.54949999999999999</v>
      </c>
      <c r="BL121" s="14">
        <v>1</v>
      </c>
      <c r="BM121" s="14">
        <v>0.60270000000000001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0.74099999999999999</v>
      </c>
      <c r="CU121" s="4">
        <v>0.90880000000000005</v>
      </c>
      <c r="CV121" s="4">
        <v>0.28179999999999999</v>
      </c>
      <c r="CW121" s="4">
        <v>3.1E-2</v>
      </c>
      <c r="CX121" s="4">
        <v>0.91190000000000004</v>
      </c>
      <c r="CY121" s="4">
        <v>0.54820000000000002</v>
      </c>
      <c r="CZ121" s="4">
        <v>1</v>
      </c>
      <c r="DA121" s="4">
        <v>0.58950000000000002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0.66510000000000002</v>
      </c>
      <c r="EI121" s="5">
        <v>0.77869999999999995</v>
      </c>
      <c r="EJ121" s="5">
        <v>0.25569999999999998</v>
      </c>
      <c r="EK121" s="5">
        <v>9.7000000000000003E-3</v>
      </c>
      <c r="EL121" s="5">
        <v>0.84330000000000005</v>
      </c>
      <c r="EM121" s="5">
        <v>0.58879999999999999</v>
      </c>
      <c r="EN121" s="5">
        <v>1</v>
      </c>
      <c r="EO121" s="5">
        <v>2.1183000000000001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0.66439999999999999</v>
      </c>
      <c r="FW121" s="4">
        <v>0.77739999999999998</v>
      </c>
      <c r="FX121" s="4">
        <v>0.25590000000000002</v>
      </c>
      <c r="FY121" s="4">
        <v>9.7000000000000003E-3</v>
      </c>
      <c r="FZ121" s="4">
        <v>0.8427</v>
      </c>
      <c r="GA121" s="4">
        <v>0.58889999999999998</v>
      </c>
      <c r="GB121" s="4">
        <v>1</v>
      </c>
      <c r="GC121" s="4">
        <v>2.0842999999999998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24"/>
        <v>0.69049999999999989</v>
      </c>
      <c r="II121" s="4">
        <f t="shared" si="25"/>
        <v>0.82640000000000002</v>
      </c>
      <c r="IJ121" s="4">
        <f t="shared" si="26"/>
        <v>0.24361111111111111</v>
      </c>
      <c r="IK121" s="4">
        <f t="shared" si="27"/>
        <v>1.7499999999999998E-2</v>
      </c>
      <c r="IL121" s="4">
        <f t="shared" si="28"/>
        <v>0.82325555555555552</v>
      </c>
      <c r="IM121" s="4">
        <f t="shared" si="29"/>
        <v>0.56885000000000008</v>
      </c>
      <c r="IN121" s="4">
        <f t="shared" si="30"/>
        <v>0.99777777777777787</v>
      </c>
      <c r="IO121" s="4">
        <f t="shared" si="31"/>
        <v>1.8059444444444444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k=15,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k=50,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k=15, r=0.5</v>
      </c>
    </row>
    <row r="122" spans="1:257" x14ac:dyDescent="0.2">
      <c r="A122" s="1" t="s">
        <v>111</v>
      </c>
      <c r="B122" s="4">
        <v>0.68820000000000003</v>
      </c>
      <c r="C122" s="4">
        <v>0.80959999999999999</v>
      </c>
      <c r="D122" s="4">
        <v>0.15570000000000001</v>
      </c>
      <c r="E122" s="4">
        <v>3.5999999999999999E-3</v>
      </c>
      <c r="F122" s="4">
        <v>0.66469999999999996</v>
      </c>
      <c r="G122" s="4"/>
      <c r="H122" s="4">
        <v>1</v>
      </c>
      <c r="I122" s="4">
        <v>2.5446</v>
      </c>
      <c r="J122" s="5">
        <v>0.71230000000000004</v>
      </c>
      <c r="K122" s="5">
        <v>0.86799999999999999</v>
      </c>
      <c r="L122" s="5">
        <v>0.15010000000000001</v>
      </c>
      <c r="M122" s="5">
        <v>9.7999999999999997E-3</v>
      </c>
      <c r="N122" s="5">
        <v>0.61119999999999997</v>
      </c>
      <c r="O122" s="5"/>
      <c r="P122" s="5">
        <v>1</v>
      </c>
      <c r="Q122" s="5">
        <v>2.2431000000000001</v>
      </c>
      <c r="R122" s="4">
        <v>0.7298</v>
      </c>
      <c r="S122" s="4">
        <v>0.91190000000000004</v>
      </c>
      <c r="T122" s="4">
        <v>0.13339999999999999</v>
      </c>
      <c r="U122" s="4">
        <v>1.49E-2</v>
      </c>
      <c r="V122" s="4">
        <v>0.54920000000000002</v>
      </c>
      <c r="W122" s="4"/>
      <c r="X122" s="4">
        <v>1</v>
      </c>
      <c r="Y122" s="4">
        <v>2.1522999999999999</v>
      </c>
      <c r="Z122" s="5">
        <v>0.74329999999999996</v>
      </c>
      <c r="AA122" s="5">
        <v>0.94920000000000004</v>
      </c>
      <c r="AB122" s="5">
        <v>0.1135</v>
      </c>
      <c r="AC122" s="5">
        <v>1.9E-2</v>
      </c>
      <c r="AD122" s="5">
        <v>0.52659999999999996</v>
      </c>
      <c r="AE122" s="5"/>
      <c r="AF122" s="5">
        <v>1</v>
      </c>
      <c r="AG122" s="5">
        <v>1.6307</v>
      </c>
      <c r="AH122" s="4">
        <v>0.79469999999999996</v>
      </c>
      <c r="AI122" s="4">
        <v>1.0763</v>
      </c>
      <c r="AJ122" s="4">
        <v>-9.1000000000000004E-3</v>
      </c>
      <c r="AK122" s="4">
        <v>4.6699999999999998E-2</v>
      </c>
      <c r="AL122" s="4">
        <v>0.51390000000000002</v>
      </c>
      <c r="AM122" s="4"/>
      <c r="AN122" s="4">
        <v>0.97470000000000001</v>
      </c>
      <c r="AO122" s="4">
        <v>0.69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/>
      <c r="BG122" s="14"/>
      <c r="BH122" s="14"/>
      <c r="BI122" s="14"/>
      <c r="BJ122" s="14"/>
      <c r="BK122" s="14"/>
      <c r="BL122" s="14"/>
      <c r="BM122" s="14"/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24"/>
        <v>0.73366000000000009</v>
      </c>
      <c r="II122" s="4">
        <f t="shared" si="25"/>
        <v>0.92300000000000004</v>
      </c>
      <c r="IJ122" s="4">
        <f t="shared" si="26"/>
        <v>0.10872000000000001</v>
      </c>
      <c r="IK122" s="4">
        <f t="shared" si="27"/>
        <v>1.8800000000000001E-2</v>
      </c>
      <c r="IL122" s="4">
        <f t="shared" si="28"/>
        <v>0.57312000000000007</v>
      </c>
      <c r="IM122" s="4" t="e">
        <f t="shared" si="29"/>
        <v>#DIV/0!</v>
      </c>
      <c r="IN122" s="4">
        <f t="shared" si="30"/>
        <v>0.99494000000000005</v>
      </c>
      <c r="IO122" s="4">
        <f t="shared" si="31"/>
        <v>1.8521399999999997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e" cm="1">
        <f t="array" aca="1" ref="IU122" ca="1">CONCATENATE(INDIRECT(ADDRESS(1,MATCH(_xlfn.MAXIFS(B122:IG122,metrics.rec,"Coverage"),B122:IG122,0)+1)), ", ", INDIRECT(ADDRESS(2,MATCH(_xlfn.MAXIFS(B122:IG122,metrics.rec,"Coverage"),B122:IG122,0)+1)))</f>
        <v>#N/A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112</v>
      </c>
      <c r="B123" s="4">
        <v>0.63690000000000002</v>
      </c>
      <c r="C123" s="4">
        <v>0.70979999999999999</v>
      </c>
      <c r="D123" s="4">
        <v>0.26440000000000002</v>
      </c>
      <c r="E123" s="4">
        <v>2.8E-3</v>
      </c>
      <c r="F123" s="4">
        <v>0.86929999999999996</v>
      </c>
      <c r="G123" s="4"/>
      <c r="H123" s="4">
        <v>1</v>
      </c>
      <c r="I123" s="4">
        <v>2.6855000000000002</v>
      </c>
      <c r="J123" s="5">
        <v>0.64990000000000003</v>
      </c>
      <c r="K123" s="5">
        <v>0.74139999999999995</v>
      </c>
      <c r="L123" s="5">
        <v>0.25929999999999997</v>
      </c>
      <c r="M123" s="5">
        <v>8.8999999999999999E-3</v>
      </c>
      <c r="N123" s="5">
        <v>0.85729999999999995</v>
      </c>
      <c r="O123" s="5"/>
      <c r="P123" s="5">
        <v>1</v>
      </c>
      <c r="Q123" s="5">
        <v>2.4293</v>
      </c>
      <c r="R123" s="4">
        <v>0.65969999999999995</v>
      </c>
      <c r="S123" s="4">
        <v>0.76119999999999999</v>
      </c>
      <c r="T123" s="4">
        <v>0.24129999999999999</v>
      </c>
      <c r="U123" s="4">
        <v>1.6899999999999998E-2</v>
      </c>
      <c r="V123" s="4">
        <v>0.83279999999999998</v>
      </c>
      <c r="W123" s="4"/>
      <c r="X123" s="4">
        <v>1</v>
      </c>
      <c r="Y123" s="4">
        <v>2.4357000000000002</v>
      </c>
      <c r="Z123" s="5">
        <v>0.68479999999999996</v>
      </c>
      <c r="AA123" s="5">
        <v>0.8145</v>
      </c>
      <c r="AB123" s="5">
        <v>0.18090000000000001</v>
      </c>
      <c r="AC123" s="5">
        <v>2.8199999999999999E-2</v>
      </c>
      <c r="AD123" s="5">
        <v>0.77180000000000004</v>
      </c>
      <c r="AE123" s="5"/>
      <c r="AF123" s="5">
        <v>1</v>
      </c>
      <c r="AG123" s="5">
        <v>1.9108000000000001</v>
      </c>
      <c r="AH123" s="4">
        <v>0.74939999999999996</v>
      </c>
      <c r="AI123" s="4">
        <v>0.97209999999999996</v>
      </c>
      <c r="AJ123" s="4">
        <v>0.1069</v>
      </c>
      <c r="AK123" s="4">
        <v>4.24E-2</v>
      </c>
      <c r="AL123" s="4">
        <v>0.54349999999999998</v>
      </c>
      <c r="AM123" s="4"/>
      <c r="AN123" s="4">
        <v>0.98</v>
      </c>
      <c r="AO123" s="4">
        <v>1.0920000000000001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/>
      <c r="BG123" s="14"/>
      <c r="BH123" s="14"/>
      <c r="BI123" s="14"/>
      <c r="BJ123" s="14"/>
      <c r="BK123" s="14"/>
      <c r="BL123" s="14"/>
      <c r="BM123" s="14"/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24"/>
        <v>0.67613999999999996</v>
      </c>
      <c r="II123" s="4">
        <f t="shared" si="25"/>
        <v>0.79980000000000007</v>
      </c>
      <c r="IJ123" s="4">
        <f t="shared" si="26"/>
        <v>0.21056</v>
      </c>
      <c r="IK123" s="4">
        <f t="shared" si="27"/>
        <v>1.9840000000000003E-2</v>
      </c>
      <c r="IL123" s="4">
        <f t="shared" si="28"/>
        <v>0.77493999999999996</v>
      </c>
      <c r="IM123" s="4" t="e">
        <f t="shared" si="29"/>
        <v>#DIV/0!</v>
      </c>
      <c r="IN123" s="4">
        <f t="shared" si="30"/>
        <v>0.99600000000000011</v>
      </c>
      <c r="IO123" s="4">
        <f t="shared" si="31"/>
        <v>2.1106600000000002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e" cm="1">
        <f t="array" aca="1" ref="IU123" ca="1">CONCATENATE(INDIRECT(ADDRESS(1,MATCH(_xlfn.MAXIFS(B123:IG123,metrics.rec,"Coverage"),B123:IG123,0)+1)), ", ", INDIRECT(ADDRESS(2,MATCH(_xlfn.MAXIFS(B123:IG123,metrics.rec,"Coverage"),B123:IG123,0)+1)))</f>
        <v>#N/A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113</v>
      </c>
      <c r="B124" s="4">
        <v>0.63819999999999999</v>
      </c>
      <c r="C124" s="4">
        <v>0.70569999999999999</v>
      </c>
      <c r="D124" s="4">
        <v>0.2445</v>
      </c>
      <c r="E124" s="4">
        <v>4.1000000000000003E-3</v>
      </c>
      <c r="F124" s="4">
        <v>0.85560000000000003</v>
      </c>
      <c r="G124" s="4"/>
      <c r="H124" s="4">
        <v>1</v>
      </c>
      <c r="I124" s="4">
        <v>2.5518000000000001</v>
      </c>
      <c r="J124" s="5">
        <v>0.65080000000000005</v>
      </c>
      <c r="K124" s="5">
        <v>0.73699999999999999</v>
      </c>
      <c r="L124" s="5">
        <v>0.2258</v>
      </c>
      <c r="M124" s="5">
        <v>1.2699999999999999E-2</v>
      </c>
      <c r="N124" s="5">
        <v>0.84279999999999999</v>
      </c>
      <c r="O124" s="5"/>
      <c r="P124" s="5">
        <v>1</v>
      </c>
      <c r="Q124" s="5">
        <v>2.2854999999999999</v>
      </c>
      <c r="R124" s="4">
        <v>0.65990000000000004</v>
      </c>
      <c r="S124" s="4">
        <v>0.75639999999999996</v>
      </c>
      <c r="T124" s="4">
        <v>0.21</v>
      </c>
      <c r="U124" s="4">
        <v>2.3099999999999999E-2</v>
      </c>
      <c r="V124" s="4">
        <v>0.81699999999999995</v>
      </c>
      <c r="W124" s="4"/>
      <c r="X124" s="4">
        <v>1</v>
      </c>
      <c r="Y124" s="4">
        <v>2.1391</v>
      </c>
      <c r="Z124" s="5">
        <v>0.68300000000000005</v>
      </c>
      <c r="AA124" s="5">
        <v>0.80689999999999995</v>
      </c>
      <c r="AB124" s="5">
        <v>0.15920000000000001</v>
      </c>
      <c r="AC124" s="5">
        <v>3.4700000000000002E-2</v>
      </c>
      <c r="AD124" s="5">
        <v>0.76439999999999997</v>
      </c>
      <c r="AE124" s="5"/>
      <c r="AF124" s="5">
        <v>1</v>
      </c>
      <c r="AG124" s="5">
        <v>1.6283000000000001</v>
      </c>
      <c r="AH124" s="4">
        <v>0.74260000000000004</v>
      </c>
      <c r="AI124" s="4">
        <v>0.95379999999999998</v>
      </c>
      <c r="AJ124" s="4">
        <v>0.1048</v>
      </c>
      <c r="AK124" s="4">
        <v>5.4199999999999998E-2</v>
      </c>
      <c r="AL124" s="4">
        <v>0.53139999999999998</v>
      </c>
      <c r="AM124" s="4"/>
      <c r="AN124" s="4">
        <v>0.97640000000000005</v>
      </c>
      <c r="AO124" s="4">
        <v>0.87339999999999995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/>
      <c r="BG124" s="14"/>
      <c r="BH124" s="14"/>
      <c r="BI124" s="14"/>
      <c r="BJ124" s="14"/>
      <c r="BK124" s="14"/>
      <c r="BL124" s="14"/>
      <c r="BM124" s="14"/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24"/>
        <v>0.67489999999999994</v>
      </c>
      <c r="II124" s="4">
        <f t="shared" si="25"/>
        <v>0.79195999999999989</v>
      </c>
      <c r="IJ124" s="4">
        <f t="shared" si="26"/>
        <v>0.18886</v>
      </c>
      <c r="IK124" s="4">
        <f t="shared" si="27"/>
        <v>2.5759999999999998E-2</v>
      </c>
      <c r="IL124" s="4">
        <f t="shared" si="28"/>
        <v>0.76224000000000003</v>
      </c>
      <c r="IM124" s="4" t="e">
        <f t="shared" si="29"/>
        <v>#DIV/0!</v>
      </c>
      <c r="IN124" s="4">
        <f t="shared" si="30"/>
        <v>0.99527999999999994</v>
      </c>
      <c r="IO124" s="4">
        <f t="shared" si="31"/>
        <v>1.8956199999999999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r=0.1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k=5, r=0.1</v>
      </c>
      <c r="IU124" s="1" t="e" cm="1">
        <f t="array" aca="1" ref="IU124" ca="1">CONCATENATE(INDIRECT(ADDRESS(1,MATCH(_xlfn.MAXIFS(B124:IG124,metrics.rec,"Coverage"),B124:IG124,0)+1)), ", ", INDIRECT(ADDRESS(2,MATCH(_xlfn.MAXIFS(B124:IG124,metrics.rec,"Coverage"),B124:IG124,0)+1)))</f>
        <v>#N/A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114</v>
      </c>
      <c r="B125" s="4">
        <v>0.6905</v>
      </c>
      <c r="C125" s="4">
        <v>0.80810000000000004</v>
      </c>
      <c r="D125" s="4">
        <v>0.12970000000000001</v>
      </c>
      <c r="E125" s="4">
        <v>3.8999999999999998E-3</v>
      </c>
      <c r="F125" s="4">
        <v>0.60709999999999997</v>
      </c>
      <c r="G125" s="4"/>
      <c r="H125" s="4">
        <v>1</v>
      </c>
      <c r="I125" s="4">
        <v>2.4893000000000001</v>
      </c>
      <c r="J125" s="5">
        <v>0.71589999999999998</v>
      </c>
      <c r="K125" s="5">
        <v>0.86709999999999998</v>
      </c>
      <c r="L125" s="5">
        <v>0.113</v>
      </c>
      <c r="M125" s="5">
        <v>1.01E-2</v>
      </c>
      <c r="N125" s="5">
        <v>0.56069999999999998</v>
      </c>
      <c r="O125" s="5"/>
      <c r="P125" s="5">
        <v>1</v>
      </c>
      <c r="Q125" s="5">
        <v>2.2090999999999998</v>
      </c>
      <c r="R125" s="4">
        <v>0.72929999999999995</v>
      </c>
      <c r="S125" s="4">
        <v>0.90300000000000002</v>
      </c>
      <c r="T125" s="4">
        <v>0.1258</v>
      </c>
      <c r="U125" s="4">
        <v>1.52E-2</v>
      </c>
      <c r="V125" s="4">
        <v>0.51649999999999996</v>
      </c>
      <c r="W125" s="4"/>
      <c r="X125" s="4">
        <v>1</v>
      </c>
      <c r="Y125" s="4">
        <v>2.0666000000000002</v>
      </c>
      <c r="Z125" s="5">
        <v>0.73980000000000001</v>
      </c>
      <c r="AA125" s="5">
        <v>0.93600000000000005</v>
      </c>
      <c r="AB125" s="5">
        <v>0.1237</v>
      </c>
      <c r="AC125" s="5">
        <v>0.02</v>
      </c>
      <c r="AD125" s="5">
        <v>0.50180000000000002</v>
      </c>
      <c r="AE125" s="5"/>
      <c r="AF125" s="5">
        <v>0.998</v>
      </c>
      <c r="AG125" s="5">
        <v>1.3499000000000001</v>
      </c>
      <c r="AH125" s="4">
        <v>0.75519999999999998</v>
      </c>
      <c r="AI125" s="4">
        <v>0.98609999999999998</v>
      </c>
      <c r="AJ125" s="4">
        <v>7.8200000000000006E-2</v>
      </c>
      <c r="AK125" s="4">
        <v>5.3499999999999999E-2</v>
      </c>
      <c r="AL125" s="4">
        <v>0.48859999999999998</v>
      </c>
      <c r="AM125" s="4"/>
      <c r="AN125" s="4">
        <v>0.94610000000000005</v>
      </c>
      <c r="AO125" s="4">
        <v>0.71989999999999998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24"/>
        <v>0.7261399999999999</v>
      </c>
      <c r="II125" s="4">
        <f t="shared" si="25"/>
        <v>0.90005999999999986</v>
      </c>
      <c r="IJ125" s="4">
        <f t="shared" si="26"/>
        <v>0.11408000000000003</v>
      </c>
      <c r="IK125" s="4">
        <f t="shared" si="27"/>
        <v>2.0539999999999996E-2</v>
      </c>
      <c r="IL125" s="4">
        <f t="shared" si="28"/>
        <v>0.53493999999999997</v>
      </c>
      <c r="IM125" s="4" t="e">
        <f t="shared" si="29"/>
        <v>#DIV/0!</v>
      </c>
      <c r="IN125" s="4">
        <f t="shared" si="30"/>
        <v>0.98882000000000014</v>
      </c>
      <c r="IO125" s="4">
        <f t="shared" si="31"/>
        <v>1.7669600000000003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s="11" customFormat="1" x14ac:dyDescent="0.2">
      <c r="A126" s="11" t="s">
        <v>115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14"/>
      <c r="CM126" s="14"/>
      <c r="CN126" s="14"/>
      <c r="CO126" s="14"/>
      <c r="CP126" s="14"/>
      <c r="CQ126" s="14"/>
      <c r="CR126" s="14"/>
      <c r="CS126" s="14"/>
      <c r="CT126" s="4"/>
      <c r="CU126" s="4"/>
      <c r="CV126" s="4"/>
      <c r="CW126" s="4"/>
      <c r="CX126" s="4"/>
      <c r="CY126" s="4"/>
      <c r="CZ126" s="4"/>
      <c r="DA126" s="4"/>
      <c r="DB126" s="14"/>
      <c r="DC126" s="14"/>
      <c r="DD126" s="14"/>
      <c r="DE126" s="14"/>
      <c r="DF126" s="14"/>
      <c r="DG126" s="14"/>
      <c r="DH126" s="14"/>
      <c r="DI126" s="14"/>
      <c r="DJ126" s="4"/>
      <c r="DK126" s="4"/>
      <c r="DL126" s="4"/>
      <c r="DM126" s="4"/>
      <c r="DN126" s="4"/>
      <c r="DO126" s="4"/>
      <c r="DP126" s="4"/>
      <c r="DQ126" s="4"/>
      <c r="DR126" s="14"/>
      <c r="DS126" s="14"/>
      <c r="DT126" s="14"/>
      <c r="DU126" s="14"/>
      <c r="DV126" s="14"/>
      <c r="DW126" s="14"/>
      <c r="DX126" s="14"/>
      <c r="DY126" s="14"/>
      <c r="DZ126" s="4"/>
      <c r="EA126" s="4"/>
      <c r="EB126" s="4"/>
      <c r="EC126" s="4"/>
      <c r="ED126" s="4"/>
      <c r="EE126" s="4"/>
      <c r="EF126" s="4"/>
      <c r="EG126" s="4"/>
      <c r="EH126" s="14"/>
      <c r="EI126" s="14"/>
      <c r="EJ126" s="14"/>
      <c r="EK126" s="14"/>
      <c r="EL126" s="14"/>
      <c r="EM126" s="14"/>
      <c r="EN126" s="14"/>
      <c r="EO126" s="14"/>
      <c r="EP126" s="4"/>
      <c r="EQ126" s="4"/>
      <c r="ER126" s="4"/>
      <c r="ES126" s="4"/>
      <c r="ET126" s="4"/>
      <c r="EU126" s="4"/>
      <c r="EV126" s="4"/>
      <c r="EW126" s="4"/>
      <c r="EX126" s="14"/>
      <c r="EY126" s="14"/>
      <c r="EZ126" s="14"/>
      <c r="FA126" s="14"/>
      <c r="FB126" s="14"/>
      <c r="FC126" s="14"/>
      <c r="FD126" s="14"/>
      <c r="FE126" s="14"/>
      <c r="FF126" s="4"/>
      <c r="FG126" s="4"/>
      <c r="FH126" s="4"/>
      <c r="FI126" s="4"/>
      <c r="FJ126" s="4"/>
      <c r="FK126" s="4"/>
      <c r="FL126" s="4"/>
      <c r="FM126" s="4"/>
      <c r="FN126" s="14"/>
      <c r="FO126" s="14"/>
      <c r="FP126" s="14"/>
      <c r="FQ126" s="14"/>
      <c r="FR126" s="14"/>
      <c r="FS126" s="14"/>
      <c r="FT126" s="14"/>
      <c r="FU126" s="14"/>
      <c r="FV126" s="4"/>
      <c r="FW126" s="4"/>
      <c r="FX126" s="4"/>
      <c r="FY126" s="4"/>
      <c r="FZ126" s="4"/>
      <c r="GA126" s="4"/>
      <c r="GB126" s="4"/>
      <c r="GC126" s="4"/>
      <c r="GD126" s="14"/>
      <c r="GE126" s="14"/>
      <c r="GF126" s="14"/>
      <c r="GG126" s="14"/>
      <c r="GH126" s="14"/>
      <c r="GI126" s="14"/>
      <c r="GJ126" s="14"/>
      <c r="GK126" s="14"/>
      <c r="GL126" s="4"/>
      <c r="GM126" s="4"/>
      <c r="GN126" s="4"/>
      <c r="GO126" s="4"/>
      <c r="GP126" s="4"/>
      <c r="GQ126" s="4"/>
      <c r="GR126" s="4"/>
      <c r="GS126" s="4"/>
      <c r="GT126" s="14"/>
      <c r="GU126" s="14"/>
      <c r="GV126" s="14"/>
      <c r="GW126" s="14"/>
      <c r="GX126" s="14"/>
      <c r="GY126" s="14"/>
      <c r="GZ126" s="14"/>
      <c r="HA126" s="14"/>
      <c r="HB126" s="4"/>
      <c r="HC126" s="4"/>
      <c r="HD126" s="4"/>
      <c r="HE126" s="4"/>
      <c r="HF126" s="4"/>
      <c r="HG126" s="4"/>
      <c r="HH126" s="4"/>
      <c r="HI126" s="4"/>
      <c r="HJ126" s="14"/>
      <c r="HK126" s="14"/>
      <c r="HL126" s="14"/>
      <c r="HM126" s="14"/>
      <c r="HN126" s="14"/>
      <c r="HO126" s="14"/>
      <c r="HP126" s="14"/>
      <c r="HQ126" s="14"/>
      <c r="HR126" s="4"/>
      <c r="HS126" s="4"/>
      <c r="HT126" s="4"/>
      <c r="HU126" s="4"/>
      <c r="HV126" s="4"/>
      <c r="HW126" s="4"/>
      <c r="HX126" s="4"/>
      <c r="HY126" s="4"/>
      <c r="HZ126" s="14"/>
      <c r="IA126" s="14"/>
      <c r="IB126" s="14"/>
      <c r="IC126" s="14"/>
      <c r="ID126" s="14"/>
      <c r="IE126" s="14"/>
      <c r="IF126" s="14"/>
      <c r="IG126" s="14"/>
      <c r="IH126" s="4" t="e">
        <f t="shared" si="24"/>
        <v>#DIV/0!</v>
      </c>
      <c r="II126" s="4" t="e">
        <f t="shared" si="25"/>
        <v>#DIV/0!</v>
      </c>
      <c r="IJ126" s="4" t="e">
        <f t="shared" si="26"/>
        <v>#DIV/0!</v>
      </c>
      <c r="IK126" s="4" t="e">
        <f t="shared" si="27"/>
        <v>#DIV/0!</v>
      </c>
      <c r="IL126" s="4" t="e">
        <f t="shared" si="28"/>
        <v>#DIV/0!</v>
      </c>
      <c r="IM126" s="4" t="e">
        <f t="shared" si="29"/>
        <v>#DIV/0!</v>
      </c>
      <c r="IN126" s="4" t="e">
        <f t="shared" si="30"/>
        <v>#DIV/0!</v>
      </c>
      <c r="IO126" s="4" t="e">
        <f t="shared" si="31"/>
        <v>#DIV/0!</v>
      </c>
      <c r="IP126" s="1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s="11" customFormat="1" x14ac:dyDescent="0.2">
      <c r="A127" s="11" t="s">
        <v>116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/>
      <c r="BG127" s="14"/>
      <c r="BH127" s="14"/>
      <c r="BI127" s="14"/>
      <c r="BJ127" s="14"/>
      <c r="BK127" s="14"/>
      <c r="BL127" s="14"/>
      <c r="BM127" s="14"/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14"/>
      <c r="CM127" s="14"/>
      <c r="CN127" s="14"/>
      <c r="CO127" s="14"/>
      <c r="CP127" s="14"/>
      <c r="CQ127" s="14"/>
      <c r="CR127" s="14"/>
      <c r="CS127" s="14"/>
      <c r="CT127" s="4"/>
      <c r="CU127" s="4"/>
      <c r="CV127" s="4"/>
      <c r="CW127" s="4"/>
      <c r="CX127" s="4"/>
      <c r="CY127" s="4"/>
      <c r="CZ127" s="4"/>
      <c r="DA127" s="4"/>
      <c r="DB127" s="14"/>
      <c r="DC127" s="14"/>
      <c r="DD127" s="14"/>
      <c r="DE127" s="14"/>
      <c r="DF127" s="14"/>
      <c r="DG127" s="14"/>
      <c r="DH127" s="14"/>
      <c r="DI127" s="14"/>
      <c r="DJ127" s="4"/>
      <c r="DK127" s="4"/>
      <c r="DL127" s="4"/>
      <c r="DM127" s="4"/>
      <c r="DN127" s="4"/>
      <c r="DO127" s="4"/>
      <c r="DP127" s="4"/>
      <c r="DQ127" s="4"/>
      <c r="DR127" s="14"/>
      <c r="DS127" s="14"/>
      <c r="DT127" s="14"/>
      <c r="DU127" s="14"/>
      <c r="DV127" s="14"/>
      <c r="DW127" s="14"/>
      <c r="DX127" s="14"/>
      <c r="DY127" s="14"/>
      <c r="DZ127" s="4"/>
      <c r="EA127" s="4"/>
      <c r="EB127" s="4"/>
      <c r="EC127" s="4"/>
      <c r="ED127" s="4"/>
      <c r="EE127" s="4"/>
      <c r="EF127" s="4"/>
      <c r="EG127" s="4"/>
      <c r="EH127" s="14"/>
      <c r="EI127" s="14"/>
      <c r="EJ127" s="14"/>
      <c r="EK127" s="14"/>
      <c r="EL127" s="14"/>
      <c r="EM127" s="14"/>
      <c r="EN127" s="14"/>
      <c r="EO127" s="14"/>
      <c r="EP127" s="4"/>
      <c r="EQ127" s="4"/>
      <c r="ER127" s="4"/>
      <c r="ES127" s="4"/>
      <c r="ET127" s="4"/>
      <c r="EU127" s="4"/>
      <c r="EV127" s="4"/>
      <c r="EW127" s="4"/>
      <c r="EX127" s="14"/>
      <c r="EY127" s="14"/>
      <c r="EZ127" s="14"/>
      <c r="FA127" s="14"/>
      <c r="FB127" s="14"/>
      <c r="FC127" s="14"/>
      <c r="FD127" s="14"/>
      <c r="FE127" s="14"/>
      <c r="FF127" s="4"/>
      <c r="FG127" s="4"/>
      <c r="FH127" s="4"/>
      <c r="FI127" s="4"/>
      <c r="FJ127" s="4"/>
      <c r="FK127" s="4"/>
      <c r="FL127" s="4"/>
      <c r="FM127" s="4"/>
      <c r="FN127" s="14"/>
      <c r="FO127" s="14"/>
      <c r="FP127" s="14"/>
      <c r="FQ127" s="14"/>
      <c r="FR127" s="14"/>
      <c r="FS127" s="14"/>
      <c r="FT127" s="14"/>
      <c r="FU127" s="14"/>
      <c r="FV127" s="4"/>
      <c r="FW127" s="4"/>
      <c r="FX127" s="4"/>
      <c r="FY127" s="4"/>
      <c r="FZ127" s="4"/>
      <c r="GA127" s="4"/>
      <c r="GB127" s="4"/>
      <c r="GC127" s="4"/>
      <c r="GD127" s="14"/>
      <c r="GE127" s="14"/>
      <c r="GF127" s="14"/>
      <c r="GG127" s="14"/>
      <c r="GH127" s="14"/>
      <c r="GI127" s="14"/>
      <c r="GJ127" s="14"/>
      <c r="GK127" s="14"/>
      <c r="GL127" s="4"/>
      <c r="GM127" s="4"/>
      <c r="GN127" s="4"/>
      <c r="GO127" s="4"/>
      <c r="GP127" s="4"/>
      <c r="GQ127" s="4"/>
      <c r="GR127" s="4"/>
      <c r="GS127" s="4"/>
      <c r="GT127" s="14"/>
      <c r="GU127" s="14"/>
      <c r="GV127" s="14"/>
      <c r="GW127" s="14"/>
      <c r="GX127" s="14"/>
      <c r="GY127" s="14"/>
      <c r="GZ127" s="14"/>
      <c r="HA127" s="14"/>
      <c r="HB127" s="4"/>
      <c r="HC127" s="4"/>
      <c r="HD127" s="4"/>
      <c r="HE127" s="4"/>
      <c r="HF127" s="4"/>
      <c r="HG127" s="4"/>
      <c r="HH127" s="4"/>
      <c r="HI127" s="4"/>
      <c r="HJ127" s="14"/>
      <c r="HK127" s="14"/>
      <c r="HL127" s="14"/>
      <c r="HM127" s="14"/>
      <c r="HN127" s="14"/>
      <c r="HO127" s="14"/>
      <c r="HP127" s="14"/>
      <c r="HQ127" s="14"/>
      <c r="HR127" s="4"/>
      <c r="HS127" s="4"/>
      <c r="HT127" s="4"/>
      <c r="HU127" s="4"/>
      <c r="HV127" s="4"/>
      <c r="HW127" s="4"/>
      <c r="HX127" s="4"/>
      <c r="HY127" s="4"/>
      <c r="HZ127" s="14"/>
      <c r="IA127" s="14"/>
      <c r="IB127" s="14"/>
      <c r="IC127" s="14"/>
      <c r="ID127" s="14"/>
      <c r="IE127" s="14"/>
      <c r="IF127" s="14"/>
      <c r="IG127" s="14"/>
      <c r="IH127" s="4" t="e">
        <f t="shared" si="24"/>
        <v>#DIV/0!</v>
      </c>
      <c r="II127" s="4" t="e">
        <f t="shared" si="25"/>
        <v>#DIV/0!</v>
      </c>
      <c r="IJ127" s="4" t="e">
        <f t="shared" si="26"/>
        <v>#DIV/0!</v>
      </c>
      <c r="IK127" s="4" t="e">
        <f t="shared" si="27"/>
        <v>#DIV/0!</v>
      </c>
      <c r="IL127" s="4" t="e">
        <f t="shared" si="28"/>
        <v>#DIV/0!</v>
      </c>
      <c r="IM127" s="4" t="e">
        <f t="shared" si="29"/>
        <v>#DIV/0!</v>
      </c>
      <c r="IN127" s="4" t="e">
        <f t="shared" si="30"/>
        <v>#DIV/0!</v>
      </c>
      <c r="IO127" s="4" t="e">
        <f t="shared" si="31"/>
        <v>#DIV/0!</v>
      </c>
      <c r="IP127" s="11" t="e" cm="1">
        <f t="array" aca="1" ref="IP127" ca="1">CONCATENATE(INDIRECT(ADDRESS(1,MATCH(_xlfn.MINIFS(B127:IG127,metrics.rec,"MAE"),B127:IG127,0)+1)), ", ", INDIRECT(ADDRESS(2,MATCH(_xlfn.MINIFS(B127:IG127,metrics.rec,"MAE"),B127:IG127,0)+1)))</f>
        <v>#N/A</v>
      </c>
      <c r="IQ127" s="11" t="e" cm="1">
        <f t="array" aca="1" ref="IQ127" ca="1">CONCATENATE(INDIRECT(ADDRESS(1,MATCH(_xlfn.MINIFS(B127:IG127,metrics.rec,"MSE"),B127:IG127,0)+1)), ", ", INDIRECT(ADDRESS(2,MATCH(_xlfn.MINIFS(B127:IG127,metrics.rec,"MSE"),B127:IG127,0)+1)))</f>
        <v>#N/A</v>
      </c>
      <c r="IR127" s="11" t="e" cm="1">
        <f t="array" aca="1" ref="IR127" ca="1">CONCATENATE(INDIRECT(ADDRESS(1,MATCH(_xlfn.MAXIFS(B127:IG127,metrics.rec,"R"),B127:IG127,0)+1)), ", ", INDIRECT(ADDRESS(2,MATCH(_xlfn.MAXIFS(B127:IG127,metrics.rec,"R"),B127:IG127,0)+1)))</f>
        <v>#N/A</v>
      </c>
      <c r="IS127" s="11" t="e" cm="1">
        <f t="array" aca="1" ref="IS127" ca="1">CONCATENATE(INDIRECT(ADDRESS(1,MATCH(_xlfn.MAXIFS(B127:IG127,metrics.rec,"Precision"),B127:IG127,0)+1)), ", ", INDIRECT(ADDRESS(2,MATCH(_xlfn.MAXIFS(B127:IG127,metrics.rec,"Precision"),B127:IG127,0)+1)))</f>
        <v>#N/A</v>
      </c>
      <c r="IT127" s="11" t="e" cm="1">
        <f t="array" aca="1" ref="IT127" ca="1">CONCATENATE(INDIRECT(ADDRESS(1,MATCH(_xlfn.MAXIFS(B127:IG127,metrics.rec,"Recall"),B127:IG127,0)+1)), ", ", INDIRECT(ADDRESS(2,MATCH(_xlfn.MAXIFS(B127:IG127,metrics.rec,"Recall"),B127:IG127,0)+1)))</f>
        <v>#N/A</v>
      </c>
      <c r="IU127" s="11" t="e" cm="1">
        <f t="array" aca="1" ref="IU127" ca="1">CONCATENATE(INDIRECT(ADDRESS(1,MATCH(_xlfn.MAXIFS(B127:IG127,metrics.rec,"Coverage"),B127:IG127,0)+1)), ", ", INDIRECT(ADDRESS(2,MATCH(_xlfn.MAXIFS(B127:IG127,metrics.rec,"Coverage"),B127:IG127,0)+1)))</f>
        <v>#N/A</v>
      </c>
      <c r="IV127" s="11" t="e" cm="1">
        <f t="array" aca="1" ref="IV127" ca="1">CONCATENATE(INDIRECT(ADDRESS(1,MATCH(_xlfn.MAXIFS(B127:IG127,metrics.rec,"Recatio"),B127:IG127,0)+1)), ", ", INDIRECT(ADDRESS(2,MATCH(_xlfn.MAXIFS(B127:IG127,metrics.rec,"Recatio"),B127:IG127,0)+1)))</f>
        <v>#N/A</v>
      </c>
      <c r="IW127" s="11" t="e" cm="1">
        <f t="array" aca="1" ref="IW127" ca="1">CONCATENATE(INDIRECT(ADDRESS(1,MATCH(_xlfn.MINIFS(B127:IG127,metrics.rec,"Time"),B127:IG127,0)+1)), ", ", INDIRECT(ADDRESS(2,MATCH(_xlfn.MINIFS(B127:IG127,metrics.rec,"Time"),B127:IG127,0)+1)))</f>
        <v>#N/A</v>
      </c>
    </row>
    <row r="128" spans="1:257" x14ac:dyDescent="0.2">
      <c r="A128" s="1" t="s">
        <v>117</v>
      </c>
      <c r="B128" s="4">
        <v>0.72870000000000001</v>
      </c>
      <c r="C128" s="4">
        <v>0.91520000000000001</v>
      </c>
      <c r="D128" s="4">
        <v>0.1265</v>
      </c>
      <c r="E128" s="4">
        <v>2E-3</v>
      </c>
      <c r="F128" s="4">
        <v>0.82430000000000003</v>
      </c>
      <c r="G128" s="4"/>
      <c r="H128" s="4">
        <v>1</v>
      </c>
      <c r="I128" s="4">
        <v>10.229100000000001</v>
      </c>
      <c r="J128" s="5">
        <v>0.74439999999999995</v>
      </c>
      <c r="K128" s="5">
        <v>0.95130000000000003</v>
      </c>
      <c r="L128" s="5">
        <v>8.1199999999999994E-2</v>
      </c>
      <c r="M128" s="5">
        <v>6.1000000000000004E-3</v>
      </c>
      <c r="N128" s="5">
        <v>0.8105</v>
      </c>
      <c r="O128" s="5"/>
      <c r="P128" s="5">
        <v>1</v>
      </c>
      <c r="Q128" s="5">
        <v>6.4984999999999999</v>
      </c>
      <c r="R128" s="4">
        <v>0.76</v>
      </c>
      <c r="S128" s="4">
        <v>0.98019999999999996</v>
      </c>
      <c r="T128" s="4">
        <v>1.83E-2</v>
      </c>
      <c r="U128" s="4">
        <v>1.17E-2</v>
      </c>
      <c r="V128" s="4">
        <v>0.78979999999999995</v>
      </c>
      <c r="W128" s="4"/>
      <c r="X128" s="4">
        <v>1</v>
      </c>
      <c r="Y128" s="4">
        <v>4.0601000000000003</v>
      </c>
      <c r="Z128" s="5">
        <v>0.77639999999999998</v>
      </c>
      <c r="AA128" s="5">
        <v>1.0142</v>
      </c>
      <c r="AB128" s="5">
        <v>-1.8800000000000001E-2</v>
      </c>
      <c r="AC128" s="5">
        <v>2.1100000000000001E-2</v>
      </c>
      <c r="AD128" s="5">
        <v>0.74370000000000003</v>
      </c>
      <c r="AE128" s="5"/>
      <c r="AF128" s="5">
        <v>1</v>
      </c>
      <c r="AG128" s="5">
        <v>1.5855999999999999</v>
      </c>
      <c r="AH128" s="4">
        <v>0.81820000000000004</v>
      </c>
      <c r="AI128" s="4">
        <v>1.1224000000000001</v>
      </c>
      <c r="AJ128" s="4">
        <v>-2.8500000000000001E-2</v>
      </c>
      <c r="AK128" s="4">
        <v>6.8599999999999994E-2</v>
      </c>
      <c r="AL128" s="4">
        <v>0.4874</v>
      </c>
      <c r="AM128" s="4"/>
      <c r="AN128" s="4">
        <v>0.97440000000000004</v>
      </c>
      <c r="AO128" s="4">
        <v>0.40600000000000003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24"/>
        <v>0.76554</v>
      </c>
      <c r="II128" s="4">
        <f t="shared" si="25"/>
        <v>0.99665999999999999</v>
      </c>
      <c r="IJ128" s="4">
        <f t="shared" si="26"/>
        <v>3.5740000000000001E-2</v>
      </c>
      <c r="IK128" s="4">
        <f t="shared" si="27"/>
        <v>2.1899999999999996E-2</v>
      </c>
      <c r="IL128" s="4">
        <f t="shared" si="28"/>
        <v>0.73114000000000001</v>
      </c>
      <c r="IM128" s="4" t="e">
        <f t="shared" si="29"/>
        <v>#DIV/0!</v>
      </c>
      <c r="IN128" s="4">
        <f t="shared" si="30"/>
        <v>0.99487999999999999</v>
      </c>
      <c r="IO128" s="4">
        <f t="shared" si="31"/>
        <v>4.55586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x14ac:dyDescent="0.2">
      <c r="A129" s="1" t="s">
        <v>118</v>
      </c>
      <c r="B129" s="4">
        <v>0.62649999999999995</v>
      </c>
      <c r="C129" s="4">
        <v>0.68679999999999997</v>
      </c>
      <c r="D129" s="4">
        <v>0.26629999999999998</v>
      </c>
      <c r="E129" s="4">
        <v>4.0000000000000001E-3</v>
      </c>
      <c r="F129" s="4">
        <v>0.84730000000000005</v>
      </c>
      <c r="G129" s="4"/>
      <c r="H129" s="4">
        <v>0.99790000000000001</v>
      </c>
      <c r="I129" s="4">
        <v>2.5655999999999999</v>
      </c>
      <c r="J129" s="5">
        <v>0.64229999999999998</v>
      </c>
      <c r="K129" s="5">
        <v>0.7238</v>
      </c>
      <c r="L129" s="5">
        <v>0.2422</v>
      </c>
      <c r="M129" s="5">
        <v>1.21E-2</v>
      </c>
      <c r="N129" s="5">
        <v>0.82720000000000005</v>
      </c>
      <c r="O129" s="5"/>
      <c r="P129" s="5">
        <v>0.99839999999999995</v>
      </c>
      <c r="Q129" s="5">
        <v>2.2766000000000002</v>
      </c>
      <c r="R129" s="4">
        <v>0.6583</v>
      </c>
      <c r="S129" s="4">
        <v>0.75590000000000002</v>
      </c>
      <c r="T129" s="4">
        <v>0.2099</v>
      </c>
      <c r="U129" s="4">
        <v>2.1100000000000001E-2</v>
      </c>
      <c r="V129" s="4">
        <v>0.79410000000000003</v>
      </c>
      <c r="W129" s="4"/>
      <c r="X129" s="4">
        <v>0.998</v>
      </c>
      <c r="Y129" s="4">
        <v>1.8615999999999999</v>
      </c>
      <c r="Z129" s="5">
        <v>0.6865</v>
      </c>
      <c r="AA129" s="5">
        <v>0.81740000000000002</v>
      </c>
      <c r="AB129" s="5">
        <v>0.1452</v>
      </c>
      <c r="AC129" s="5">
        <v>2.76E-2</v>
      </c>
      <c r="AD129" s="5">
        <v>0.73250000000000004</v>
      </c>
      <c r="AE129" s="5"/>
      <c r="AF129" s="5">
        <v>0.99150000000000005</v>
      </c>
      <c r="AG129" s="5">
        <v>1.3748</v>
      </c>
      <c r="AH129" s="4">
        <v>0.76770000000000005</v>
      </c>
      <c r="AI129" s="4">
        <v>1.01</v>
      </c>
      <c r="AJ129" s="4">
        <v>2.4400000000000002E-2</v>
      </c>
      <c r="AK129" s="4">
        <v>4.8899999999999999E-2</v>
      </c>
      <c r="AL129" s="4">
        <v>0.5383</v>
      </c>
      <c r="AM129" s="4"/>
      <c r="AN129" s="4">
        <v>0.87960000000000005</v>
      </c>
      <c r="AO129" s="4">
        <v>0.82669999999999999</v>
      </c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>
        <f t="shared" si="24"/>
        <v>0.67625999999999997</v>
      </c>
      <c r="II129" s="4">
        <f t="shared" si="25"/>
        <v>0.79878000000000005</v>
      </c>
      <c r="IJ129" s="4">
        <f t="shared" si="26"/>
        <v>0.17759999999999998</v>
      </c>
      <c r="IK129" s="4">
        <f t="shared" si="27"/>
        <v>2.274E-2</v>
      </c>
      <c r="IL129" s="4">
        <f t="shared" si="28"/>
        <v>0.7478800000000001</v>
      </c>
      <c r="IM129" s="4" t="e">
        <f t="shared" si="29"/>
        <v>#DIV/0!</v>
      </c>
      <c r="IN129" s="4">
        <f t="shared" si="30"/>
        <v>0.97308000000000006</v>
      </c>
      <c r="IO129" s="4">
        <f t="shared" si="31"/>
        <v>1.7810600000000001</v>
      </c>
      <c r="IP129" s="1" t="str" cm="1">
        <f t="array" aca="1" ref="IP129" ca="1">CONCATENATE(INDIRECT(ADDRESS(1,MATCH(_xlfn.MINIFS(B129:IG129,metrics.rec,"MAE"),B129:IG129,0)+1)), ", ", INDIRECT(ADDRESS(2,MATCH(_xlfn.MINIFS(B129:IG129,metrics.rec,"MAE"),B129:IG129,0)+1)))</f>
        <v>k=5, r=0.1</v>
      </c>
      <c r="IQ129" s="1" t="str" cm="1">
        <f t="array" aca="1" ref="IQ129" ca="1">CONCATENATE(INDIRECT(ADDRESS(1,MATCH(_xlfn.MINIFS(B129:IG129,metrics.rec,"MSE"),B129:IG129,0)+1)), ", ", INDIRECT(ADDRESS(2,MATCH(_xlfn.MINIFS(B129:IG129,metrics.rec,"MSE"),B129:IG129,0)+1)))</f>
        <v>k=5, r=0.1</v>
      </c>
      <c r="IR129" s="1" t="str" cm="1">
        <f t="array" aca="1" ref="IR129" ca="1">CONCATENATE(INDIRECT(ADDRESS(1,MATCH(_xlfn.MAXIFS(B129:IG129,metrics.rec,"R"),B129:IG129,0)+1)), ", ", INDIRECT(ADDRESS(2,MATCH(_xlfn.MAXIFS(B129:IG129,metrics.rec,"R"),B129:IG129,0)+1)))</f>
        <v>k=5, r=0.1</v>
      </c>
      <c r="IS129" s="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k=5, r=0.9</v>
      </c>
      <c r="IT129" s="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k=5, r=0.1</v>
      </c>
      <c r="IU129" s="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k=5, r=0.3</v>
      </c>
      <c r="IW129" s="1" t="str" cm="1">
        <f t="array" aca="1" ref="IW129" ca="1">CONCATENATE(INDIRECT(ADDRESS(1,MATCH(_xlfn.MINIFS(B129:IG129,metrics.rec,"Time"),B129:IG129,0)+1)), ", ", INDIRECT(ADDRESS(2,MATCH(_xlfn.MINIFS(B129:IG129,metrics.rec,"Time"),B129:IG129,0)+1)))</f>
        <v>k=5, r=0.9</v>
      </c>
    </row>
    <row r="130" spans="1:257" x14ac:dyDescent="0.2">
      <c r="A130" s="1" t="s">
        <v>119</v>
      </c>
      <c r="B130" s="4">
        <v>0.66120000000000001</v>
      </c>
      <c r="C130" s="4">
        <v>0.75849999999999995</v>
      </c>
      <c r="D130" s="4">
        <v>0.2102</v>
      </c>
      <c r="E130" s="4">
        <v>3.3999999999999998E-3</v>
      </c>
      <c r="F130" s="4">
        <v>0.68799999999999994</v>
      </c>
      <c r="G130" s="4"/>
      <c r="H130" s="4">
        <v>0.99790000000000001</v>
      </c>
      <c r="I130" s="4">
        <v>2.6461999999999999</v>
      </c>
      <c r="J130" s="5">
        <v>0.68659999999999999</v>
      </c>
      <c r="K130" s="5">
        <v>0.81669999999999998</v>
      </c>
      <c r="L130" s="5">
        <v>0.19900000000000001</v>
      </c>
      <c r="M130" s="5">
        <v>8.8999999999999999E-3</v>
      </c>
      <c r="N130" s="5">
        <v>0.64339999999999997</v>
      </c>
      <c r="O130" s="5"/>
      <c r="P130" s="5">
        <v>0.99839999999999995</v>
      </c>
      <c r="Q130" s="5">
        <v>2.2662</v>
      </c>
      <c r="R130" s="4">
        <v>0.70550000000000002</v>
      </c>
      <c r="S130" s="4">
        <v>0.8589</v>
      </c>
      <c r="T130" s="4">
        <v>0.1875</v>
      </c>
      <c r="U130" s="4">
        <v>1.38E-2</v>
      </c>
      <c r="V130" s="4">
        <v>0.60499999999999998</v>
      </c>
      <c r="W130" s="4"/>
      <c r="X130" s="4">
        <v>0.998</v>
      </c>
      <c r="Y130" s="4">
        <v>1.8977999999999999</v>
      </c>
      <c r="Z130" s="5">
        <v>0.71579999999999999</v>
      </c>
      <c r="AA130" s="5">
        <v>0.88780000000000003</v>
      </c>
      <c r="AB130" s="5">
        <v>0.151</v>
      </c>
      <c r="AC130" s="5">
        <v>0.02</v>
      </c>
      <c r="AD130" s="5">
        <v>0.60770000000000002</v>
      </c>
      <c r="AE130" s="5"/>
      <c r="AF130" s="5">
        <v>0.99150000000000005</v>
      </c>
      <c r="AG130" s="5">
        <v>1.3837999999999999</v>
      </c>
      <c r="AH130" s="4">
        <v>0.76239999999999997</v>
      </c>
      <c r="AI130" s="4">
        <v>0.99770000000000003</v>
      </c>
      <c r="AJ130" s="4">
        <v>3.44E-2</v>
      </c>
      <c r="AK130" s="4">
        <v>4.9599999999999998E-2</v>
      </c>
      <c r="AL130" s="4">
        <v>0.52880000000000005</v>
      </c>
      <c r="AM130" s="4"/>
      <c r="AN130" s="4">
        <v>0.88080000000000003</v>
      </c>
      <c r="AO130" s="4">
        <v>0.73060000000000003</v>
      </c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>
        <f t="shared" si="24"/>
        <v>0.70629999999999993</v>
      </c>
      <c r="II130" s="4">
        <f t="shared" si="25"/>
        <v>0.86391999999999991</v>
      </c>
      <c r="IJ130" s="4">
        <f t="shared" si="26"/>
        <v>0.15642</v>
      </c>
      <c r="IK130" s="4">
        <f t="shared" si="27"/>
        <v>1.9140000000000001E-2</v>
      </c>
      <c r="IL130" s="4">
        <f t="shared" si="28"/>
        <v>0.6145799999999999</v>
      </c>
      <c r="IM130" s="4" t="e">
        <f t="shared" si="29"/>
        <v>#DIV/0!</v>
      </c>
      <c r="IN130" s="4">
        <f t="shared" si="30"/>
        <v>0.97331999999999996</v>
      </c>
      <c r="IO130" s="4">
        <f t="shared" si="31"/>
        <v>1.7849200000000001</v>
      </c>
      <c r="IP130" s="1" t="str" cm="1">
        <f t="array" aca="1" ref="IP130" ca="1">CONCATENATE(INDIRECT(ADDRESS(1,MATCH(_xlfn.MINIFS(B130:IG130,metrics.rec,"MAE"),B130:IG130,0)+1)), ", ", INDIRECT(ADDRESS(2,MATCH(_xlfn.MINIFS(B130:IG130,metrics.rec,"MAE"),B130:IG130,0)+1)))</f>
        <v>k=5, r=0.1</v>
      </c>
      <c r="IQ130" s="1" t="str" cm="1">
        <f t="array" aca="1" ref="IQ130" ca="1">CONCATENATE(INDIRECT(ADDRESS(1,MATCH(_xlfn.MINIFS(B130:IG130,metrics.rec,"MSE"),B130:IG130,0)+1)), ", ", INDIRECT(ADDRESS(2,MATCH(_xlfn.MINIFS(B130:IG130,metrics.rec,"MSE"),B130:IG130,0)+1)))</f>
        <v>k=5, r=0.1</v>
      </c>
      <c r="IR130" s="1" t="str" cm="1">
        <f t="array" aca="1" ref="IR130" ca="1">CONCATENATE(INDIRECT(ADDRESS(1,MATCH(_xlfn.MAXIFS(B130:IG130,metrics.rec,"R"),B130:IG130,0)+1)), ", ", INDIRECT(ADDRESS(2,MATCH(_xlfn.MAXIFS(B130:IG130,metrics.rec,"R"),B130:IG130,0)+1)))</f>
        <v>k=5, r=0.1</v>
      </c>
      <c r="IS130" s="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k=5, r=0.9</v>
      </c>
      <c r="IT130" s="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k=5, r=0.1</v>
      </c>
      <c r="IU130" s="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k=5, r=0.3</v>
      </c>
      <c r="IW130" s="1" t="str" cm="1">
        <f t="array" aca="1" ref="IW130" ca="1">CONCATENATE(INDIRECT(ADDRESS(1,MATCH(_xlfn.MINIFS(B130:IG130,metrics.rec,"Time"),B130:IG130,0)+1)), ", ", INDIRECT(ADDRESS(2,MATCH(_xlfn.MINIFS(B130:IG130,metrics.rec,"Time"),B130:IG130,0)+1)))</f>
        <v>k=5, r=0.9</v>
      </c>
    </row>
    <row r="131" spans="1:257" x14ac:dyDescent="0.2">
      <c r="A131" s="1" t="s">
        <v>120</v>
      </c>
      <c r="B131" s="4">
        <v>0.63060000000000005</v>
      </c>
      <c r="C131" s="4">
        <v>0.70240000000000002</v>
      </c>
      <c r="D131" s="4">
        <v>0.28860000000000002</v>
      </c>
      <c r="E131" s="4">
        <v>2E-3</v>
      </c>
      <c r="F131" s="4">
        <v>0.86070000000000002</v>
      </c>
      <c r="G131" s="4"/>
      <c r="H131" s="4">
        <v>0.99790000000000001</v>
      </c>
      <c r="I131" s="4">
        <v>2.8184999999999998</v>
      </c>
      <c r="J131" s="5">
        <v>0.64419999999999999</v>
      </c>
      <c r="K131" s="5">
        <v>0.73509999999999998</v>
      </c>
      <c r="L131" s="5">
        <v>0.28749999999999998</v>
      </c>
      <c r="M131" s="5">
        <v>6.0000000000000001E-3</v>
      </c>
      <c r="N131" s="5">
        <v>0.85270000000000001</v>
      </c>
      <c r="O131" s="5"/>
      <c r="P131" s="5">
        <v>0.99839999999999995</v>
      </c>
      <c r="Q131" s="5">
        <v>2.4298999999999999</v>
      </c>
      <c r="R131" s="4">
        <v>0.65759999999999996</v>
      </c>
      <c r="S131" s="4">
        <v>0.76439999999999997</v>
      </c>
      <c r="T131" s="4">
        <v>0.26040000000000002</v>
      </c>
      <c r="U131" s="4">
        <v>1.15E-2</v>
      </c>
      <c r="V131" s="4">
        <v>0.83350000000000002</v>
      </c>
      <c r="W131" s="4"/>
      <c r="X131" s="4">
        <v>0.998</v>
      </c>
      <c r="Y131" s="4">
        <v>1.9669000000000001</v>
      </c>
      <c r="Z131" s="5">
        <v>0.68359999999999999</v>
      </c>
      <c r="AA131" s="5">
        <v>0.82079999999999997</v>
      </c>
      <c r="AB131" s="5">
        <v>0.19139999999999999</v>
      </c>
      <c r="AC131" s="5">
        <v>1.9900000000000001E-2</v>
      </c>
      <c r="AD131" s="5">
        <v>0.78600000000000003</v>
      </c>
      <c r="AE131" s="5"/>
      <c r="AF131" s="5">
        <v>0.99150000000000005</v>
      </c>
      <c r="AG131" s="5">
        <v>1.4242999999999999</v>
      </c>
      <c r="AH131" s="4">
        <v>0.75780000000000003</v>
      </c>
      <c r="AI131" s="4">
        <v>0.98640000000000005</v>
      </c>
      <c r="AJ131" s="4">
        <v>3.8300000000000001E-2</v>
      </c>
      <c r="AK131" s="4">
        <v>5.0900000000000001E-2</v>
      </c>
      <c r="AL131" s="4">
        <v>0.54749999999999999</v>
      </c>
      <c r="AM131" s="4"/>
      <c r="AN131" s="4">
        <v>0.88080000000000003</v>
      </c>
      <c r="AO131" s="4">
        <v>0.73050000000000004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24"/>
        <v>0.67475999999999992</v>
      </c>
      <c r="II131" s="4">
        <f t="shared" si="25"/>
        <v>0.80181999999999998</v>
      </c>
      <c r="IJ131" s="4">
        <f t="shared" si="26"/>
        <v>0.21324000000000001</v>
      </c>
      <c r="IK131" s="4">
        <f t="shared" si="27"/>
        <v>1.806E-2</v>
      </c>
      <c r="IL131" s="4">
        <f t="shared" si="28"/>
        <v>0.77607999999999999</v>
      </c>
      <c r="IM131" s="4" t="e">
        <f t="shared" si="29"/>
        <v>#DIV/0!</v>
      </c>
      <c r="IN131" s="4">
        <f t="shared" si="30"/>
        <v>0.97331999999999996</v>
      </c>
      <c r="IO131" s="4">
        <f t="shared" si="31"/>
        <v>1.8740199999999998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r=0.3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121</v>
      </c>
      <c r="B132" s="4">
        <v>0.63770000000000004</v>
      </c>
      <c r="C132" s="4">
        <v>0.70479999999999998</v>
      </c>
      <c r="D132" s="4">
        <v>0.25059999999999999</v>
      </c>
      <c r="E132" s="4">
        <v>4.1000000000000003E-3</v>
      </c>
      <c r="F132" s="4">
        <v>0.85650000000000004</v>
      </c>
      <c r="G132" s="4"/>
      <c r="H132" s="4">
        <v>1</v>
      </c>
      <c r="I132" s="4">
        <v>2.5842000000000001</v>
      </c>
      <c r="J132" s="5">
        <v>0.64980000000000004</v>
      </c>
      <c r="K132" s="5">
        <v>0.73499999999999999</v>
      </c>
      <c r="L132" s="5">
        <v>0.22969999999999999</v>
      </c>
      <c r="M132" s="5">
        <v>1.2500000000000001E-2</v>
      </c>
      <c r="N132" s="5">
        <v>0.84409999999999996</v>
      </c>
      <c r="O132" s="5"/>
      <c r="P132" s="5">
        <v>1</v>
      </c>
      <c r="Q132" s="5">
        <v>2.2724000000000002</v>
      </c>
      <c r="R132" s="4">
        <v>0.65900000000000003</v>
      </c>
      <c r="S132" s="4">
        <v>0.75480000000000003</v>
      </c>
      <c r="T132" s="4">
        <v>0.2135</v>
      </c>
      <c r="U132" s="4">
        <v>2.2700000000000001E-2</v>
      </c>
      <c r="V132" s="4">
        <v>0.81879999999999997</v>
      </c>
      <c r="W132" s="4"/>
      <c r="X132" s="4">
        <v>1</v>
      </c>
      <c r="Y132" s="4">
        <v>1.9153</v>
      </c>
      <c r="Z132" s="5">
        <v>0.68189999999999995</v>
      </c>
      <c r="AA132" s="5">
        <v>0.80479999999999996</v>
      </c>
      <c r="AB132" s="5">
        <v>0.16370000000000001</v>
      </c>
      <c r="AC132" s="5">
        <v>3.4099999999999998E-2</v>
      </c>
      <c r="AD132" s="5">
        <v>0.76659999999999995</v>
      </c>
      <c r="AE132" s="5"/>
      <c r="AF132" s="5">
        <v>1</v>
      </c>
      <c r="AG132" s="5">
        <v>1.3568</v>
      </c>
      <c r="AH132" s="4">
        <v>0.74170000000000003</v>
      </c>
      <c r="AI132" s="4">
        <v>0.95130000000000003</v>
      </c>
      <c r="AJ132" s="4">
        <v>0.1053</v>
      </c>
      <c r="AK132" s="4">
        <v>5.3999999999999999E-2</v>
      </c>
      <c r="AL132" s="4">
        <v>0.53669999999999995</v>
      </c>
      <c r="AM132" s="4"/>
      <c r="AN132" s="4">
        <v>0.97640000000000005</v>
      </c>
      <c r="AO132" s="4">
        <v>0.73509999999999998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/>
      <c r="BG132" s="14"/>
      <c r="BH132" s="14"/>
      <c r="BI132" s="14"/>
      <c r="BJ132" s="14"/>
      <c r="BK132" s="14"/>
      <c r="BL132" s="14"/>
      <c r="BM132" s="14"/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24"/>
        <v>0.67401999999999995</v>
      </c>
      <c r="II132" s="4">
        <f t="shared" si="25"/>
        <v>0.79013999999999984</v>
      </c>
      <c r="IJ132" s="4">
        <f t="shared" si="26"/>
        <v>0.19255999999999998</v>
      </c>
      <c r="IK132" s="4">
        <f t="shared" si="27"/>
        <v>2.5479999999999996E-2</v>
      </c>
      <c r="IL132" s="4">
        <f t="shared" si="28"/>
        <v>0.76454</v>
      </c>
      <c r="IM132" s="4" t="e">
        <f t="shared" si="29"/>
        <v>#DIV/0!</v>
      </c>
      <c r="IN132" s="4">
        <f t="shared" si="30"/>
        <v>0.99527999999999994</v>
      </c>
      <c r="IO132" s="4">
        <f t="shared" si="31"/>
        <v>1.7727599999999999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e" cm="1">
        <f t="array" aca="1" ref="IU132" ca="1">CONCATENATE(INDIRECT(ADDRESS(1,MATCH(_xlfn.MAXIFS(B132:IG132,metrics.rec,"Coverage"),B132:IG132,0)+1)), ", ", INDIRECT(ADDRESS(2,MATCH(_xlfn.MAXIFS(B132:IG132,metrics.rec,"Coverage"),B132:IG132,0)+1)))</f>
        <v>#N/A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r=0.1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122</v>
      </c>
      <c r="B133" s="4">
        <v>0.64280000000000004</v>
      </c>
      <c r="C133" s="4">
        <v>0.72960000000000003</v>
      </c>
      <c r="D133" s="4">
        <v>0.27550000000000002</v>
      </c>
      <c r="E133" s="4">
        <v>1.6999999999999999E-3</v>
      </c>
      <c r="F133" s="4">
        <v>0.87770000000000004</v>
      </c>
      <c r="G133" s="4"/>
      <c r="H133" s="4">
        <v>1</v>
      </c>
      <c r="I133" s="4">
        <v>2.8591000000000002</v>
      </c>
      <c r="J133" s="5">
        <v>0.65359999999999996</v>
      </c>
      <c r="K133" s="5">
        <v>0.75680000000000003</v>
      </c>
      <c r="L133" s="5">
        <v>0.28299999999999997</v>
      </c>
      <c r="M133" s="5">
        <v>5.3E-3</v>
      </c>
      <c r="N133" s="5">
        <v>0.86870000000000003</v>
      </c>
      <c r="O133" s="5"/>
      <c r="P133" s="5">
        <v>1</v>
      </c>
      <c r="Q133" s="5">
        <v>2.4706999999999999</v>
      </c>
      <c r="R133" s="4">
        <v>0.6603</v>
      </c>
      <c r="S133" s="4">
        <v>0.77039999999999997</v>
      </c>
      <c r="T133" s="4">
        <v>0.26579999999999998</v>
      </c>
      <c r="U133" s="4">
        <v>1.0200000000000001E-2</v>
      </c>
      <c r="V133" s="4">
        <v>0.85009999999999997</v>
      </c>
      <c r="W133" s="4"/>
      <c r="X133" s="4">
        <v>1</v>
      </c>
      <c r="Y133" s="4">
        <v>1.9807999999999999</v>
      </c>
      <c r="Z133" s="5">
        <v>0.68089999999999995</v>
      </c>
      <c r="AA133" s="5">
        <v>0.81569999999999998</v>
      </c>
      <c r="AB133" s="5">
        <v>0.21579999999999999</v>
      </c>
      <c r="AC133" s="5">
        <v>1.83E-2</v>
      </c>
      <c r="AD133" s="5">
        <v>0.80889999999999995</v>
      </c>
      <c r="AE133" s="5"/>
      <c r="AF133" s="5">
        <v>1</v>
      </c>
      <c r="AG133" s="5">
        <v>1.5028999999999999</v>
      </c>
      <c r="AH133" s="4">
        <v>0.74019999999999997</v>
      </c>
      <c r="AI133" s="4">
        <v>0.9546</v>
      </c>
      <c r="AJ133" s="4">
        <v>0.1162</v>
      </c>
      <c r="AK133" s="4">
        <v>5.0900000000000001E-2</v>
      </c>
      <c r="AL133" s="4">
        <v>0.57469999999999999</v>
      </c>
      <c r="AM133" s="4"/>
      <c r="AN133" s="4">
        <v>0.97640000000000005</v>
      </c>
      <c r="AO133" s="4">
        <v>0.70630000000000004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24"/>
        <v>0.67555999999999994</v>
      </c>
      <c r="II133" s="4">
        <f t="shared" si="25"/>
        <v>0.80542000000000002</v>
      </c>
      <c r="IJ133" s="4">
        <f t="shared" si="26"/>
        <v>0.23126000000000002</v>
      </c>
      <c r="IK133" s="4">
        <f t="shared" si="27"/>
        <v>1.728E-2</v>
      </c>
      <c r="IL133" s="4">
        <f t="shared" si="28"/>
        <v>0.79601999999999995</v>
      </c>
      <c r="IM133" s="4" t="e">
        <f t="shared" si="29"/>
        <v>#DIV/0!</v>
      </c>
      <c r="IN133" s="4">
        <f t="shared" si="30"/>
        <v>0.99527999999999994</v>
      </c>
      <c r="IO133" s="4">
        <f t="shared" si="31"/>
        <v>1.9039600000000003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r=0.3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r=0.1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123</v>
      </c>
      <c r="B134" s="4">
        <v>0.63560000000000005</v>
      </c>
      <c r="C134" s="4">
        <v>0.70569999999999999</v>
      </c>
      <c r="D134" s="4">
        <v>0.26190000000000002</v>
      </c>
      <c r="E134" s="4">
        <v>2.8999999999999998E-3</v>
      </c>
      <c r="F134" s="4">
        <v>0.86809999999999998</v>
      </c>
      <c r="G134" s="4"/>
      <c r="H134" s="4">
        <v>1</v>
      </c>
      <c r="I134" s="4">
        <v>2.7448000000000001</v>
      </c>
      <c r="J134" s="5">
        <v>0.64749999999999996</v>
      </c>
      <c r="K134" s="5">
        <v>0.7359</v>
      </c>
      <c r="L134" s="5">
        <v>0.25409999999999999</v>
      </c>
      <c r="M134" s="5">
        <v>9.1000000000000004E-3</v>
      </c>
      <c r="N134" s="5">
        <v>0.85540000000000005</v>
      </c>
      <c r="O134" s="5"/>
      <c r="P134" s="5">
        <v>1</v>
      </c>
      <c r="Q134" s="5">
        <v>2.3323999999999998</v>
      </c>
      <c r="R134" s="4">
        <v>0.65820000000000001</v>
      </c>
      <c r="S134" s="4">
        <v>0.75670000000000004</v>
      </c>
      <c r="T134" s="4">
        <v>0.23719999999999999</v>
      </c>
      <c r="U134" s="4">
        <v>1.7100000000000001E-2</v>
      </c>
      <c r="V134" s="4">
        <v>0.83099999999999996</v>
      </c>
      <c r="W134" s="4"/>
      <c r="X134" s="4">
        <v>1</v>
      </c>
      <c r="Y134" s="4">
        <v>1.9450000000000001</v>
      </c>
      <c r="Z134" s="5">
        <v>0.68389999999999995</v>
      </c>
      <c r="AA134" s="5">
        <v>0.81240000000000001</v>
      </c>
      <c r="AB134" s="5">
        <v>0.17449999999999999</v>
      </c>
      <c r="AC134" s="5">
        <v>2.8500000000000001E-2</v>
      </c>
      <c r="AD134" s="5">
        <v>0.77159999999999995</v>
      </c>
      <c r="AE134" s="5"/>
      <c r="AF134" s="5">
        <v>1</v>
      </c>
      <c r="AG134" s="5">
        <v>1.3883000000000001</v>
      </c>
      <c r="AH134" s="4">
        <v>0.74739999999999995</v>
      </c>
      <c r="AI134" s="4">
        <v>0.96640000000000004</v>
      </c>
      <c r="AJ134" s="4">
        <v>0.10489999999999999</v>
      </c>
      <c r="AK134" s="4">
        <v>5.1799999999999999E-2</v>
      </c>
      <c r="AL134" s="4">
        <v>0.52029999999999998</v>
      </c>
      <c r="AM134" s="4"/>
      <c r="AN134" s="4">
        <v>0.97640000000000005</v>
      </c>
      <c r="AO134" s="4">
        <v>0.7177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24"/>
        <v>0.67452000000000001</v>
      </c>
      <c r="II134" s="4">
        <f t="shared" si="25"/>
        <v>0.79542000000000002</v>
      </c>
      <c r="IJ134" s="4">
        <f t="shared" si="26"/>
        <v>0.20651999999999998</v>
      </c>
      <c r="IK134" s="4">
        <f t="shared" si="27"/>
        <v>2.188E-2</v>
      </c>
      <c r="IL134" s="4">
        <f t="shared" si="28"/>
        <v>0.76927999999999996</v>
      </c>
      <c r="IM134" s="4" t="e">
        <f t="shared" si="29"/>
        <v>#DIV/0!</v>
      </c>
      <c r="IN134" s="4">
        <f t="shared" si="30"/>
        <v>0.99527999999999994</v>
      </c>
      <c r="IO134" s="4">
        <f t="shared" si="31"/>
        <v>1.8256399999999999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r=0.1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124</v>
      </c>
      <c r="B135" s="4">
        <v>0.63800000000000001</v>
      </c>
      <c r="C135" s="4">
        <v>0.71530000000000005</v>
      </c>
      <c r="D135" s="4">
        <v>0.27460000000000001</v>
      </c>
      <c r="E135" s="4">
        <v>2.3E-3</v>
      </c>
      <c r="F135" s="4">
        <v>0.87560000000000004</v>
      </c>
      <c r="G135" s="4"/>
      <c r="H135" s="4">
        <v>1</v>
      </c>
      <c r="I135" s="4">
        <v>2.7553000000000001</v>
      </c>
      <c r="J135" s="5">
        <v>0.65049999999999997</v>
      </c>
      <c r="K135" s="5">
        <v>0.74560000000000004</v>
      </c>
      <c r="L135" s="5">
        <v>0.26700000000000002</v>
      </c>
      <c r="M135" s="5">
        <v>7.3000000000000001E-3</v>
      </c>
      <c r="N135" s="5">
        <v>0.86529999999999996</v>
      </c>
      <c r="O135" s="5"/>
      <c r="P135" s="5">
        <v>1</v>
      </c>
      <c r="Q135" s="5">
        <v>2.3591000000000002</v>
      </c>
      <c r="R135" s="4">
        <v>0.65980000000000005</v>
      </c>
      <c r="S135" s="4">
        <v>0.7641</v>
      </c>
      <c r="T135" s="4">
        <v>0.2462</v>
      </c>
      <c r="U135" s="4">
        <v>1.38E-2</v>
      </c>
      <c r="V135" s="4">
        <v>0.84470000000000001</v>
      </c>
      <c r="W135" s="4"/>
      <c r="X135" s="4">
        <v>1</v>
      </c>
      <c r="Y135" s="4">
        <v>1.9188000000000001</v>
      </c>
      <c r="Z135" s="5">
        <v>0.68220000000000003</v>
      </c>
      <c r="AA135" s="5">
        <v>0.81299999999999994</v>
      </c>
      <c r="AB135" s="5">
        <v>0.1905</v>
      </c>
      <c r="AC135" s="5">
        <v>2.3699999999999999E-2</v>
      </c>
      <c r="AD135" s="5">
        <v>0.7984</v>
      </c>
      <c r="AE135" s="5"/>
      <c r="AF135" s="5">
        <v>1</v>
      </c>
      <c r="AG135" s="5">
        <v>1.4048</v>
      </c>
      <c r="AH135" s="4">
        <v>0.74350000000000005</v>
      </c>
      <c r="AI135" s="4">
        <v>0.95809999999999995</v>
      </c>
      <c r="AJ135" s="4">
        <v>0.109</v>
      </c>
      <c r="AK135" s="4">
        <v>5.2400000000000002E-2</v>
      </c>
      <c r="AL135" s="4">
        <v>0.56210000000000004</v>
      </c>
      <c r="AM135" s="4"/>
      <c r="AN135" s="4">
        <v>0.97640000000000005</v>
      </c>
      <c r="AO135" s="4">
        <v>0.71930000000000005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/>
      <c r="BG135" s="14"/>
      <c r="BH135" s="14"/>
      <c r="BI135" s="14"/>
      <c r="BJ135" s="14"/>
      <c r="BK135" s="14"/>
      <c r="BL135" s="14"/>
      <c r="BM135" s="14"/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24"/>
        <v>0.67480000000000007</v>
      </c>
      <c r="II135" s="4">
        <f t="shared" si="25"/>
        <v>0.79922000000000004</v>
      </c>
      <c r="IJ135" s="4">
        <f t="shared" si="26"/>
        <v>0.21746000000000004</v>
      </c>
      <c r="IK135" s="4">
        <f t="shared" si="27"/>
        <v>1.9900000000000001E-2</v>
      </c>
      <c r="IL135" s="4">
        <f t="shared" si="28"/>
        <v>0.78922000000000003</v>
      </c>
      <c r="IM135" s="4" t="e">
        <f t="shared" si="29"/>
        <v>#DIV/0!</v>
      </c>
      <c r="IN135" s="4">
        <f t="shared" si="30"/>
        <v>0.99527999999999994</v>
      </c>
      <c r="IO135" s="4">
        <f t="shared" si="31"/>
        <v>1.8314600000000003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e" cm="1">
        <f t="array" aca="1" ref="IU135" ca="1">CONCATENATE(INDIRECT(ADDRESS(1,MATCH(_xlfn.MAXIFS(B135:IG135,metrics.rec,"Coverage"),B135:IG135,0)+1)), ", ", INDIRECT(ADDRESS(2,MATCH(_xlfn.MAXIFS(B135:IG135,metrics.rec,"Coverage"),B135:IG135,0)+1)))</f>
        <v>#N/A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125</v>
      </c>
      <c r="B136" s="4">
        <v>0.66900000000000004</v>
      </c>
      <c r="C136" s="4">
        <v>0.78300000000000003</v>
      </c>
      <c r="D136" s="4">
        <v>0.2218</v>
      </c>
      <c r="E136" s="4">
        <v>1.6000000000000001E-3</v>
      </c>
      <c r="F136" s="4">
        <v>0.86719999999999997</v>
      </c>
      <c r="G136" s="4"/>
      <c r="H136" s="4">
        <v>1</v>
      </c>
      <c r="I136" s="4">
        <v>7.8379000000000003</v>
      </c>
      <c r="J136" s="5">
        <v>0.67900000000000005</v>
      </c>
      <c r="K136" s="5">
        <v>0.81110000000000004</v>
      </c>
      <c r="L136" s="5">
        <v>0.23280000000000001</v>
      </c>
      <c r="M136" s="5">
        <v>4.8999999999999998E-3</v>
      </c>
      <c r="N136" s="5">
        <v>0.85519999999999996</v>
      </c>
      <c r="O136" s="5"/>
      <c r="P136" s="5">
        <v>1</v>
      </c>
      <c r="Q136" s="5">
        <v>5.7195999999999998</v>
      </c>
      <c r="R136" s="4">
        <v>0.68389999999999995</v>
      </c>
      <c r="S136" s="4">
        <v>0.8206</v>
      </c>
      <c r="T136" s="4">
        <v>0.21820000000000001</v>
      </c>
      <c r="U136" s="4">
        <v>9.1999999999999998E-3</v>
      </c>
      <c r="V136" s="4">
        <v>0.83889999999999998</v>
      </c>
      <c r="W136" s="4"/>
      <c r="X136" s="4">
        <v>1</v>
      </c>
      <c r="Y136" s="4">
        <v>4.2591000000000001</v>
      </c>
      <c r="Z136" s="5">
        <v>0.69910000000000005</v>
      </c>
      <c r="AA136" s="5">
        <v>0.85809999999999997</v>
      </c>
      <c r="AB136" s="5">
        <v>0.20430000000000001</v>
      </c>
      <c r="AC136" s="5">
        <v>1.5299999999999999E-2</v>
      </c>
      <c r="AD136" s="5">
        <v>0.80089999999999995</v>
      </c>
      <c r="AE136" s="5"/>
      <c r="AF136" s="5">
        <v>1</v>
      </c>
      <c r="AG136" s="5">
        <v>2.4661</v>
      </c>
      <c r="AH136" s="4">
        <v>0.74339999999999995</v>
      </c>
      <c r="AI136" s="4">
        <v>0.96609999999999996</v>
      </c>
      <c r="AJ136" s="4">
        <v>0.1424</v>
      </c>
      <c r="AK136" s="4">
        <v>3.0300000000000001E-2</v>
      </c>
      <c r="AL136" s="4">
        <v>0.66080000000000005</v>
      </c>
      <c r="AM136" s="4"/>
      <c r="AN136" s="4">
        <v>0.98260000000000003</v>
      </c>
      <c r="AO136" s="4">
        <v>1.1831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24"/>
        <v>0.69488000000000005</v>
      </c>
      <c r="II136" s="4">
        <f t="shared" si="25"/>
        <v>0.84777999999999987</v>
      </c>
      <c r="IJ136" s="4">
        <f t="shared" si="26"/>
        <v>0.20390000000000003</v>
      </c>
      <c r="IK136" s="4">
        <f t="shared" si="27"/>
        <v>1.226E-2</v>
      </c>
      <c r="IL136" s="4">
        <f t="shared" si="28"/>
        <v>0.80459999999999998</v>
      </c>
      <c r="IM136" s="4" t="e">
        <f t="shared" si="29"/>
        <v>#DIV/0!</v>
      </c>
      <c r="IN136" s="4">
        <f t="shared" si="30"/>
        <v>0.99651999999999996</v>
      </c>
      <c r="IO136" s="4">
        <f t="shared" si="31"/>
        <v>4.2931600000000003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126</v>
      </c>
      <c r="B137" s="4">
        <v>0.71319999999999995</v>
      </c>
      <c r="C137" s="4">
        <v>0.85289999999999999</v>
      </c>
      <c r="D137" s="4">
        <v>0.108</v>
      </c>
      <c r="E137" s="4">
        <v>3.2000000000000002E-3</v>
      </c>
      <c r="F137" s="4">
        <v>0.65759999999999996</v>
      </c>
      <c r="G137" s="4"/>
      <c r="H137" s="4">
        <v>1</v>
      </c>
      <c r="I137" s="4">
        <v>2.6863999999999999</v>
      </c>
      <c r="J137" s="5">
        <v>0.72330000000000005</v>
      </c>
      <c r="K137" s="5">
        <v>0.88470000000000004</v>
      </c>
      <c r="L137" s="5">
        <v>0.1246</v>
      </c>
      <c r="M137" s="5">
        <v>8.3999999999999995E-3</v>
      </c>
      <c r="N137" s="5">
        <v>0.63990000000000002</v>
      </c>
      <c r="O137" s="5"/>
      <c r="P137" s="5">
        <v>1</v>
      </c>
      <c r="Q137" s="5">
        <v>2.3060999999999998</v>
      </c>
      <c r="R137" s="4">
        <v>0.72550000000000003</v>
      </c>
      <c r="S137" s="4">
        <v>0.8952</v>
      </c>
      <c r="T137" s="4">
        <v>0.1222</v>
      </c>
      <c r="U137" s="4">
        <v>1.41E-2</v>
      </c>
      <c r="V137" s="4">
        <v>0.62760000000000005</v>
      </c>
      <c r="W137" s="4"/>
      <c r="X137" s="4">
        <v>1</v>
      </c>
      <c r="Y137" s="4">
        <v>2.0304000000000002</v>
      </c>
      <c r="Z137" s="5">
        <v>0.73970000000000002</v>
      </c>
      <c r="AA137" s="5">
        <v>0.93730000000000002</v>
      </c>
      <c r="AB137" s="5">
        <v>7.1800000000000003E-2</v>
      </c>
      <c r="AC137" s="5">
        <v>2.1299999999999999E-2</v>
      </c>
      <c r="AD137" s="5">
        <v>0.61380000000000001</v>
      </c>
      <c r="AE137" s="5"/>
      <c r="AF137" s="5">
        <v>1</v>
      </c>
      <c r="AG137" s="5">
        <v>1.3984000000000001</v>
      </c>
      <c r="AH137" s="4">
        <v>0.79859999999999998</v>
      </c>
      <c r="AI137" s="4">
        <v>1.0829</v>
      </c>
      <c r="AJ137" s="4">
        <v>-8.5000000000000006E-3</v>
      </c>
      <c r="AK137" s="4">
        <v>4.7500000000000001E-2</v>
      </c>
      <c r="AL137" s="4">
        <v>0.51049999999999995</v>
      </c>
      <c r="AM137" s="4"/>
      <c r="AN137" s="4">
        <v>0.97640000000000005</v>
      </c>
      <c r="AO137" s="4">
        <v>0.7258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/>
      <c r="BG137" s="14"/>
      <c r="BH137" s="14"/>
      <c r="BI137" s="14"/>
      <c r="BJ137" s="14"/>
      <c r="BK137" s="14"/>
      <c r="BL137" s="14"/>
      <c r="BM137" s="14"/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24"/>
        <v>0.74005999999999994</v>
      </c>
      <c r="II137" s="4">
        <f t="shared" si="25"/>
        <v>0.93060000000000009</v>
      </c>
      <c r="IJ137" s="4">
        <f t="shared" si="26"/>
        <v>8.362E-2</v>
      </c>
      <c r="IK137" s="4">
        <f t="shared" si="27"/>
        <v>1.89E-2</v>
      </c>
      <c r="IL137" s="4">
        <f t="shared" si="28"/>
        <v>0.60987999999999998</v>
      </c>
      <c r="IM137" s="4" t="e">
        <f t="shared" si="29"/>
        <v>#DIV/0!</v>
      </c>
      <c r="IN137" s="4">
        <f t="shared" si="30"/>
        <v>0.99527999999999994</v>
      </c>
      <c r="IO137" s="4">
        <f t="shared" si="31"/>
        <v>1.82942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r=0.3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e" cm="1">
        <f t="array" aca="1" ref="IU137" ca="1">CONCATENATE(INDIRECT(ADDRESS(1,MATCH(_xlfn.MAXIFS(B137:IG137,metrics.rec,"Coverage"),B137:IG137,0)+1)), ", ", INDIRECT(ADDRESS(2,MATCH(_xlfn.MAXIFS(B137:IG137,metrics.rec,"Coverage"),B137:IG137,0)+1)))</f>
        <v>#N/A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127</v>
      </c>
      <c r="B138" s="4">
        <v>0.63890000000000002</v>
      </c>
      <c r="C138" s="4">
        <v>0.70720000000000005</v>
      </c>
      <c r="D138" s="4">
        <v>0.2455</v>
      </c>
      <c r="E138" s="4">
        <v>4.1000000000000003E-3</v>
      </c>
      <c r="F138" s="4">
        <v>0.85499999999999998</v>
      </c>
      <c r="G138" s="4"/>
      <c r="H138" s="4">
        <v>1</v>
      </c>
      <c r="I138" s="4">
        <v>2.6781999999999999</v>
      </c>
      <c r="J138" s="5">
        <v>0.65139999999999998</v>
      </c>
      <c r="K138" s="5">
        <v>0.73829999999999996</v>
      </c>
      <c r="L138" s="5">
        <v>0.22009999999999999</v>
      </c>
      <c r="M138" s="5">
        <v>1.2699999999999999E-2</v>
      </c>
      <c r="N138" s="5">
        <v>0.84289999999999998</v>
      </c>
      <c r="O138" s="5"/>
      <c r="P138" s="5">
        <v>1</v>
      </c>
      <c r="Q138" s="5">
        <v>2.2709000000000001</v>
      </c>
      <c r="R138" s="4">
        <v>0.66039999999999999</v>
      </c>
      <c r="S138" s="4">
        <v>0.75780000000000003</v>
      </c>
      <c r="T138" s="4">
        <v>0.2089</v>
      </c>
      <c r="U138" s="4">
        <v>2.3E-2</v>
      </c>
      <c r="V138" s="4">
        <v>0.81699999999999995</v>
      </c>
      <c r="W138" s="4"/>
      <c r="X138" s="4">
        <v>1</v>
      </c>
      <c r="Y138" s="4">
        <v>2.1021999999999998</v>
      </c>
      <c r="Z138" s="5">
        <v>0.68330000000000002</v>
      </c>
      <c r="AA138" s="5">
        <v>0.80779999999999996</v>
      </c>
      <c r="AB138" s="5">
        <v>0.15959999999999999</v>
      </c>
      <c r="AC138" s="5">
        <v>3.4500000000000003E-2</v>
      </c>
      <c r="AD138" s="5">
        <v>0.76459999999999995</v>
      </c>
      <c r="AE138" s="5"/>
      <c r="AF138" s="5">
        <v>1</v>
      </c>
      <c r="AG138" s="5">
        <v>1.3575999999999999</v>
      </c>
      <c r="AH138" s="4">
        <v>0.74250000000000005</v>
      </c>
      <c r="AI138" s="4">
        <v>0.95379999999999998</v>
      </c>
      <c r="AJ138" s="4">
        <v>0.1048</v>
      </c>
      <c r="AK138" s="4">
        <v>5.4100000000000002E-2</v>
      </c>
      <c r="AL138" s="4">
        <v>0.53300000000000003</v>
      </c>
      <c r="AM138" s="4"/>
      <c r="AN138" s="4">
        <v>0.97640000000000005</v>
      </c>
      <c r="AO138" s="4">
        <v>0.72330000000000005</v>
      </c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/>
      <c r="BG138" s="14"/>
      <c r="BH138" s="14"/>
      <c r="BI138" s="14"/>
      <c r="BJ138" s="14"/>
      <c r="BK138" s="14"/>
      <c r="BL138" s="14"/>
      <c r="BM138" s="14"/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24"/>
        <v>0.67530000000000001</v>
      </c>
      <c r="II138" s="4">
        <f t="shared" si="25"/>
        <v>0.79298000000000002</v>
      </c>
      <c r="IJ138" s="4">
        <f t="shared" si="26"/>
        <v>0.18778</v>
      </c>
      <c r="IK138" s="4">
        <f t="shared" si="27"/>
        <v>2.5680000000000001E-2</v>
      </c>
      <c r="IL138" s="4">
        <f t="shared" si="28"/>
        <v>0.76249999999999996</v>
      </c>
      <c r="IM138" s="4" t="e">
        <f t="shared" si="29"/>
        <v>#DIV/0!</v>
      </c>
      <c r="IN138" s="4">
        <f t="shared" si="30"/>
        <v>0.99527999999999994</v>
      </c>
      <c r="IO138" s="4">
        <f t="shared" si="31"/>
        <v>1.8264399999999998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r=0.1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r=0.1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r=0.1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k=5, r=0.9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k=5, r=0.1</v>
      </c>
      <c r="IU138" s="1" t="e" cm="1">
        <f t="array" aca="1" ref="IU138" ca="1">CONCATENATE(INDIRECT(ADDRESS(1,MATCH(_xlfn.MAXIFS(B138:IG138,metrics.rec,"Coverage"),B138:IG138,0)+1)), ", ", INDIRECT(ADDRESS(2,MATCH(_xlfn.MAXIFS(B138:IG138,metrics.rec,"Coverage"),B138:IG138,0)+1)))</f>
        <v>#N/A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k=5, r=0.1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k=5, r=0.9</v>
      </c>
    </row>
    <row r="139" spans="1:257" x14ac:dyDescent="0.2">
      <c r="A139" s="1" t="s">
        <v>128</v>
      </c>
      <c r="B139" s="4">
        <v>0.63780000000000003</v>
      </c>
      <c r="C139" s="4">
        <v>0.70420000000000005</v>
      </c>
      <c r="D139" s="4">
        <v>0.24510000000000001</v>
      </c>
      <c r="E139" s="4">
        <v>4.1000000000000003E-3</v>
      </c>
      <c r="F139" s="4">
        <v>0.85519999999999996</v>
      </c>
      <c r="G139" s="4"/>
      <c r="H139" s="4">
        <v>1</v>
      </c>
      <c r="I139" s="4">
        <v>2.7271000000000001</v>
      </c>
      <c r="J139" s="5">
        <v>0.64980000000000004</v>
      </c>
      <c r="K139" s="5">
        <v>0.73480000000000001</v>
      </c>
      <c r="L139" s="5">
        <v>0.2296</v>
      </c>
      <c r="M139" s="5">
        <v>1.2699999999999999E-2</v>
      </c>
      <c r="N139" s="5">
        <v>0.84330000000000005</v>
      </c>
      <c r="O139" s="5"/>
      <c r="P139" s="5">
        <v>1</v>
      </c>
      <c r="Q139" s="5">
        <v>2.3742999999999999</v>
      </c>
      <c r="R139" s="4">
        <v>0.65949999999999998</v>
      </c>
      <c r="S139" s="4">
        <v>0.75490000000000002</v>
      </c>
      <c r="T139" s="4">
        <v>0.21529999999999999</v>
      </c>
      <c r="U139" s="4">
        <v>2.29E-2</v>
      </c>
      <c r="V139" s="4">
        <v>0.81789999999999996</v>
      </c>
      <c r="W139" s="4"/>
      <c r="X139" s="4">
        <v>1</v>
      </c>
      <c r="Y139" s="4">
        <v>2.3761000000000001</v>
      </c>
      <c r="Z139" s="5">
        <v>0.68189999999999995</v>
      </c>
      <c r="AA139" s="5">
        <v>0.80449999999999999</v>
      </c>
      <c r="AB139" s="5">
        <v>0.1633</v>
      </c>
      <c r="AC139" s="5">
        <v>3.3700000000000001E-2</v>
      </c>
      <c r="AD139" s="5">
        <v>0.76519999999999999</v>
      </c>
      <c r="AE139" s="5"/>
      <c r="AF139" s="5">
        <v>1</v>
      </c>
      <c r="AG139" s="5">
        <v>1.5935999999999999</v>
      </c>
      <c r="AH139" s="4">
        <v>0.74380000000000002</v>
      </c>
      <c r="AI139" s="4">
        <v>0.95669999999999999</v>
      </c>
      <c r="AJ139" s="4">
        <v>0.10340000000000001</v>
      </c>
      <c r="AK139" s="4">
        <v>4.4200000000000003E-2</v>
      </c>
      <c r="AL139" s="4">
        <v>0.56510000000000005</v>
      </c>
      <c r="AM139" s="4"/>
      <c r="AN139" s="4">
        <v>0.98</v>
      </c>
      <c r="AO139" s="4">
        <v>0.96699999999999997</v>
      </c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/>
      <c r="BG139" s="14"/>
      <c r="BH139" s="14"/>
      <c r="BI139" s="14"/>
      <c r="BJ139" s="14"/>
      <c r="BK139" s="14"/>
      <c r="BL139" s="14"/>
      <c r="BM139" s="14"/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si="24"/>
        <v>0.67455999999999994</v>
      </c>
      <c r="II139" s="4">
        <f t="shared" si="25"/>
        <v>0.79102000000000006</v>
      </c>
      <c r="IJ139" s="4">
        <f t="shared" si="26"/>
        <v>0.19134000000000001</v>
      </c>
      <c r="IK139" s="4">
        <f t="shared" si="27"/>
        <v>2.3519999999999999E-2</v>
      </c>
      <c r="IL139" s="4">
        <f t="shared" si="28"/>
        <v>0.76934000000000002</v>
      </c>
      <c r="IM139" s="4" t="e">
        <f t="shared" si="29"/>
        <v>#DIV/0!</v>
      </c>
      <c r="IN139" s="4">
        <f t="shared" si="30"/>
        <v>0.99600000000000011</v>
      </c>
      <c r="IO139" s="4">
        <f t="shared" si="31"/>
        <v>2.0076200000000002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r=0.1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r=0.1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r=0.1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k=5, r=0.9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k=5, r=0.1</v>
      </c>
      <c r="IU139" s="1" t="e" cm="1">
        <f t="array" aca="1" ref="IU139" ca="1">CONCATENATE(INDIRECT(ADDRESS(1,MATCH(_xlfn.MAXIFS(B139:IG139,metrics.rec,"Coverage"),B139:IG139,0)+1)), ", ", INDIRECT(ADDRESS(2,MATCH(_xlfn.MAXIFS(B139:IG139,metrics.rec,"Coverage"),B139:IG139,0)+1)))</f>
        <v>#N/A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k=5, r=0.1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k=5, r=0.9</v>
      </c>
    </row>
    <row r="140" spans="1:257" x14ac:dyDescent="0.2">
      <c r="A140" s="1" t="s">
        <v>129</v>
      </c>
      <c r="B140" s="4">
        <v>0.63800000000000001</v>
      </c>
      <c r="C140" s="4">
        <v>0.70599999999999996</v>
      </c>
      <c r="D140" s="4">
        <v>0.24829999999999999</v>
      </c>
      <c r="E140" s="4">
        <v>4.1000000000000003E-3</v>
      </c>
      <c r="F140" s="4">
        <v>0.85660000000000003</v>
      </c>
      <c r="G140" s="4"/>
      <c r="H140" s="4">
        <v>1</v>
      </c>
      <c r="I140" s="4">
        <v>2.7241</v>
      </c>
      <c r="J140" s="5">
        <v>0.6512</v>
      </c>
      <c r="K140" s="5">
        <v>0.73870000000000002</v>
      </c>
      <c r="L140" s="5">
        <v>0.22059999999999999</v>
      </c>
      <c r="M140" s="5">
        <v>1.2699999999999999E-2</v>
      </c>
      <c r="N140" s="5">
        <v>0.84260000000000002</v>
      </c>
      <c r="O140" s="5"/>
      <c r="P140" s="5">
        <v>1</v>
      </c>
      <c r="Q140" s="5">
        <v>2.3100999999999998</v>
      </c>
      <c r="R140" s="4">
        <v>0.66200000000000003</v>
      </c>
      <c r="S140" s="4">
        <v>0.76139999999999997</v>
      </c>
      <c r="T140" s="4">
        <v>0.20399999999999999</v>
      </c>
      <c r="U140" s="4">
        <v>2.29E-2</v>
      </c>
      <c r="V140" s="4">
        <v>0.81710000000000005</v>
      </c>
      <c r="W140" s="4"/>
      <c r="X140" s="4">
        <v>1</v>
      </c>
      <c r="Y140" s="4">
        <v>2.3805000000000001</v>
      </c>
      <c r="Z140" s="5">
        <v>0.68569999999999998</v>
      </c>
      <c r="AA140" s="5">
        <v>0.81430000000000002</v>
      </c>
      <c r="AB140" s="5">
        <v>0.1517</v>
      </c>
      <c r="AC140" s="5">
        <v>3.39E-2</v>
      </c>
      <c r="AD140" s="5">
        <v>0.76290000000000002</v>
      </c>
      <c r="AE140" s="5"/>
      <c r="AF140" s="5">
        <v>1</v>
      </c>
      <c r="AG140" s="5">
        <v>1.5887</v>
      </c>
      <c r="AH140" s="4">
        <v>0.749</v>
      </c>
      <c r="AI140" s="4">
        <v>0.96889999999999998</v>
      </c>
      <c r="AJ140" s="4">
        <v>0.10050000000000001</v>
      </c>
      <c r="AK140" s="4">
        <v>4.4200000000000003E-2</v>
      </c>
      <c r="AL140" s="4">
        <v>0.5605</v>
      </c>
      <c r="AM140" s="4"/>
      <c r="AN140" s="4">
        <v>0.98</v>
      </c>
      <c r="AO140" s="4">
        <v>0.96309999999999996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/>
      <c r="BG140" s="14"/>
      <c r="BH140" s="14"/>
      <c r="BI140" s="14"/>
      <c r="BJ140" s="14"/>
      <c r="BK140" s="14"/>
      <c r="BL140" s="14"/>
      <c r="BM140" s="14"/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24"/>
        <v>0.67718</v>
      </c>
      <c r="II140" s="4">
        <f t="shared" si="25"/>
        <v>0.79786000000000012</v>
      </c>
      <c r="IJ140" s="4">
        <f t="shared" si="26"/>
        <v>0.18502000000000002</v>
      </c>
      <c r="IK140" s="4">
        <f t="shared" si="27"/>
        <v>2.3560000000000001E-2</v>
      </c>
      <c r="IL140" s="4">
        <f t="shared" si="28"/>
        <v>0.76794000000000007</v>
      </c>
      <c r="IM140" s="4" t="e">
        <f t="shared" si="29"/>
        <v>#DIV/0!</v>
      </c>
      <c r="IN140" s="4">
        <f t="shared" si="30"/>
        <v>0.99600000000000011</v>
      </c>
      <c r="IO140" s="4">
        <f t="shared" si="31"/>
        <v>1.9933000000000001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e" cm="1">
        <f t="array" aca="1" ref="IU140" ca="1">CONCATENATE(INDIRECT(ADDRESS(1,MATCH(_xlfn.MAXIFS(B140:IG140,metrics.rec,"Coverage"),B140:IG140,0)+1)), ", ", INDIRECT(ADDRESS(2,MATCH(_xlfn.MAXIFS(B140:IG140,metrics.rec,"Coverage"),B140:IG140,0)+1)))</f>
        <v>#N/A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130</v>
      </c>
      <c r="B141" s="4">
        <v>0.65480000000000005</v>
      </c>
      <c r="C141" s="4">
        <v>0.75419999999999998</v>
      </c>
      <c r="D141" s="4">
        <v>0.26219999999999999</v>
      </c>
      <c r="E141" s="4">
        <v>1.8E-3</v>
      </c>
      <c r="F141" s="4">
        <v>0.82620000000000005</v>
      </c>
      <c r="G141" s="4"/>
      <c r="H141" s="4">
        <v>1</v>
      </c>
      <c r="I141" s="4">
        <v>2.9131</v>
      </c>
      <c r="J141" s="5">
        <v>0.66539999999999999</v>
      </c>
      <c r="K141" s="5">
        <v>0.78120000000000001</v>
      </c>
      <c r="L141" s="5">
        <v>0.26750000000000002</v>
      </c>
      <c r="M141" s="5">
        <v>5.4999999999999997E-3</v>
      </c>
      <c r="N141" s="5">
        <v>0.81789999999999996</v>
      </c>
      <c r="O141" s="5"/>
      <c r="P141" s="5">
        <v>1</v>
      </c>
      <c r="Q141" s="5">
        <v>2.4258000000000002</v>
      </c>
      <c r="R141" s="4">
        <v>0.6754</v>
      </c>
      <c r="S141" s="4">
        <v>0.80269999999999997</v>
      </c>
      <c r="T141" s="4">
        <v>0.25159999999999999</v>
      </c>
      <c r="U141" s="4">
        <v>1.0699999999999999E-2</v>
      </c>
      <c r="V141" s="4">
        <v>0.78749999999999998</v>
      </c>
      <c r="W141" s="4"/>
      <c r="X141" s="4">
        <v>1</v>
      </c>
      <c r="Y141" s="4">
        <v>2.5192000000000001</v>
      </c>
      <c r="Z141" s="5">
        <v>0.70599999999999996</v>
      </c>
      <c r="AA141" s="5">
        <v>0.86990000000000001</v>
      </c>
      <c r="AB141" s="5">
        <v>0.1888</v>
      </c>
      <c r="AC141" s="5">
        <v>1.9199999999999998E-2</v>
      </c>
      <c r="AD141" s="5">
        <v>0.70740000000000003</v>
      </c>
      <c r="AE141" s="5"/>
      <c r="AF141" s="5">
        <v>1</v>
      </c>
      <c r="AG141" s="5">
        <v>1.9509000000000001</v>
      </c>
      <c r="AH141" s="4">
        <v>0.77690000000000003</v>
      </c>
      <c r="AI141" s="4">
        <v>1.0505</v>
      </c>
      <c r="AJ141" s="4">
        <v>5.2400000000000002E-2</v>
      </c>
      <c r="AK141" s="4">
        <v>2.5499999999999998E-2</v>
      </c>
      <c r="AL141" s="4">
        <v>0.52980000000000005</v>
      </c>
      <c r="AM141" s="4"/>
      <c r="AN141" s="4">
        <v>0.9839</v>
      </c>
      <c r="AO141" s="4">
        <v>1.0694999999999999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ref="IH141:IH174" si="32">AVERAGEIFS(B141:IG141,metrics.rec,"MAE")</f>
        <v>0.69569999999999999</v>
      </c>
      <c r="II141" s="4">
        <f t="shared" ref="II141:II174" si="33">AVERAGEIFS(B141:IG141,metrics.rec,"MSE")</f>
        <v>0.8516999999999999</v>
      </c>
      <c r="IJ141" s="4">
        <f t="shared" ref="IJ141:IJ174" si="34">AVERAGEIFS(B141:IG141,metrics.rec,"R")</f>
        <v>0.20449999999999999</v>
      </c>
      <c r="IK141" s="4">
        <f t="shared" ref="IK141:IK174" si="35">AVERAGEIFS(B141:IG141,metrics.rec,"Precision")</f>
        <v>1.2539999999999999E-2</v>
      </c>
      <c r="IL141" s="4">
        <f t="shared" ref="IL141:IL174" si="36">AVERAGEIFS(B141:IG141,metrics.rec,"Recall")</f>
        <v>0.73375999999999997</v>
      </c>
      <c r="IM141" s="4" t="e">
        <f t="shared" ref="IM141:IM174" si="37">AVERAGEIFS(B141:IG141,metrics.rec,"Coverage")</f>
        <v>#DIV/0!</v>
      </c>
      <c r="IN141" s="4">
        <f t="shared" ref="IN141:IN174" si="38">AVERAGEIFS(B141:IG141,metrics.rec,"Recatio")</f>
        <v>0.99678</v>
      </c>
      <c r="IO141" s="4">
        <f t="shared" ref="IO141:IO174" si="39">AVERAGEIFS(B141:IG141,metrics.rec,"Time")</f>
        <v>2.1757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131</v>
      </c>
      <c r="B142" s="4">
        <v>0.63770000000000004</v>
      </c>
      <c r="C142" s="4">
        <v>0.71</v>
      </c>
      <c r="D142" s="4">
        <v>0.25319999999999998</v>
      </c>
      <c r="E142" s="4">
        <v>2.8999999999999998E-3</v>
      </c>
      <c r="F142" s="4">
        <v>0.86729999999999996</v>
      </c>
      <c r="G142" s="4"/>
      <c r="H142" s="4">
        <v>1</v>
      </c>
      <c r="I142" s="4">
        <v>2.8336000000000001</v>
      </c>
      <c r="J142" s="5">
        <v>0.65010000000000001</v>
      </c>
      <c r="K142" s="5">
        <v>0.74080000000000001</v>
      </c>
      <c r="L142" s="5">
        <v>0.2482</v>
      </c>
      <c r="M142" s="5">
        <v>9.1999999999999998E-3</v>
      </c>
      <c r="N142" s="5">
        <v>0.85529999999999995</v>
      </c>
      <c r="O142" s="5"/>
      <c r="P142" s="5">
        <v>1</v>
      </c>
      <c r="Q142" s="5">
        <v>2.3534999999999999</v>
      </c>
      <c r="R142" s="4">
        <v>0.6613</v>
      </c>
      <c r="S142" s="4">
        <v>0.76349999999999996</v>
      </c>
      <c r="T142" s="4">
        <v>0.22770000000000001</v>
      </c>
      <c r="U142" s="4">
        <v>1.7399999999999999E-2</v>
      </c>
      <c r="V142" s="4">
        <v>0.83079999999999998</v>
      </c>
      <c r="W142" s="4"/>
      <c r="X142" s="4">
        <v>1</v>
      </c>
      <c r="Y142" s="4">
        <v>2.3675000000000002</v>
      </c>
      <c r="Z142" s="5">
        <v>0.68789999999999996</v>
      </c>
      <c r="AA142" s="5">
        <v>0.82120000000000004</v>
      </c>
      <c r="AB142" s="5">
        <v>0.16800000000000001</v>
      </c>
      <c r="AC142" s="5">
        <v>2.93E-2</v>
      </c>
      <c r="AD142" s="5">
        <v>0.76919999999999999</v>
      </c>
      <c r="AE142" s="5"/>
      <c r="AF142" s="5">
        <v>1</v>
      </c>
      <c r="AG142" s="5">
        <v>1.9418</v>
      </c>
      <c r="AH142" s="4">
        <v>0.75329999999999997</v>
      </c>
      <c r="AI142" s="4">
        <v>0.98060000000000003</v>
      </c>
      <c r="AJ142" s="4">
        <v>0.1016</v>
      </c>
      <c r="AK142" s="4">
        <v>4.2599999999999999E-2</v>
      </c>
      <c r="AL142" s="4">
        <v>0.53390000000000004</v>
      </c>
      <c r="AM142" s="4"/>
      <c r="AN142" s="4">
        <v>0.98</v>
      </c>
      <c r="AO142" s="4">
        <v>0.99480000000000002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32"/>
        <v>0.67806</v>
      </c>
      <c r="II142" s="4">
        <f t="shared" si="33"/>
        <v>0.80322000000000016</v>
      </c>
      <c r="IJ142" s="4">
        <f t="shared" si="34"/>
        <v>0.19974</v>
      </c>
      <c r="IK142" s="4">
        <f t="shared" si="35"/>
        <v>2.0279999999999999E-2</v>
      </c>
      <c r="IL142" s="4">
        <f t="shared" si="36"/>
        <v>0.77129999999999999</v>
      </c>
      <c r="IM142" s="4" t="e">
        <f t="shared" si="37"/>
        <v>#DIV/0!</v>
      </c>
      <c r="IN142" s="4">
        <f t="shared" si="38"/>
        <v>0.99600000000000011</v>
      </c>
      <c r="IO142" s="4">
        <f t="shared" si="39"/>
        <v>2.0982400000000001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r=0.1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132</v>
      </c>
      <c r="B143" s="4">
        <v>0.63900000000000001</v>
      </c>
      <c r="C143" s="4">
        <v>0.71819999999999995</v>
      </c>
      <c r="D143" s="4">
        <v>0.26650000000000001</v>
      </c>
      <c r="E143" s="4">
        <v>2.3E-3</v>
      </c>
      <c r="F143" s="4">
        <v>0.86980000000000002</v>
      </c>
      <c r="G143" s="4"/>
      <c r="H143" s="4">
        <v>1</v>
      </c>
      <c r="I143" s="4">
        <v>2.8553999999999999</v>
      </c>
      <c r="J143" s="5">
        <v>0.65200000000000002</v>
      </c>
      <c r="K143" s="5">
        <v>0.74929999999999997</v>
      </c>
      <c r="L143" s="5">
        <v>0.25509999999999999</v>
      </c>
      <c r="M143" s="5">
        <v>7.4000000000000003E-3</v>
      </c>
      <c r="N143" s="5">
        <v>0.85860000000000003</v>
      </c>
      <c r="O143" s="5"/>
      <c r="P143" s="5">
        <v>1</v>
      </c>
      <c r="Q143" s="5">
        <v>2.3622000000000001</v>
      </c>
      <c r="R143" s="4">
        <v>0.66390000000000005</v>
      </c>
      <c r="S143" s="4">
        <v>0.77290000000000003</v>
      </c>
      <c r="T143" s="4">
        <v>0.23849999999999999</v>
      </c>
      <c r="U143" s="4">
        <v>1.43E-2</v>
      </c>
      <c r="V143" s="4">
        <v>0.83279999999999998</v>
      </c>
      <c r="W143" s="4"/>
      <c r="X143" s="4">
        <v>1</v>
      </c>
      <c r="Y143" s="4">
        <v>2.3763000000000001</v>
      </c>
      <c r="Z143" s="5">
        <v>0.69440000000000002</v>
      </c>
      <c r="AA143" s="5">
        <v>0.83799999999999997</v>
      </c>
      <c r="AB143" s="5">
        <v>0.1691</v>
      </c>
      <c r="AC143" s="5">
        <v>2.5700000000000001E-2</v>
      </c>
      <c r="AD143" s="5">
        <v>0.76539999999999997</v>
      </c>
      <c r="AE143" s="5"/>
      <c r="AF143" s="5">
        <v>1</v>
      </c>
      <c r="AG143" s="5">
        <v>1.9159999999999999</v>
      </c>
      <c r="AH143" s="4">
        <v>0.75929999999999997</v>
      </c>
      <c r="AI143" s="4">
        <v>0.99729999999999996</v>
      </c>
      <c r="AJ143" s="4">
        <v>0.1</v>
      </c>
      <c r="AK143" s="4">
        <v>4.1500000000000002E-2</v>
      </c>
      <c r="AL143" s="4">
        <v>0.5212</v>
      </c>
      <c r="AM143" s="4"/>
      <c r="AN143" s="4">
        <v>0.98</v>
      </c>
      <c r="AO143" s="4">
        <v>1.0068999999999999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32"/>
        <v>0.68171999999999999</v>
      </c>
      <c r="II143" s="4">
        <f t="shared" si="33"/>
        <v>0.81513999999999986</v>
      </c>
      <c r="IJ143" s="4">
        <f t="shared" si="34"/>
        <v>0.20584000000000002</v>
      </c>
      <c r="IK143" s="4">
        <f t="shared" si="35"/>
        <v>1.8239999999999999E-2</v>
      </c>
      <c r="IL143" s="4">
        <f t="shared" si="36"/>
        <v>0.76956000000000002</v>
      </c>
      <c r="IM143" s="4" t="e">
        <f t="shared" si="37"/>
        <v>#DIV/0!</v>
      </c>
      <c r="IN143" s="4">
        <f t="shared" si="38"/>
        <v>0.99600000000000011</v>
      </c>
      <c r="IO143" s="4">
        <f t="shared" si="39"/>
        <v>2.1033599999999999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133</v>
      </c>
      <c r="B144" s="4">
        <v>0.64270000000000005</v>
      </c>
      <c r="C144" s="4">
        <v>0.72170000000000001</v>
      </c>
      <c r="D144" s="4">
        <v>0.23719999999999999</v>
      </c>
      <c r="E144" s="4">
        <v>3.3E-3</v>
      </c>
      <c r="F144" s="4">
        <v>0.86170000000000002</v>
      </c>
      <c r="G144" s="4"/>
      <c r="H144" s="4">
        <v>1</v>
      </c>
      <c r="I144" s="4">
        <v>2.7860999999999998</v>
      </c>
      <c r="J144" s="5">
        <v>0.65900000000000003</v>
      </c>
      <c r="K144" s="5">
        <v>0.75919999999999999</v>
      </c>
      <c r="L144" s="5">
        <v>0.2142</v>
      </c>
      <c r="M144" s="5">
        <v>1.03E-2</v>
      </c>
      <c r="N144" s="5">
        <v>0.84750000000000003</v>
      </c>
      <c r="O144" s="5"/>
      <c r="P144" s="5">
        <v>1</v>
      </c>
      <c r="Q144" s="5">
        <v>2.3302999999999998</v>
      </c>
      <c r="R144" s="4">
        <v>0.67290000000000005</v>
      </c>
      <c r="S144" s="4">
        <v>0.78959999999999997</v>
      </c>
      <c r="T144" s="4">
        <v>0.19700000000000001</v>
      </c>
      <c r="U144" s="4">
        <v>1.9099999999999999E-2</v>
      </c>
      <c r="V144" s="4">
        <v>0.81950000000000001</v>
      </c>
      <c r="W144" s="4"/>
      <c r="X144" s="4">
        <v>1</v>
      </c>
      <c r="Y144" s="4">
        <v>2.4167000000000001</v>
      </c>
      <c r="Z144" s="5">
        <v>0.7026</v>
      </c>
      <c r="AA144" s="5">
        <v>0.85540000000000005</v>
      </c>
      <c r="AB144" s="5">
        <v>0.14069999999999999</v>
      </c>
      <c r="AC144" s="5">
        <v>3.0599999999999999E-2</v>
      </c>
      <c r="AD144" s="5">
        <v>0.75760000000000005</v>
      </c>
      <c r="AE144" s="5"/>
      <c r="AF144" s="5">
        <v>1</v>
      </c>
      <c r="AG144" s="5">
        <v>1.9023000000000001</v>
      </c>
      <c r="AH144" s="4">
        <v>0.76329999999999998</v>
      </c>
      <c r="AI144" s="4">
        <v>1.0053000000000001</v>
      </c>
      <c r="AJ144" s="4">
        <v>9.4600000000000004E-2</v>
      </c>
      <c r="AK144" s="4">
        <v>4.2700000000000002E-2</v>
      </c>
      <c r="AL144" s="4">
        <v>0.53520000000000001</v>
      </c>
      <c r="AM144" s="4"/>
      <c r="AN144" s="4">
        <v>0.98</v>
      </c>
      <c r="AO144" s="4">
        <v>1.0145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/>
      <c r="BG144" s="14"/>
      <c r="BH144" s="14"/>
      <c r="BI144" s="14"/>
      <c r="BJ144" s="14"/>
      <c r="BK144" s="14"/>
      <c r="BL144" s="14"/>
      <c r="BM144" s="14"/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32"/>
        <v>0.68810000000000004</v>
      </c>
      <c r="II144" s="4">
        <f t="shared" si="33"/>
        <v>0.82623999999999997</v>
      </c>
      <c r="IJ144" s="4">
        <f t="shared" si="34"/>
        <v>0.17674000000000004</v>
      </c>
      <c r="IK144" s="4">
        <f t="shared" si="35"/>
        <v>2.12E-2</v>
      </c>
      <c r="IL144" s="4">
        <f t="shared" si="36"/>
        <v>0.76430000000000009</v>
      </c>
      <c r="IM144" s="4" t="e">
        <f t="shared" si="37"/>
        <v>#DIV/0!</v>
      </c>
      <c r="IN144" s="4">
        <f t="shared" si="38"/>
        <v>0.99600000000000011</v>
      </c>
      <c r="IO144" s="4">
        <f t="shared" si="39"/>
        <v>2.0899799999999997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e" cm="1">
        <f t="array" aca="1" ref="IU144" ca="1">CONCATENATE(INDIRECT(ADDRESS(1,MATCH(_xlfn.MAXIFS(B144:IG144,metrics.rec,"Coverage"),B144:IG144,0)+1)), ", ", INDIRECT(ADDRESS(2,MATCH(_xlfn.MAXIFS(B144:IG144,metrics.rec,"Coverage"),B144:IG144,0)+1)))</f>
        <v>#N/A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134</v>
      </c>
      <c r="B145" s="4">
        <v>0.63949999999999996</v>
      </c>
      <c r="C145" s="4">
        <v>0.70960000000000001</v>
      </c>
      <c r="D145" s="4">
        <v>0.2442</v>
      </c>
      <c r="E145" s="4">
        <v>4.1000000000000003E-3</v>
      </c>
      <c r="F145" s="4">
        <v>0.85540000000000005</v>
      </c>
      <c r="G145" s="4"/>
      <c r="H145" s="4">
        <v>1</v>
      </c>
      <c r="I145" s="4">
        <v>2.6962000000000002</v>
      </c>
      <c r="J145" s="5">
        <v>0.65280000000000005</v>
      </c>
      <c r="K145" s="5">
        <v>0.74239999999999995</v>
      </c>
      <c r="L145" s="5">
        <v>0.21390000000000001</v>
      </c>
      <c r="M145" s="5">
        <v>1.2699999999999999E-2</v>
      </c>
      <c r="N145" s="5">
        <v>0.84230000000000005</v>
      </c>
      <c r="O145" s="5"/>
      <c r="P145" s="5">
        <v>1</v>
      </c>
      <c r="Q145" s="5">
        <v>2.2959999999999998</v>
      </c>
      <c r="R145" s="4">
        <v>0.66300000000000003</v>
      </c>
      <c r="S145" s="4">
        <v>0.76390000000000002</v>
      </c>
      <c r="T145" s="4">
        <v>0.19889999999999999</v>
      </c>
      <c r="U145" s="4">
        <v>2.3E-2</v>
      </c>
      <c r="V145" s="4">
        <v>0.81630000000000003</v>
      </c>
      <c r="W145" s="4"/>
      <c r="X145" s="4">
        <v>1</v>
      </c>
      <c r="Y145" s="4">
        <v>2.3311999999999999</v>
      </c>
      <c r="Z145" s="5">
        <v>0.68740000000000001</v>
      </c>
      <c r="AA145" s="5">
        <v>0.81820000000000004</v>
      </c>
      <c r="AB145" s="5">
        <v>0.15279999999999999</v>
      </c>
      <c r="AC145" s="5">
        <v>3.4000000000000002E-2</v>
      </c>
      <c r="AD145" s="5">
        <v>0.76239999999999997</v>
      </c>
      <c r="AE145" s="5"/>
      <c r="AF145" s="5">
        <v>1</v>
      </c>
      <c r="AG145" s="5">
        <v>1.9287000000000001</v>
      </c>
      <c r="AH145" s="4">
        <v>0.75</v>
      </c>
      <c r="AI145" s="4">
        <v>0.97199999999999998</v>
      </c>
      <c r="AJ145" s="4">
        <v>0.1003</v>
      </c>
      <c r="AK145" s="4">
        <v>4.4200000000000003E-2</v>
      </c>
      <c r="AL145" s="4">
        <v>0.55740000000000001</v>
      </c>
      <c r="AM145" s="4"/>
      <c r="AN145" s="4">
        <v>0.98</v>
      </c>
      <c r="AO145" s="4">
        <v>1.0222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/>
      <c r="BG145" s="14"/>
      <c r="BH145" s="14"/>
      <c r="BI145" s="14"/>
      <c r="BJ145" s="14"/>
      <c r="BK145" s="14"/>
      <c r="BL145" s="14"/>
      <c r="BM145" s="14"/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32"/>
        <v>0.67854000000000003</v>
      </c>
      <c r="II145" s="4">
        <f t="shared" si="33"/>
        <v>0.80122000000000004</v>
      </c>
      <c r="IJ145" s="4">
        <f t="shared" si="34"/>
        <v>0.18202000000000002</v>
      </c>
      <c r="IK145" s="4">
        <f t="shared" si="35"/>
        <v>2.3600000000000003E-2</v>
      </c>
      <c r="IL145" s="4">
        <f t="shared" si="36"/>
        <v>0.76676</v>
      </c>
      <c r="IM145" s="4" t="e">
        <f t="shared" si="37"/>
        <v>#DIV/0!</v>
      </c>
      <c r="IN145" s="4">
        <f t="shared" si="38"/>
        <v>0.99600000000000011</v>
      </c>
      <c r="IO145" s="4">
        <f t="shared" si="39"/>
        <v>2.0548600000000001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e" cm="1">
        <f t="array" aca="1" ref="IU145" ca="1">CONCATENATE(INDIRECT(ADDRESS(1,MATCH(_xlfn.MAXIFS(B145:IG145,metrics.rec,"Coverage"),B145:IG145,0)+1)), ", ", INDIRECT(ADDRESS(2,MATCH(_xlfn.MAXIFS(B145:IG145,metrics.rec,"Coverage"),B145:IG145,0)+1)))</f>
        <v>#N/A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227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/>
      <c r="BG146" s="14"/>
      <c r="BH146" s="14"/>
      <c r="BI146" s="14"/>
      <c r="BJ146" s="14"/>
      <c r="BK146" s="14"/>
      <c r="BL146" s="14"/>
      <c r="BM146" s="14"/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 t="e">
        <f t="shared" si="32"/>
        <v>#DIV/0!</v>
      </c>
      <c r="II146" s="4" t="e">
        <f t="shared" si="33"/>
        <v>#DIV/0!</v>
      </c>
      <c r="IJ146" s="4" t="e">
        <f t="shared" si="34"/>
        <v>#DIV/0!</v>
      </c>
      <c r="IK146" s="4" t="e">
        <f t="shared" si="35"/>
        <v>#DIV/0!</v>
      </c>
      <c r="IL146" s="4" t="e">
        <f t="shared" si="36"/>
        <v>#DIV/0!</v>
      </c>
      <c r="IM146" s="4" t="e">
        <f t="shared" si="37"/>
        <v>#DIV/0!</v>
      </c>
      <c r="IN146" s="4" t="e">
        <f t="shared" si="38"/>
        <v>#DIV/0!</v>
      </c>
      <c r="IO146" s="4" t="e">
        <f t="shared" si="39"/>
        <v>#DIV/0!</v>
      </c>
      <c r="IP146" s="1" t="e" cm="1">
        <f t="array" aca="1" ref="IP146" ca="1">CONCATENATE(INDIRECT(ADDRESS(1,MATCH(_xlfn.MINIFS(B146:IG146,metrics.rec,"MAE"),B146:IG146,0)+1)), ", ", INDIRECT(ADDRESS(2,MATCH(_xlfn.MINIFS(B146:IG146,metrics.rec,"MAE"),B146:IG146,0)+1)))</f>
        <v>#N/A</v>
      </c>
      <c r="IQ146" s="1" t="e" cm="1">
        <f t="array" aca="1" ref="IQ146" ca="1">CONCATENATE(INDIRECT(ADDRESS(1,MATCH(_xlfn.MINIFS(B146:IG146,metrics.rec,"MSE"),B146:IG146,0)+1)), ", ", INDIRECT(ADDRESS(2,MATCH(_xlfn.MINIFS(B146:IG146,metrics.rec,"MSE"),B146:IG146,0)+1)))</f>
        <v>#N/A</v>
      </c>
      <c r="IR146" s="1" t="e" cm="1">
        <f t="array" aca="1" ref="IR146" ca="1">CONCATENATE(INDIRECT(ADDRESS(1,MATCH(_xlfn.MAXIFS(B146:IG146,metrics.rec,"R"),B146:IG146,0)+1)), ", ", INDIRECT(ADDRESS(2,MATCH(_xlfn.MAXIFS(B146:IG146,metrics.rec,"R"),B146:IG146,0)+1)))</f>
        <v>#N/A</v>
      </c>
      <c r="IS146" s="1" t="e" cm="1">
        <f t="array" aca="1" ref="IS146" ca="1">CONCATENATE(INDIRECT(ADDRESS(1,MATCH(_xlfn.MAXIFS(B146:IG146,metrics.rec,"Precision"),B146:IG146,0)+1)), ", ", INDIRECT(ADDRESS(2,MATCH(_xlfn.MAXIFS(B146:IG146,metrics.rec,"Precision"),B146:IG146,0)+1)))</f>
        <v>#N/A</v>
      </c>
      <c r="IT146" s="1" t="e" cm="1">
        <f t="array" aca="1" ref="IT146" ca="1">CONCATENATE(INDIRECT(ADDRESS(1,MATCH(_xlfn.MAXIFS(B146:IG146,metrics.rec,"Recall"),B146:IG146,0)+1)), ", ", INDIRECT(ADDRESS(2,MATCH(_xlfn.MAXIFS(B146:IG146,metrics.rec,"Recall"),B146:IG146,0)+1)))</f>
        <v>#N/A</v>
      </c>
      <c r="IU146" s="1" t="e" cm="1">
        <f t="array" aca="1" ref="IU146" ca="1">CONCATENATE(INDIRECT(ADDRESS(1,MATCH(_xlfn.MAXIFS(B146:IG146,metrics.rec,"Coverage"),B146:IG146,0)+1)), ", ", INDIRECT(ADDRESS(2,MATCH(_xlfn.MAXIFS(B146:IG146,metrics.rec,"Coverage"),B146:IG146,0)+1)))</f>
        <v>#N/A</v>
      </c>
      <c r="IV146" s="1" t="e" cm="1">
        <f t="array" aca="1" ref="IV146" ca="1">CONCATENATE(INDIRECT(ADDRESS(1,MATCH(_xlfn.MAXIFS(B146:IG146,metrics.rec,"Recatio"),B146:IG146,0)+1)), ", ", INDIRECT(ADDRESS(2,MATCH(_xlfn.MAXIFS(B146:IG146,metrics.rec,"Recatio"),B146:IG146,0)+1)))</f>
        <v>#N/A</v>
      </c>
      <c r="IW146" s="1" t="e" cm="1">
        <f t="array" aca="1" ref="IW146" ca="1">CONCATENATE(INDIRECT(ADDRESS(1,MATCH(_xlfn.MINIFS(B146:IG146,metrics.rec,"Time"),B146:IG146,0)+1)), ", ", INDIRECT(ADDRESS(2,MATCH(_xlfn.MINIFS(B146:IG146,metrics.rec,"Time"),B146:IG146,0)+1)))</f>
        <v>#N/A</v>
      </c>
    </row>
    <row r="147" spans="1:257" x14ac:dyDescent="0.2">
      <c r="A147" s="1" t="s">
        <v>135</v>
      </c>
      <c r="B147" s="4">
        <v>0.63739999999999997</v>
      </c>
      <c r="C147" s="4">
        <v>0.7046</v>
      </c>
      <c r="D147" s="4">
        <v>0.25130000000000002</v>
      </c>
      <c r="E147" s="4">
        <v>4.0000000000000001E-3</v>
      </c>
      <c r="F147" s="4">
        <v>0.85670000000000002</v>
      </c>
      <c r="G147" s="4"/>
      <c r="H147" s="4">
        <v>1</v>
      </c>
      <c r="I147" s="4">
        <v>2.6151</v>
      </c>
      <c r="J147" s="5">
        <v>0.64959999999999996</v>
      </c>
      <c r="K147" s="5">
        <v>0.73429999999999995</v>
      </c>
      <c r="L147" s="5">
        <v>0.2369</v>
      </c>
      <c r="M147" s="5">
        <v>1.24E-2</v>
      </c>
      <c r="N147" s="5">
        <v>0.84430000000000005</v>
      </c>
      <c r="O147" s="5"/>
      <c r="P147" s="5">
        <v>1</v>
      </c>
      <c r="Q147" s="5">
        <v>2.2105000000000001</v>
      </c>
      <c r="R147" s="4">
        <v>0.65920000000000001</v>
      </c>
      <c r="S147" s="4">
        <v>0.75470000000000004</v>
      </c>
      <c r="T147" s="4">
        <v>0.2177</v>
      </c>
      <c r="U147" s="4">
        <v>2.2499999999999999E-2</v>
      </c>
      <c r="V147" s="4">
        <v>0.81950000000000001</v>
      </c>
      <c r="W147" s="4"/>
      <c r="X147" s="4">
        <v>1</v>
      </c>
      <c r="Y147" s="4">
        <v>2.1722999999999999</v>
      </c>
      <c r="Z147" s="5">
        <v>0.68110000000000004</v>
      </c>
      <c r="AA147" s="5">
        <v>0.80289999999999995</v>
      </c>
      <c r="AB147" s="5">
        <v>0.16539999999999999</v>
      </c>
      <c r="AC147" s="5">
        <v>3.3700000000000001E-2</v>
      </c>
      <c r="AD147" s="5">
        <v>0.76690000000000003</v>
      </c>
      <c r="AE147" s="5"/>
      <c r="AF147" s="5">
        <v>1</v>
      </c>
      <c r="AG147" s="5">
        <v>1.6067</v>
      </c>
      <c r="AH147" s="4">
        <v>0.74080000000000001</v>
      </c>
      <c r="AI147" s="4">
        <v>0.94930000000000003</v>
      </c>
      <c r="AJ147" s="4">
        <v>0.1052</v>
      </c>
      <c r="AK147" s="4">
        <v>5.3900000000000003E-2</v>
      </c>
      <c r="AL147" s="4">
        <v>0.5393</v>
      </c>
      <c r="AM147" s="4"/>
      <c r="AN147" s="4">
        <v>0.97640000000000005</v>
      </c>
      <c r="AO147" s="4">
        <v>0.75760000000000005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/>
      <c r="BG147" s="14"/>
      <c r="BH147" s="14"/>
      <c r="BI147" s="14"/>
      <c r="BJ147" s="14"/>
      <c r="BK147" s="14"/>
      <c r="BL147" s="14"/>
      <c r="BM147" s="14"/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32"/>
        <v>0.67362</v>
      </c>
      <c r="II147" s="4">
        <f t="shared" si="33"/>
        <v>0.78916000000000008</v>
      </c>
      <c r="IJ147" s="4">
        <f t="shared" si="34"/>
        <v>0.19529999999999997</v>
      </c>
      <c r="IK147" s="4">
        <f t="shared" si="35"/>
        <v>2.53E-2</v>
      </c>
      <c r="IL147" s="4">
        <f t="shared" si="36"/>
        <v>0.76534000000000002</v>
      </c>
      <c r="IM147" s="4" t="e">
        <f t="shared" si="37"/>
        <v>#DIV/0!</v>
      </c>
      <c r="IN147" s="4">
        <f t="shared" si="38"/>
        <v>0.99527999999999994</v>
      </c>
      <c r="IO147" s="4">
        <f t="shared" si="39"/>
        <v>1.8724399999999999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e" cm="1">
        <f t="array" aca="1" ref="IU147" ca="1">CONCATENATE(INDIRECT(ADDRESS(1,MATCH(_xlfn.MAXIFS(B147:IG147,metrics.rec,"Coverage"),B147:IG147,0)+1)), ", ", INDIRECT(ADDRESS(2,MATCH(_xlfn.MAXIFS(B147:IG147,metrics.rec,"Coverage"),B147:IG147,0)+1)))</f>
        <v>#N/A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136</v>
      </c>
      <c r="B148" s="4">
        <v>0.67490000000000006</v>
      </c>
      <c r="C148" s="4">
        <v>0.77649999999999997</v>
      </c>
      <c r="D148" s="4">
        <v>0.17199999999999999</v>
      </c>
      <c r="E148" s="4">
        <v>3.5000000000000001E-3</v>
      </c>
      <c r="F148" s="4">
        <v>0.67559999999999998</v>
      </c>
      <c r="G148" s="4"/>
      <c r="H148" s="4">
        <v>1</v>
      </c>
      <c r="I148" s="4">
        <v>2.5585</v>
      </c>
      <c r="J148" s="5">
        <v>0.69299999999999995</v>
      </c>
      <c r="K148" s="5">
        <v>0.8206</v>
      </c>
      <c r="L148" s="5">
        <v>0.17219999999999999</v>
      </c>
      <c r="M148" s="5">
        <v>9.1999999999999998E-3</v>
      </c>
      <c r="N148" s="5">
        <v>0.64129999999999998</v>
      </c>
      <c r="O148" s="5"/>
      <c r="P148" s="5">
        <v>1</v>
      </c>
      <c r="Q148" s="5">
        <v>2.1507999999999998</v>
      </c>
      <c r="R148" s="4">
        <v>0.70550000000000002</v>
      </c>
      <c r="S148" s="4">
        <v>0.85289999999999999</v>
      </c>
      <c r="T148" s="4">
        <v>0.16470000000000001</v>
      </c>
      <c r="U148" s="4">
        <v>1.46E-2</v>
      </c>
      <c r="V148" s="4">
        <v>0.60809999999999997</v>
      </c>
      <c r="W148" s="4"/>
      <c r="X148" s="4">
        <v>1</v>
      </c>
      <c r="Y148" s="4">
        <v>2.1429</v>
      </c>
      <c r="Z148" s="5">
        <v>0.71789999999999998</v>
      </c>
      <c r="AA148" s="5">
        <v>0.88770000000000004</v>
      </c>
      <c r="AB148" s="5">
        <v>0.1411</v>
      </c>
      <c r="AC148" s="5">
        <v>2.06E-2</v>
      </c>
      <c r="AD148" s="5">
        <v>0.59689999999999999</v>
      </c>
      <c r="AE148" s="5"/>
      <c r="AF148" s="5">
        <v>0.998</v>
      </c>
      <c r="AG148" s="5">
        <v>1.5903</v>
      </c>
      <c r="AH148" s="4">
        <v>0.75180000000000002</v>
      </c>
      <c r="AI148" s="4">
        <v>0.97870000000000001</v>
      </c>
      <c r="AJ148" s="4">
        <v>7.7299999999999994E-2</v>
      </c>
      <c r="AK148" s="4">
        <v>5.4300000000000001E-2</v>
      </c>
      <c r="AL148" s="4">
        <v>0.502</v>
      </c>
      <c r="AM148" s="4"/>
      <c r="AN148" s="4">
        <v>0.94610000000000005</v>
      </c>
      <c r="AO148" s="4">
        <v>0.75319999999999998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/>
      <c r="BG148" s="14"/>
      <c r="BH148" s="14"/>
      <c r="BI148" s="14"/>
      <c r="BJ148" s="14"/>
      <c r="BK148" s="14"/>
      <c r="BL148" s="14"/>
      <c r="BM148" s="14"/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32"/>
        <v>0.70862000000000014</v>
      </c>
      <c r="II148" s="4">
        <f t="shared" si="33"/>
        <v>0.86328000000000016</v>
      </c>
      <c r="IJ148" s="4">
        <f t="shared" si="34"/>
        <v>0.14545999999999998</v>
      </c>
      <c r="IK148" s="4">
        <f t="shared" si="35"/>
        <v>2.044E-2</v>
      </c>
      <c r="IL148" s="4">
        <f t="shared" si="36"/>
        <v>0.60477999999999987</v>
      </c>
      <c r="IM148" s="4" t="e">
        <f t="shared" si="37"/>
        <v>#DIV/0!</v>
      </c>
      <c r="IN148" s="4">
        <f t="shared" si="38"/>
        <v>0.98882000000000014</v>
      </c>
      <c r="IO148" s="4">
        <f t="shared" si="39"/>
        <v>1.8391399999999998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r=0.3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e" cm="1">
        <f t="array" aca="1" ref="IU148" ca="1">CONCATENATE(INDIRECT(ADDRESS(1,MATCH(_xlfn.MAXIFS(B148:IG148,metrics.rec,"Coverage"),B148:IG148,0)+1)), ", ", INDIRECT(ADDRESS(2,MATCH(_xlfn.MAXIFS(B148:IG148,metrics.rec,"Coverage"),B148:IG148,0)+1)))</f>
        <v>#N/A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137</v>
      </c>
      <c r="B149" s="4">
        <v>0.6321</v>
      </c>
      <c r="C149" s="4">
        <v>0.69120000000000004</v>
      </c>
      <c r="D149" s="4">
        <v>0.25800000000000001</v>
      </c>
      <c r="E149" s="4">
        <v>4.0000000000000001E-3</v>
      </c>
      <c r="F149" s="4">
        <v>0.8448</v>
      </c>
      <c r="G149" s="4"/>
      <c r="H149" s="4">
        <v>1</v>
      </c>
      <c r="I149" s="4">
        <v>2.5733000000000001</v>
      </c>
      <c r="J149" s="5">
        <v>0.64559999999999995</v>
      </c>
      <c r="K149" s="5">
        <v>0.72340000000000004</v>
      </c>
      <c r="L149" s="5">
        <v>0.23549999999999999</v>
      </c>
      <c r="M149" s="5">
        <v>1.21E-2</v>
      </c>
      <c r="N149" s="5">
        <v>0.82689999999999997</v>
      </c>
      <c r="O149" s="5"/>
      <c r="P149" s="5">
        <v>1</v>
      </c>
      <c r="Q149" s="5">
        <v>2.1613000000000002</v>
      </c>
      <c r="R149" s="4">
        <v>0.65900000000000003</v>
      </c>
      <c r="S149" s="4">
        <v>0.75260000000000005</v>
      </c>
      <c r="T149" s="4">
        <v>0.20080000000000001</v>
      </c>
      <c r="U149" s="4">
        <v>2.1000000000000001E-2</v>
      </c>
      <c r="V149" s="4">
        <v>0.79559999999999997</v>
      </c>
      <c r="W149" s="4"/>
      <c r="X149" s="4">
        <v>1</v>
      </c>
      <c r="Y149" s="4">
        <v>2.1494</v>
      </c>
      <c r="Z149" s="5">
        <v>0.68620000000000003</v>
      </c>
      <c r="AA149" s="5">
        <v>0.81379999999999997</v>
      </c>
      <c r="AB149" s="5">
        <v>0.1444</v>
      </c>
      <c r="AC149" s="5">
        <v>2.9000000000000001E-2</v>
      </c>
      <c r="AD149" s="5">
        <v>0.7319</v>
      </c>
      <c r="AE149" s="5"/>
      <c r="AF149" s="5">
        <v>0.998</v>
      </c>
      <c r="AG149" s="5">
        <v>1.6653</v>
      </c>
      <c r="AH149" s="4">
        <v>0.75149999999999995</v>
      </c>
      <c r="AI149" s="4">
        <v>0.97560000000000002</v>
      </c>
      <c r="AJ149" s="4">
        <v>7.6200000000000004E-2</v>
      </c>
      <c r="AK149" s="4">
        <v>5.5300000000000002E-2</v>
      </c>
      <c r="AL149" s="4">
        <v>0.50690000000000002</v>
      </c>
      <c r="AM149" s="4"/>
      <c r="AN149" s="4">
        <v>0.94610000000000005</v>
      </c>
      <c r="AO149" s="4">
        <v>0.74670000000000003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/>
      <c r="BG149" s="14"/>
      <c r="BH149" s="14"/>
      <c r="BI149" s="14"/>
      <c r="BJ149" s="14"/>
      <c r="BK149" s="14"/>
      <c r="BL149" s="14"/>
      <c r="BM149" s="14"/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32"/>
        <v>0.67488000000000004</v>
      </c>
      <c r="II149" s="4">
        <f t="shared" si="33"/>
        <v>0.79132000000000002</v>
      </c>
      <c r="IJ149" s="4">
        <f t="shared" si="34"/>
        <v>0.18298</v>
      </c>
      <c r="IK149" s="4">
        <f t="shared" si="35"/>
        <v>2.4280000000000003E-2</v>
      </c>
      <c r="IL149" s="4">
        <f t="shared" si="36"/>
        <v>0.74121999999999999</v>
      </c>
      <c r="IM149" s="4" t="e">
        <f t="shared" si="37"/>
        <v>#DIV/0!</v>
      </c>
      <c r="IN149" s="4">
        <f t="shared" si="38"/>
        <v>0.98882000000000014</v>
      </c>
      <c r="IO149" s="4">
        <f t="shared" si="39"/>
        <v>1.8592000000000002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e" cm="1">
        <f t="array" aca="1" ref="IU149" ca="1">CONCATENATE(INDIRECT(ADDRESS(1,MATCH(_xlfn.MAXIFS(B149:IG149,metrics.rec,"Coverage"),B149:IG149,0)+1)), ", ", INDIRECT(ADDRESS(2,MATCH(_xlfn.MAXIFS(B149:IG149,metrics.rec,"Coverage"),B149:IG149,0)+1)))</f>
        <v>#N/A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138</v>
      </c>
      <c r="B150" s="4">
        <v>0.65939999999999999</v>
      </c>
      <c r="C150" s="4">
        <v>0.76319999999999999</v>
      </c>
      <c r="D150" s="4">
        <v>0.23019999999999999</v>
      </c>
      <c r="E150" s="4">
        <v>2.3999999999999998E-3</v>
      </c>
      <c r="F150" s="4">
        <v>0.84909999999999997</v>
      </c>
      <c r="G150" s="4"/>
      <c r="H150" s="4">
        <v>0.99790000000000001</v>
      </c>
      <c r="I150" s="4">
        <v>2.6482000000000001</v>
      </c>
      <c r="J150" s="5">
        <v>0.67520000000000002</v>
      </c>
      <c r="K150" s="5">
        <v>0.80049999999999999</v>
      </c>
      <c r="L150" s="5">
        <v>0.2298</v>
      </c>
      <c r="M150" s="5">
        <v>7.1999999999999998E-3</v>
      </c>
      <c r="N150" s="5">
        <v>0.8286</v>
      </c>
      <c r="O150" s="5"/>
      <c r="P150" s="5">
        <v>0.99839999999999995</v>
      </c>
      <c r="Q150" s="5">
        <v>2.2555000000000001</v>
      </c>
      <c r="R150" s="4">
        <v>0.69069999999999998</v>
      </c>
      <c r="S150" s="4">
        <v>0.83560000000000001</v>
      </c>
      <c r="T150" s="4">
        <v>0.21110000000000001</v>
      </c>
      <c r="U150" s="4">
        <v>1.3100000000000001E-2</v>
      </c>
      <c r="V150" s="4">
        <v>0.79369999999999996</v>
      </c>
      <c r="W150" s="4"/>
      <c r="X150" s="4">
        <v>0.998</v>
      </c>
      <c r="Y150" s="4">
        <v>2.2570999999999999</v>
      </c>
      <c r="Z150" s="5">
        <v>0.71230000000000004</v>
      </c>
      <c r="AA150" s="5">
        <v>0.88529999999999998</v>
      </c>
      <c r="AB150" s="5">
        <v>0.161</v>
      </c>
      <c r="AC150" s="5">
        <v>2.07E-2</v>
      </c>
      <c r="AD150" s="5">
        <v>0.7359</v>
      </c>
      <c r="AE150" s="5"/>
      <c r="AF150" s="5">
        <v>0.99150000000000005</v>
      </c>
      <c r="AG150" s="5">
        <v>1.6628000000000001</v>
      </c>
      <c r="AH150" s="4">
        <v>0.76690000000000003</v>
      </c>
      <c r="AI150" s="4">
        <v>1.0094000000000001</v>
      </c>
      <c r="AJ150" s="4">
        <v>3.4000000000000002E-2</v>
      </c>
      <c r="AK150" s="4">
        <v>5.04E-2</v>
      </c>
      <c r="AL150" s="4">
        <v>0.54</v>
      </c>
      <c r="AM150" s="4"/>
      <c r="AN150" s="4">
        <v>0.88109999999999999</v>
      </c>
      <c r="AO150" s="4">
        <v>0.74819999999999998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/>
      <c r="BG150" s="14"/>
      <c r="BH150" s="14"/>
      <c r="BI150" s="14"/>
      <c r="BJ150" s="14"/>
      <c r="BK150" s="14"/>
      <c r="BL150" s="14"/>
      <c r="BM150" s="14"/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32"/>
        <v>0.70090000000000008</v>
      </c>
      <c r="II150" s="4">
        <f t="shared" si="33"/>
        <v>0.8587999999999999</v>
      </c>
      <c r="IJ150" s="4">
        <f t="shared" si="34"/>
        <v>0.17322000000000001</v>
      </c>
      <c r="IK150" s="4">
        <f t="shared" si="35"/>
        <v>1.8759999999999999E-2</v>
      </c>
      <c r="IL150" s="4">
        <f t="shared" si="36"/>
        <v>0.74946000000000002</v>
      </c>
      <c r="IM150" s="4" t="e">
        <f t="shared" si="37"/>
        <v>#DIV/0!</v>
      </c>
      <c r="IN150" s="4">
        <f t="shared" si="38"/>
        <v>0.97338000000000002</v>
      </c>
      <c r="IO150" s="4">
        <f t="shared" si="39"/>
        <v>1.9143600000000003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e" cm="1">
        <f t="array" aca="1" ref="IU150" ca="1">CONCATENATE(INDIRECT(ADDRESS(1,MATCH(_xlfn.MAXIFS(B150:IG150,metrics.rec,"Coverage"),B150:IG150,0)+1)), ", ", INDIRECT(ADDRESS(2,MATCH(_xlfn.MAXIFS(B150:IG150,metrics.rec,"Coverage"),B150:IG150,0)+1)))</f>
        <v>#N/A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r=0.3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139</v>
      </c>
      <c r="B151" s="4">
        <v>0.66769999999999996</v>
      </c>
      <c r="C151" s="4">
        <v>0.77259999999999995</v>
      </c>
      <c r="D151" s="4">
        <v>0.17369999999999999</v>
      </c>
      <c r="E151" s="4">
        <v>3.8E-3</v>
      </c>
      <c r="F151" s="4">
        <v>0.64570000000000005</v>
      </c>
      <c r="G151" s="4"/>
      <c r="H151" s="4">
        <v>0.99790000000000001</v>
      </c>
      <c r="I151" s="4">
        <v>2.5432999999999999</v>
      </c>
      <c r="J151" s="5">
        <v>0.70289999999999997</v>
      </c>
      <c r="K151" s="5">
        <v>0.85209999999999997</v>
      </c>
      <c r="L151" s="5">
        <v>0.157</v>
      </c>
      <c r="M151" s="5">
        <v>9.7999999999999997E-3</v>
      </c>
      <c r="N151" s="5">
        <v>0.58379999999999999</v>
      </c>
      <c r="O151" s="5"/>
      <c r="P151" s="5">
        <v>0.99839999999999995</v>
      </c>
      <c r="Q151" s="5">
        <v>2.1709999999999998</v>
      </c>
      <c r="R151" s="4">
        <v>0.72670000000000001</v>
      </c>
      <c r="S151" s="4">
        <v>0.90880000000000005</v>
      </c>
      <c r="T151" s="4">
        <v>0.14849999999999999</v>
      </c>
      <c r="U151" s="4">
        <v>1.44E-2</v>
      </c>
      <c r="V151" s="4">
        <v>0.52459999999999996</v>
      </c>
      <c r="W151" s="4"/>
      <c r="X151" s="4">
        <v>0.998</v>
      </c>
      <c r="Y151" s="4">
        <v>1.9905999999999999</v>
      </c>
      <c r="Z151" s="5">
        <v>0.73680000000000001</v>
      </c>
      <c r="AA151" s="5">
        <v>0.93769999999999998</v>
      </c>
      <c r="AB151" s="5">
        <v>0.13439999999999999</v>
      </c>
      <c r="AC151" s="5">
        <v>1.8800000000000001E-2</v>
      </c>
      <c r="AD151" s="5">
        <v>0.51559999999999995</v>
      </c>
      <c r="AE151" s="5"/>
      <c r="AF151" s="5">
        <v>0.99150000000000005</v>
      </c>
      <c r="AG151" s="5">
        <v>1.6314</v>
      </c>
      <c r="AH151" s="16">
        <v>0.7712</v>
      </c>
      <c r="AI151" s="16">
        <v>1.0190999999999999</v>
      </c>
      <c r="AJ151" s="16">
        <v>2.76E-2</v>
      </c>
      <c r="AK151" s="16">
        <v>4.6600000000000003E-2</v>
      </c>
      <c r="AL151" s="16">
        <v>0.53180000000000005</v>
      </c>
      <c r="AM151" s="16"/>
      <c r="AN151" s="16"/>
      <c r="AO151" s="16">
        <v>0.73089999999999999</v>
      </c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/>
      <c r="BG151" s="14"/>
      <c r="BH151" s="14"/>
      <c r="BI151" s="14"/>
      <c r="BJ151" s="14"/>
      <c r="BK151" s="14"/>
      <c r="BL151" s="14"/>
      <c r="BM151" s="14"/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16"/>
      <c r="DK151" s="16"/>
      <c r="DL151" s="16"/>
      <c r="DM151" s="16"/>
      <c r="DN151" s="16"/>
      <c r="DO151" s="16"/>
      <c r="DP151" s="16"/>
      <c r="DQ151" s="16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32"/>
        <v>0.72106000000000003</v>
      </c>
      <c r="II151" s="4">
        <f t="shared" si="33"/>
        <v>0.89805999999999986</v>
      </c>
      <c r="IJ151" s="4">
        <f t="shared" si="34"/>
        <v>0.12823999999999997</v>
      </c>
      <c r="IK151" s="4">
        <f t="shared" si="35"/>
        <v>1.8679999999999999E-2</v>
      </c>
      <c r="IL151" s="4">
        <f t="shared" si="36"/>
        <v>0.56030000000000002</v>
      </c>
      <c r="IM151" s="4" t="e">
        <f t="shared" si="37"/>
        <v>#DIV/0!</v>
      </c>
      <c r="IN151" s="4">
        <f t="shared" si="38"/>
        <v>0.99645000000000006</v>
      </c>
      <c r="IO151" s="4">
        <f t="shared" si="39"/>
        <v>1.8134399999999999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r=0.1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r=0.1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r=0.1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k=5, r=0.9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k=5, r=0.1</v>
      </c>
      <c r="IU151" s="1" t="e" cm="1">
        <f t="array" aca="1" ref="IU151" ca="1">CONCATENATE(INDIRECT(ADDRESS(1,MATCH(_xlfn.MAXIFS(B151:IG151,metrics.rec,"Coverage"),B151:IG151,0)+1)), ", ", INDIRECT(ADDRESS(2,MATCH(_xlfn.MAXIFS(B151:IG151,metrics.rec,"Coverage"),B151:IG151,0)+1)))</f>
        <v>#N/A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k=5, r=0.3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k=5, r=0.9</v>
      </c>
    </row>
    <row r="152" spans="1:257" x14ac:dyDescent="0.2">
      <c r="A152" s="1" t="s">
        <v>140</v>
      </c>
      <c r="B152" s="4">
        <v>1.0125</v>
      </c>
      <c r="C152" s="4">
        <v>1.1984999999999999</v>
      </c>
      <c r="D152" s="4">
        <v>9.7600000000000006E-2</v>
      </c>
      <c r="E152" s="4">
        <v>1.61E-2</v>
      </c>
      <c r="F152" s="4">
        <v>0.22270000000000001</v>
      </c>
      <c r="G152" s="4"/>
      <c r="H152" s="4">
        <v>6.0000000000000001E-3</v>
      </c>
      <c r="I152" s="4">
        <v>3.0143</v>
      </c>
      <c r="J152" s="5">
        <v>0.77569999999999995</v>
      </c>
      <c r="K152" s="5">
        <v>0.72370000000000001</v>
      </c>
      <c r="L152" s="5">
        <v>0.5</v>
      </c>
      <c r="M152" s="5">
        <v>5.3E-3</v>
      </c>
      <c r="N152" s="5">
        <v>3.3300000000000003E-2</v>
      </c>
      <c r="O152" s="5"/>
      <c r="P152" s="5">
        <v>1.2999999999999999E-3</v>
      </c>
      <c r="Q152" s="5">
        <v>2.1972999999999998</v>
      </c>
      <c r="R152" s="16">
        <v>0.64290000000000003</v>
      </c>
      <c r="S152" s="16">
        <v>0.6633</v>
      </c>
      <c r="T152" s="16"/>
      <c r="U152" s="16">
        <v>0.25</v>
      </c>
      <c r="V152" s="16">
        <v>9.0899999999999995E-2</v>
      </c>
      <c r="W152" s="16"/>
      <c r="X152" s="16">
        <v>2.9999999999999997E-4</v>
      </c>
      <c r="Y152" s="16">
        <v>1.6787000000000001</v>
      </c>
      <c r="Z152" s="16"/>
      <c r="AA152" s="16"/>
      <c r="AB152" s="16"/>
      <c r="AC152" s="16"/>
      <c r="AD152" s="16"/>
      <c r="AE152" s="16"/>
      <c r="AF152" s="16"/>
      <c r="AG152" s="16"/>
      <c r="AH152" s="16">
        <v>1</v>
      </c>
      <c r="AI152" s="16">
        <v>1</v>
      </c>
      <c r="AJ152" s="16">
        <v>0</v>
      </c>
      <c r="AK152" s="16">
        <v>0</v>
      </c>
      <c r="AL152" s="16">
        <v>0</v>
      </c>
      <c r="AM152" s="16"/>
      <c r="AN152" s="16">
        <v>2.5000000000000001E-3</v>
      </c>
      <c r="AO152" s="16">
        <v>0.67959999999999998</v>
      </c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14"/>
      <c r="DC152" s="14"/>
      <c r="DD152" s="14"/>
      <c r="DE152" s="14"/>
      <c r="DF152" s="14"/>
      <c r="DG152" s="14"/>
      <c r="DH152" s="14"/>
      <c r="DI152" s="14"/>
      <c r="DJ152" s="16"/>
      <c r="DK152" s="16"/>
      <c r="DL152" s="16"/>
      <c r="DM152" s="16"/>
      <c r="DN152" s="16"/>
      <c r="DO152" s="16"/>
      <c r="DP152" s="16"/>
      <c r="DQ152" s="16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32"/>
        <v>0.85777499999999995</v>
      </c>
      <c r="II152" s="4">
        <f t="shared" si="33"/>
        <v>0.89637499999999992</v>
      </c>
      <c r="IJ152" s="4">
        <f t="shared" si="34"/>
        <v>0.19920000000000002</v>
      </c>
      <c r="IK152" s="4">
        <f t="shared" si="35"/>
        <v>6.7849999999999994E-2</v>
      </c>
      <c r="IL152" s="4">
        <f t="shared" si="36"/>
        <v>8.6724999999999997E-2</v>
      </c>
      <c r="IM152" s="4" t="e">
        <f t="shared" si="37"/>
        <v>#DIV/0!</v>
      </c>
      <c r="IN152" s="4">
        <f t="shared" si="38"/>
        <v>2.5249999999999999E-3</v>
      </c>
      <c r="IO152" s="4">
        <f t="shared" si="39"/>
        <v>1.8924749999999999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k=5,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k=5,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k=5, r=0.3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k=5,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k=5, r=0.1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k=5, r=0.9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k=5, r=0.1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k=5, r=0.9</v>
      </c>
    </row>
    <row r="153" spans="1:257" x14ac:dyDescent="0.2">
      <c r="A153" s="1" t="s">
        <v>141</v>
      </c>
      <c r="B153" s="4">
        <v>0.71289999999999998</v>
      </c>
      <c r="C153" s="4">
        <v>0.88670000000000004</v>
      </c>
      <c r="D153" s="4">
        <v>0.219</v>
      </c>
      <c r="E153" s="4">
        <v>1.4E-3</v>
      </c>
      <c r="F153" s="4">
        <v>0.6825</v>
      </c>
      <c r="G153" s="4"/>
      <c r="H153" s="4">
        <v>1</v>
      </c>
      <c r="I153" s="4">
        <v>2.8944000000000001</v>
      </c>
      <c r="J153" s="5">
        <v>0.72619999999999996</v>
      </c>
      <c r="K153" s="5">
        <v>0.93210000000000004</v>
      </c>
      <c r="L153" s="5">
        <v>0.2225</v>
      </c>
      <c r="M153" s="5">
        <v>3.8999999999999998E-3</v>
      </c>
      <c r="N153" s="5">
        <v>0.62239999999999995</v>
      </c>
      <c r="O153" s="5"/>
      <c r="P153" s="5">
        <v>1</v>
      </c>
      <c r="Q153" s="5">
        <v>2.4525000000000001</v>
      </c>
      <c r="R153" s="4">
        <v>0.73470000000000002</v>
      </c>
      <c r="S153" s="4">
        <v>0.95199999999999996</v>
      </c>
      <c r="T153" s="4">
        <v>0.2145</v>
      </c>
      <c r="U153" s="4">
        <v>6.8999999999999999E-3</v>
      </c>
      <c r="V153" s="4">
        <v>0.5595</v>
      </c>
      <c r="W153" s="4"/>
      <c r="X153" s="4">
        <v>1</v>
      </c>
      <c r="Y153" s="4">
        <v>2.2273000000000001</v>
      </c>
      <c r="Z153" s="5">
        <v>0.75609999999999999</v>
      </c>
      <c r="AA153" s="5">
        <v>1.0058</v>
      </c>
      <c r="AB153" s="5">
        <v>0.1946</v>
      </c>
      <c r="AC153" s="5">
        <v>1.04E-2</v>
      </c>
      <c r="AD153" s="5">
        <v>0.46860000000000002</v>
      </c>
      <c r="AE153" s="5"/>
      <c r="AF153" s="5">
        <v>1</v>
      </c>
      <c r="AG153" s="5">
        <v>1.7105999999999999</v>
      </c>
      <c r="AH153" s="4">
        <v>0.7994</v>
      </c>
      <c r="AI153" s="4">
        <v>1.1316999999999999</v>
      </c>
      <c r="AJ153" s="4">
        <v>0.1381</v>
      </c>
      <c r="AK153" s="4">
        <v>1.66E-2</v>
      </c>
      <c r="AL153" s="4">
        <v>0.29210000000000003</v>
      </c>
      <c r="AM153" s="4"/>
      <c r="AN153" s="4">
        <v>0.9839</v>
      </c>
      <c r="AO153" s="4">
        <v>1.0541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/>
      <c r="BG153" s="14"/>
      <c r="BH153" s="14"/>
      <c r="BI153" s="14"/>
      <c r="BJ153" s="14"/>
      <c r="BK153" s="14"/>
      <c r="BL153" s="14"/>
      <c r="BM153" s="14"/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32"/>
        <v>0.74585999999999997</v>
      </c>
      <c r="II153" s="4">
        <f t="shared" si="33"/>
        <v>0.98166000000000009</v>
      </c>
      <c r="IJ153" s="4">
        <f t="shared" si="34"/>
        <v>0.19774</v>
      </c>
      <c r="IK153" s="4">
        <f t="shared" si="35"/>
        <v>7.8399999999999997E-3</v>
      </c>
      <c r="IL153" s="4">
        <f t="shared" si="36"/>
        <v>0.52501999999999993</v>
      </c>
      <c r="IM153" s="4" t="e">
        <f t="shared" si="37"/>
        <v>#DIV/0!</v>
      </c>
      <c r="IN153" s="4">
        <f t="shared" si="38"/>
        <v>0.99678</v>
      </c>
      <c r="IO153" s="4">
        <f t="shared" si="39"/>
        <v>2.06778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r=0.3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e" cm="1">
        <f t="array" aca="1" ref="IU153" ca="1">CONCATENATE(INDIRECT(ADDRESS(1,MATCH(_xlfn.MAXIFS(B153:IG153,metrics.rec,"Coverage"),B153:IG153,0)+1)), ", ", INDIRECT(ADDRESS(2,MATCH(_xlfn.MAXIFS(B153:IG153,metrics.rec,"Coverage"),B153:IG153,0)+1)))</f>
        <v>#N/A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142</v>
      </c>
      <c r="B154" s="4">
        <v>0.66059999999999997</v>
      </c>
      <c r="C154" s="4">
        <v>0.76959999999999995</v>
      </c>
      <c r="D154" s="4">
        <v>0.26179999999999998</v>
      </c>
      <c r="E154" s="4">
        <v>1.8E-3</v>
      </c>
      <c r="F154" s="4">
        <v>0.82530000000000003</v>
      </c>
      <c r="G154" s="4"/>
      <c r="H154" s="4">
        <v>1</v>
      </c>
      <c r="I154" s="4">
        <v>2.8050999999999999</v>
      </c>
      <c r="J154" s="5">
        <v>0.66959999999999997</v>
      </c>
      <c r="K154" s="5">
        <v>0.79320000000000002</v>
      </c>
      <c r="L154" s="5">
        <v>0.26590000000000003</v>
      </c>
      <c r="M154" s="5">
        <v>5.4999999999999997E-3</v>
      </c>
      <c r="N154" s="5">
        <v>0.81730000000000003</v>
      </c>
      <c r="O154" s="5"/>
      <c r="P154" s="5">
        <v>1</v>
      </c>
      <c r="Q154" s="5">
        <v>2.4287999999999998</v>
      </c>
      <c r="R154" s="4">
        <v>0.67859999999999998</v>
      </c>
      <c r="S154" s="4">
        <v>0.8115</v>
      </c>
      <c r="T154" s="4">
        <v>0.25290000000000001</v>
      </c>
      <c r="U154" s="4">
        <v>1.0699999999999999E-2</v>
      </c>
      <c r="V154" s="4">
        <v>0.78449999999999998</v>
      </c>
      <c r="W154" s="4"/>
      <c r="X154" s="4">
        <v>1</v>
      </c>
      <c r="Y154" s="4">
        <v>2.1648999999999998</v>
      </c>
      <c r="Z154" s="5">
        <v>0.70699999999999996</v>
      </c>
      <c r="AA154" s="5">
        <v>0.87270000000000003</v>
      </c>
      <c r="AB154" s="5">
        <v>0.19589999999999999</v>
      </c>
      <c r="AC154" s="5">
        <v>1.9300000000000001E-2</v>
      </c>
      <c r="AD154" s="5">
        <v>0.70579999999999998</v>
      </c>
      <c r="AE154" s="5"/>
      <c r="AF154" s="5">
        <v>0.99970000000000003</v>
      </c>
      <c r="AG154" s="5">
        <v>1.6295999999999999</v>
      </c>
      <c r="AH154" s="4">
        <v>0.75590000000000002</v>
      </c>
      <c r="AI154" s="4">
        <v>0.99099999999999999</v>
      </c>
      <c r="AJ154" s="4">
        <v>0.1099</v>
      </c>
      <c r="AK154" s="4">
        <v>4.02E-2</v>
      </c>
      <c r="AL154" s="4">
        <v>0.50990000000000002</v>
      </c>
      <c r="AM154" s="4"/>
      <c r="AN154" s="4">
        <v>0.96450000000000002</v>
      </c>
      <c r="AO154" s="4">
        <v>0.99760000000000004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32"/>
        <v>0.69433999999999996</v>
      </c>
      <c r="II154" s="4">
        <f t="shared" si="33"/>
        <v>0.84759999999999991</v>
      </c>
      <c r="IJ154" s="4">
        <f t="shared" si="34"/>
        <v>0.21728</v>
      </c>
      <c r="IK154" s="4">
        <f t="shared" si="35"/>
        <v>1.55E-2</v>
      </c>
      <c r="IL154" s="4">
        <f t="shared" si="36"/>
        <v>0.7285600000000001</v>
      </c>
      <c r="IM154" s="4" t="e">
        <f t="shared" si="37"/>
        <v>#DIV/0!</v>
      </c>
      <c r="IN154" s="4">
        <f t="shared" si="38"/>
        <v>0.99283999999999994</v>
      </c>
      <c r="IO154" s="4">
        <f t="shared" si="39"/>
        <v>2.0051999999999999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143</v>
      </c>
      <c r="B155" s="4">
        <v>0.64019999999999999</v>
      </c>
      <c r="C155" s="4">
        <v>0.72050000000000003</v>
      </c>
      <c r="D155" s="4">
        <v>0.2646</v>
      </c>
      <c r="E155" s="4">
        <v>2.3E-3</v>
      </c>
      <c r="F155" s="4">
        <v>0.86919999999999997</v>
      </c>
      <c r="G155" s="4"/>
      <c r="H155" s="4">
        <v>1</v>
      </c>
      <c r="I155" s="4">
        <v>2.7757000000000001</v>
      </c>
      <c r="J155" s="5">
        <v>0.65169999999999995</v>
      </c>
      <c r="K155" s="5">
        <v>0.74790000000000001</v>
      </c>
      <c r="L155" s="5">
        <v>0.25430000000000003</v>
      </c>
      <c r="M155" s="5">
        <v>7.7000000000000002E-3</v>
      </c>
      <c r="N155" s="5">
        <v>0.85799999999999998</v>
      </c>
      <c r="O155" s="5"/>
      <c r="P155" s="5">
        <v>1</v>
      </c>
      <c r="Q155" s="5">
        <v>2.3555999999999999</v>
      </c>
      <c r="R155" s="4">
        <v>0.66249999999999998</v>
      </c>
      <c r="S155" s="4">
        <v>0.76870000000000005</v>
      </c>
      <c r="T155" s="4">
        <v>0.23599999999999999</v>
      </c>
      <c r="U155" s="4">
        <v>1.55E-2</v>
      </c>
      <c r="V155" s="4">
        <v>0.83220000000000005</v>
      </c>
      <c r="W155" s="4"/>
      <c r="X155" s="4">
        <v>1</v>
      </c>
      <c r="Y155" s="4">
        <v>2.0556999999999999</v>
      </c>
      <c r="Z155" s="5">
        <v>0.69010000000000005</v>
      </c>
      <c r="AA155" s="5">
        <v>0.82769999999999999</v>
      </c>
      <c r="AB155" s="5">
        <v>0.17</v>
      </c>
      <c r="AC155" s="5">
        <v>2.75E-2</v>
      </c>
      <c r="AD155" s="5">
        <v>0.76890000000000003</v>
      </c>
      <c r="AE155" s="5"/>
      <c r="AF155" s="5">
        <v>0.99970000000000003</v>
      </c>
      <c r="AG155" s="5">
        <v>1.6254999999999999</v>
      </c>
      <c r="AH155" s="4">
        <v>0.75460000000000005</v>
      </c>
      <c r="AI155" s="4">
        <v>0.98429999999999995</v>
      </c>
      <c r="AJ155" s="4">
        <v>0.1042</v>
      </c>
      <c r="AK155" s="4">
        <v>4.2599999999999999E-2</v>
      </c>
      <c r="AL155" s="4">
        <v>0.53149999999999997</v>
      </c>
      <c r="AM155" s="4"/>
      <c r="AN155" s="4">
        <v>0.96450000000000002</v>
      </c>
      <c r="AO155" s="4">
        <v>0.94310000000000005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32"/>
        <v>0.67982000000000009</v>
      </c>
      <c r="II155" s="4">
        <f t="shared" si="33"/>
        <v>0.80981999999999998</v>
      </c>
      <c r="IJ155" s="4">
        <f t="shared" si="34"/>
        <v>0.20582000000000003</v>
      </c>
      <c r="IK155" s="4">
        <f t="shared" si="35"/>
        <v>1.9120000000000002E-2</v>
      </c>
      <c r="IL155" s="4">
        <f t="shared" si="36"/>
        <v>0.77195999999999998</v>
      </c>
      <c r="IM155" s="4" t="e">
        <f t="shared" si="37"/>
        <v>#DIV/0!</v>
      </c>
      <c r="IN155" s="4">
        <f t="shared" si="38"/>
        <v>0.99283999999999994</v>
      </c>
      <c r="IO155" s="4">
        <f t="shared" si="39"/>
        <v>1.95112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s="11" customFormat="1" x14ac:dyDescent="0.2">
      <c r="A156" s="11" t="s">
        <v>229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14"/>
      <c r="CM156" s="14"/>
      <c r="CN156" s="14"/>
      <c r="CO156" s="14"/>
      <c r="CP156" s="14"/>
      <c r="CQ156" s="14"/>
      <c r="CR156" s="14"/>
      <c r="CS156" s="14"/>
      <c r="CT156" s="4"/>
      <c r="CU156" s="4"/>
      <c r="CV156" s="4"/>
      <c r="CW156" s="4"/>
      <c r="CX156" s="4"/>
      <c r="CY156" s="4"/>
      <c r="CZ156" s="4"/>
      <c r="DA156" s="4"/>
      <c r="DB156" s="14"/>
      <c r="DC156" s="14"/>
      <c r="DD156" s="14"/>
      <c r="DE156" s="14"/>
      <c r="DF156" s="14"/>
      <c r="DG156" s="14"/>
      <c r="DH156" s="14"/>
      <c r="DI156" s="14"/>
      <c r="DJ156" s="4"/>
      <c r="DK156" s="4"/>
      <c r="DL156" s="4"/>
      <c r="DM156" s="4"/>
      <c r="DN156" s="4"/>
      <c r="DO156" s="4"/>
      <c r="DP156" s="4"/>
      <c r="DQ156" s="4"/>
      <c r="DR156" s="14"/>
      <c r="DS156" s="14"/>
      <c r="DT156" s="14"/>
      <c r="DU156" s="14"/>
      <c r="DV156" s="14"/>
      <c r="DW156" s="14"/>
      <c r="DX156" s="14"/>
      <c r="DY156" s="14"/>
      <c r="DZ156" s="4"/>
      <c r="EA156" s="4"/>
      <c r="EB156" s="4"/>
      <c r="EC156" s="4"/>
      <c r="ED156" s="4"/>
      <c r="EE156" s="4"/>
      <c r="EF156" s="4"/>
      <c r="EG156" s="4"/>
      <c r="EH156" s="14"/>
      <c r="EI156" s="14"/>
      <c r="EJ156" s="14"/>
      <c r="EK156" s="14"/>
      <c r="EL156" s="14"/>
      <c r="EM156" s="14"/>
      <c r="EN156" s="14"/>
      <c r="EO156" s="14"/>
      <c r="EP156" s="4"/>
      <c r="EQ156" s="4"/>
      <c r="ER156" s="4"/>
      <c r="ES156" s="4"/>
      <c r="ET156" s="4"/>
      <c r="EU156" s="4"/>
      <c r="EV156" s="4"/>
      <c r="EW156" s="4"/>
      <c r="EX156" s="14"/>
      <c r="EY156" s="14"/>
      <c r="EZ156" s="14"/>
      <c r="FA156" s="14"/>
      <c r="FB156" s="14"/>
      <c r="FC156" s="14"/>
      <c r="FD156" s="14"/>
      <c r="FE156" s="14"/>
      <c r="FF156" s="4"/>
      <c r="FG156" s="4"/>
      <c r="FH156" s="4"/>
      <c r="FI156" s="4"/>
      <c r="FJ156" s="4"/>
      <c r="FK156" s="4"/>
      <c r="FL156" s="4"/>
      <c r="FM156" s="4"/>
      <c r="FN156" s="14"/>
      <c r="FO156" s="14"/>
      <c r="FP156" s="14"/>
      <c r="FQ156" s="14"/>
      <c r="FR156" s="14"/>
      <c r="FS156" s="14"/>
      <c r="FT156" s="14"/>
      <c r="FU156" s="14"/>
      <c r="FV156" s="4"/>
      <c r="FW156" s="4"/>
      <c r="FX156" s="4"/>
      <c r="FY156" s="4"/>
      <c r="FZ156" s="4"/>
      <c r="GA156" s="4"/>
      <c r="GB156" s="4"/>
      <c r="GC156" s="4"/>
      <c r="GD156" s="14"/>
      <c r="GE156" s="14"/>
      <c r="GF156" s="14"/>
      <c r="GG156" s="14"/>
      <c r="GH156" s="14"/>
      <c r="GI156" s="14"/>
      <c r="GJ156" s="14"/>
      <c r="GK156" s="14"/>
      <c r="GL156" s="4"/>
      <c r="GM156" s="4"/>
      <c r="GN156" s="4"/>
      <c r="GO156" s="4"/>
      <c r="GP156" s="4"/>
      <c r="GQ156" s="4"/>
      <c r="GR156" s="4"/>
      <c r="GS156" s="4"/>
      <c r="GT156" s="14"/>
      <c r="GU156" s="14"/>
      <c r="GV156" s="14"/>
      <c r="GW156" s="14"/>
      <c r="GX156" s="14"/>
      <c r="GY156" s="14"/>
      <c r="GZ156" s="14"/>
      <c r="HA156" s="14"/>
      <c r="HB156" s="4"/>
      <c r="HC156" s="4"/>
      <c r="HD156" s="4"/>
      <c r="HE156" s="4"/>
      <c r="HF156" s="4"/>
      <c r="HG156" s="4"/>
      <c r="HH156" s="4"/>
      <c r="HI156" s="4"/>
      <c r="HJ156" s="14"/>
      <c r="HK156" s="14"/>
      <c r="HL156" s="14"/>
      <c r="HM156" s="14"/>
      <c r="HN156" s="14"/>
      <c r="HO156" s="14"/>
      <c r="HP156" s="14"/>
      <c r="HQ156" s="14"/>
      <c r="HR156" s="4"/>
      <c r="HS156" s="4"/>
      <c r="HT156" s="4"/>
      <c r="HU156" s="4"/>
      <c r="HV156" s="4"/>
      <c r="HW156" s="4"/>
      <c r="HX156" s="4"/>
      <c r="HY156" s="4"/>
      <c r="HZ156" s="14"/>
      <c r="IA156" s="14"/>
      <c r="IB156" s="14"/>
      <c r="IC156" s="14"/>
      <c r="ID156" s="14"/>
      <c r="IE156" s="14"/>
      <c r="IF156" s="14"/>
      <c r="IG156" s="14"/>
      <c r="IH156" s="4" t="e">
        <f t="shared" si="32"/>
        <v>#DIV/0!</v>
      </c>
      <c r="II156" s="4" t="e">
        <f t="shared" si="33"/>
        <v>#DIV/0!</v>
      </c>
      <c r="IJ156" s="4" t="e">
        <f t="shared" si="34"/>
        <v>#DIV/0!</v>
      </c>
      <c r="IK156" s="4" t="e">
        <f t="shared" si="35"/>
        <v>#DIV/0!</v>
      </c>
      <c r="IL156" s="4" t="e">
        <f t="shared" si="36"/>
        <v>#DIV/0!</v>
      </c>
      <c r="IM156" s="4" t="e">
        <f t="shared" si="37"/>
        <v>#DIV/0!</v>
      </c>
      <c r="IN156" s="4" t="e">
        <f t="shared" si="38"/>
        <v>#DIV/0!</v>
      </c>
      <c r="IO156" s="4" t="e">
        <f t="shared" si="39"/>
        <v>#DIV/0!</v>
      </c>
      <c r="IP156" s="1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144</v>
      </c>
      <c r="B157" s="4">
        <v>0.60960000000000003</v>
      </c>
      <c r="C157" s="4">
        <v>0.64470000000000005</v>
      </c>
      <c r="D157" s="4">
        <v>0.30809999999999998</v>
      </c>
      <c r="E157" s="4">
        <v>1.6000000000000001E-3</v>
      </c>
      <c r="F157" s="4">
        <v>0.89100000000000001</v>
      </c>
      <c r="G157" s="4"/>
      <c r="H157" s="4">
        <v>1</v>
      </c>
      <c r="I157" s="4">
        <v>8.6088000000000005</v>
      </c>
      <c r="J157" s="5">
        <v>0.62309999999999999</v>
      </c>
      <c r="K157" s="5">
        <v>0.67630000000000001</v>
      </c>
      <c r="L157" s="5">
        <v>0.30070000000000002</v>
      </c>
      <c r="M157" s="5">
        <v>4.7999999999999996E-3</v>
      </c>
      <c r="N157" s="5">
        <v>0.88090000000000002</v>
      </c>
      <c r="O157" s="5"/>
      <c r="P157" s="5">
        <v>1</v>
      </c>
      <c r="Q157" s="5">
        <v>6.2911999999999999</v>
      </c>
      <c r="R157" s="4">
        <v>0.63480000000000003</v>
      </c>
      <c r="S157" s="4">
        <v>0.69950000000000001</v>
      </c>
      <c r="T157" s="4">
        <v>0.28039999999999998</v>
      </c>
      <c r="U157" s="4">
        <v>8.8999999999999999E-3</v>
      </c>
      <c r="V157" s="4">
        <v>0.86529999999999996</v>
      </c>
      <c r="W157" s="4"/>
      <c r="X157" s="4">
        <v>1</v>
      </c>
      <c r="Y157" s="4">
        <v>4.9692999999999996</v>
      </c>
      <c r="Z157" s="5">
        <v>0.66169999999999995</v>
      </c>
      <c r="AA157" s="5">
        <v>0.76229999999999998</v>
      </c>
      <c r="AB157" s="5">
        <v>0.2298</v>
      </c>
      <c r="AC157" s="5">
        <v>1.4800000000000001E-2</v>
      </c>
      <c r="AD157" s="5">
        <v>0.83340000000000003</v>
      </c>
      <c r="AE157" s="5"/>
      <c r="AF157" s="5">
        <v>1</v>
      </c>
      <c r="AG157" s="5">
        <v>3.4337</v>
      </c>
      <c r="AH157" s="4">
        <v>0.74929999999999997</v>
      </c>
      <c r="AI157" s="4">
        <v>0.98260000000000003</v>
      </c>
      <c r="AJ157" s="4">
        <v>0.13900000000000001</v>
      </c>
      <c r="AK157" s="4">
        <v>2.87E-2</v>
      </c>
      <c r="AL157" s="4">
        <v>0.70469999999999999</v>
      </c>
      <c r="AM157" s="4"/>
      <c r="AN157" s="4">
        <v>0.9839</v>
      </c>
      <c r="AO157" s="4">
        <v>1.1698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32"/>
        <v>0.65569999999999995</v>
      </c>
      <c r="II157" s="4">
        <f t="shared" si="33"/>
        <v>0.75307999999999997</v>
      </c>
      <c r="IJ157" s="4">
        <f t="shared" si="34"/>
        <v>0.25159999999999999</v>
      </c>
      <c r="IK157" s="4">
        <f t="shared" si="35"/>
        <v>1.1760000000000001E-2</v>
      </c>
      <c r="IL157" s="4">
        <f t="shared" si="36"/>
        <v>0.83506000000000002</v>
      </c>
      <c r="IM157" s="4" t="e">
        <f t="shared" si="37"/>
        <v>#DIV/0!</v>
      </c>
      <c r="IN157" s="4">
        <f t="shared" si="38"/>
        <v>0.99678</v>
      </c>
      <c r="IO157" s="4">
        <f t="shared" si="39"/>
        <v>4.8945599999999994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r=0.1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145</v>
      </c>
      <c r="B158" s="4">
        <v>0.61739999999999995</v>
      </c>
      <c r="C158" s="4">
        <v>0.66049999999999998</v>
      </c>
      <c r="D158" s="4">
        <v>0.29659999999999997</v>
      </c>
      <c r="E158" s="4">
        <v>1.6000000000000001E-3</v>
      </c>
      <c r="F158" s="4">
        <v>0.88739999999999997</v>
      </c>
      <c r="G158" s="4"/>
      <c r="H158" s="4">
        <v>1</v>
      </c>
      <c r="I158" s="4">
        <v>8.3836999999999993</v>
      </c>
      <c r="J158" s="5">
        <v>0.62929999999999997</v>
      </c>
      <c r="K158" s="5">
        <v>0.6895</v>
      </c>
      <c r="L158" s="5">
        <v>0.28739999999999999</v>
      </c>
      <c r="M158" s="5">
        <v>4.8999999999999998E-3</v>
      </c>
      <c r="N158" s="5">
        <v>0.87660000000000005</v>
      </c>
      <c r="O158" s="5"/>
      <c r="P158" s="5">
        <v>1</v>
      </c>
      <c r="Q158" s="5">
        <v>6.0708000000000002</v>
      </c>
      <c r="R158" s="4">
        <v>0.6401</v>
      </c>
      <c r="S158" s="4">
        <v>0.70930000000000004</v>
      </c>
      <c r="T158" s="4">
        <v>0.27629999999999999</v>
      </c>
      <c r="U158" s="4">
        <v>9.2999999999999992E-3</v>
      </c>
      <c r="V158" s="4">
        <v>0.86229999999999996</v>
      </c>
      <c r="W158" s="4"/>
      <c r="X158" s="4">
        <v>1</v>
      </c>
      <c r="Y158" s="4">
        <v>4.7727000000000004</v>
      </c>
      <c r="Z158" s="5">
        <v>0.66249999999999998</v>
      </c>
      <c r="AA158" s="5">
        <v>0.76080000000000003</v>
      </c>
      <c r="AB158" s="5">
        <v>0.23810000000000001</v>
      </c>
      <c r="AC158" s="5">
        <v>1.6799999999999999E-2</v>
      </c>
      <c r="AD158" s="5">
        <v>0.82989999999999997</v>
      </c>
      <c r="AE158" s="5"/>
      <c r="AF158" s="5">
        <v>1</v>
      </c>
      <c r="AG158" s="5">
        <v>3.2982</v>
      </c>
      <c r="AH158" s="4">
        <v>0.72689999999999999</v>
      </c>
      <c r="AI158" s="4">
        <v>0.92020000000000002</v>
      </c>
      <c r="AJ158" s="4">
        <v>0.16059999999999999</v>
      </c>
      <c r="AK158" s="4">
        <v>5.5100000000000003E-2</v>
      </c>
      <c r="AL158" s="4">
        <v>0.6069</v>
      </c>
      <c r="AM158" s="4"/>
      <c r="AN158" s="4">
        <v>0.97599999999999998</v>
      </c>
      <c r="AO158" s="4">
        <v>1.1157999999999999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32"/>
        <v>0.65524000000000004</v>
      </c>
      <c r="II158" s="4">
        <f t="shared" si="33"/>
        <v>0.74806000000000006</v>
      </c>
      <c r="IJ158" s="4">
        <f t="shared" si="34"/>
        <v>0.25180000000000002</v>
      </c>
      <c r="IK158" s="4">
        <f t="shared" si="35"/>
        <v>1.754E-2</v>
      </c>
      <c r="IL158" s="4">
        <f t="shared" si="36"/>
        <v>0.81262000000000012</v>
      </c>
      <c r="IM158" s="4" t="e">
        <f t="shared" si="37"/>
        <v>#DIV/0!</v>
      </c>
      <c r="IN158" s="4">
        <f t="shared" si="38"/>
        <v>0.99519999999999997</v>
      </c>
      <c r="IO158" s="4">
        <f t="shared" si="39"/>
        <v>4.7282400000000004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r=0.1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r=0.1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r=0.1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r=0.9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146</v>
      </c>
      <c r="B159" s="4">
        <v>0.6159</v>
      </c>
      <c r="C159" s="4">
        <v>0.65500000000000003</v>
      </c>
      <c r="D159" s="4">
        <v>0.30220000000000002</v>
      </c>
      <c r="E159" s="4">
        <v>1.6000000000000001E-3</v>
      </c>
      <c r="F159" s="4">
        <v>0.88449999999999995</v>
      </c>
      <c r="G159" s="4"/>
      <c r="H159" s="4">
        <v>1</v>
      </c>
      <c r="I159" s="4">
        <v>8.3552</v>
      </c>
      <c r="J159" s="5">
        <v>0.62649999999999995</v>
      </c>
      <c r="K159" s="5">
        <v>0.68079999999999996</v>
      </c>
      <c r="L159" s="5">
        <v>0.29809999999999998</v>
      </c>
      <c r="M159" s="5">
        <v>4.8999999999999998E-3</v>
      </c>
      <c r="N159" s="5">
        <v>0.875</v>
      </c>
      <c r="O159" s="5"/>
      <c r="P159" s="5">
        <v>1</v>
      </c>
      <c r="Q159" s="5">
        <v>6.1986999999999997</v>
      </c>
      <c r="R159" s="4">
        <v>0.63639999999999997</v>
      </c>
      <c r="S159" s="4">
        <v>0.70069999999999999</v>
      </c>
      <c r="T159" s="4">
        <v>0.28860000000000002</v>
      </c>
      <c r="U159" s="4">
        <v>9.2999999999999992E-3</v>
      </c>
      <c r="V159" s="4">
        <v>0.85950000000000004</v>
      </c>
      <c r="W159" s="4"/>
      <c r="X159" s="4">
        <v>1</v>
      </c>
      <c r="Y159" s="4">
        <v>4.7641999999999998</v>
      </c>
      <c r="Z159" s="5">
        <v>0.65990000000000004</v>
      </c>
      <c r="AA159" s="5">
        <v>0.75539999999999996</v>
      </c>
      <c r="AB159" s="5">
        <v>0.23419999999999999</v>
      </c>
      <c r="AC159" s="5">
        <v>1.6799999999999999E-2</v>
      </c>
      <c r="AD159" s="5">
        <v>0.82569999999999999</v>
      </c>
      <c r="AE159" s="5"/>
      <c r="AF159" s="5">
        <v>1</v>
      </c>
      <c r="AG159" s="5">
        <v>3.3338000000000001</v>
      </c>
      <c r="AH159" s="4">
        <v>0.72809999999999997</v>
      </c>
      <c r="AI159" s="4">
        <v>0.92469999999999997</v>
      </c>
      <c r="AJ159" s="4">
        <v>0.15809999999999999</v>
      </c>
      <c r="AK159" s="4">
        <v>5.4899999999999997E-2</v>
      </c>
      <c r="AL159" s="4">
        <v>0.60260000000000002</v>
      </c>
      <c r="AM159" s="4"/>
      <c r="AN159" s="4">
        <v>0.97599999999999998</v>
      </c>
      <c r="AO159" s="4">
        <v>1.0673999999999999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32"/>
        <v>0.65335999999999994</v>
      </c>
      <c r="II159" s="4">
        <f t="shared" si="33"/>
        <v>0.74331999999999998</v>
      </c>
      <c r="IJ159" s="4">
        <f t="shared" si="34"/>
        <v>0.25623999999999997</v>
      </c>
      <c r="IK159" s="4">
        <f t="shared" si="35"/>
        <v>1.7499999999999998E-2</v>
      </c>
      <c r="IL159" s="4">
        <f t="shared" si="36"/>
        <v>0.80945999999999996</v>
      </c>
      <c r="IM159" s="4" t="e">
        <f t="shared" si="37"/>
        <v>#DIV/0!</v>
      </c>
      <c r="IN159" s="4">
        <f t="shared" si="38"/>
        <v>0.99519999999999997</v>
      </c>
      <c r="IO159" s="4">
        <f t="shared" si="39"/>
        <v>4.7438599999999997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r=0.1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147</v>
      </c>
      <c r="B160" s="4">
        <v>0.6159</v>
      </c>
      <c r="C160" s="4">
        <v>0.65429999999999999</v>
      </c>
      <c r="D160" s="4">
        <v>0.30740000000000001</v>
      </c>
      <c r="E160" s="4">
        <v>2.5000000000000001E-3</v>
      </c>
      <c r="F160" s="4">
        <v>0.86829999999999996</v>
      </c>
      <c r="G160" s="4"/>
      <c r="H160" s="4">
        <v>1</v>
      </c>
      <c r="I160" s="4">
        <v>8.4799000000000007</v>
      </c>
      <c r="J160" s="5">
        <v>0.63500000000000001</v>
      </c>
      <c r="K160" s="5">
        <v>0.69640000000000002</v>
      </c>
      <c r="L160" s="5">
        <v>0.2979</v>
      </c>
      <c r="M160" s="5">
        <v>7.6E-3</v>
      </c>
      <c r="N160" s="5">
        <v>0.85270000000000001</v>
      </c>
      <c r="O160" s="5"/>
      <c r="P160" s="5">
        <v>1</v>
      </c>
      <c r="Q160" s="5">
        <v>6.2758000000000003</v>
      </c>
      <c r="R160" s="4">
        <v>0.65890000000000004</v>
      </c>
      <c r="S160" s="4">
        <v>0.74570000000000003</v>
      </c>
      <c r="T160" s="4">
        <v>0.26769999999999999</v>
      </c>
      <c r="U160" s="4">
        <v>1.4500000000000001E-2</v>
      </c>
      <c r="V160" s="4">
        <v>0.82769999999999999</v>
      </c>
      <c r="W160" s="4"/>
      <c r="X160" s="4">
        <v>1</v>
      </c>
      <c r="Y160" s="4">
        <v>4.7420999999999998</v>
      </c>
      <c r="Z160" s="5">
        <v>0.70599999999999996</v>
      </c>
      <c r="AA160" s="5">
        <v>0.85229999999999995</v>
      </c>
      <c r="AB160" s="5">
        <v>0.217</v>
      </c>
      <c r="AC160" s="5">
        <v>2.5499999999999998E-2</v>
      </c>
      <c r="AD160" s="5">
        <v>0.78290000000000004</v>
      </c>
      <c r="AE160" s="5"/>
      <c r="AF160" s="5">
        <v>1</v>
      </c>
      <c r="AG160" s="5">
        <v>3.2881</v>
      </c>
      <c r="AH160" s="4">
        <v>0.7772</v>
      </c>
      <c r="AI160" s="4">
        <v>1.0381</v>
      </c>
      <c r="AJ160" s="4">
        <v>0.1285</v>
      </c>
      <c r="AK160" s="4">
        <v>7.8899999999999998E-2</v>
      </c>
      <c r="AL160" s="4">
        <v>0.53090000000000004</v>
      </c>
      <c r="AM160" s="4"/>
      <c r="AN160" s="4">
        <v>0.97670000000000001</v>
      </c>
      <c r="AO160" s="4">
        <v>1.0024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32"/>
        <v>0.67860000000000009</v>
      </c>
      <c r="II160" s="4">
        <f t="shared" si="33"/>
        <v>0.79736000000000007</v>
      </c>
      <c r="IJ160" s="4">
        <f t="shared" si="34"/>
        <v>0.24370000000000003</v>
      </c>
      <c r="IK160" s="4">
        <f t="shared" si="35"/>
        <v>2.58E-2</v>
      </c>
      <c r="IL160" s="4">
        <f t="shared" si="36"/>
        <v>0.77250000000000008</v>
      </c>
      <c r="IM160" s="4" t="e">
        <f t="shared" si="37"/>
        <v>#DIV/0!</v>
      </c>
      <c r="IN160" s="4">
        <f t="shared" si="38"/>
        <v>0.99534</v>
      </c>
      <c r="IO160" s="4">
        <f t="shared" si="39"/>
        <v>4.7576600000000004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r=0.1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148</v>
      </c>
      <c r="B161" s="4">
        <v>0.61470000000000002</v>
      </c>
      <c r="C161" s="4">
        <v>0.65539999999999998</v>
      </c>
      <c r="D161" s="4">
        <v>0.29659999999999997</v>
      </c>
      <c r="E161" s="4">
        <v>1.6000000000000001E-3</v>
      </c>
      <c r="F161" s="4">
        <v>0.88729999999999998</v>
      </c>
      <c r="G161" s="4"/>
      <c r="H161" s="4">
        <v>1</v>
      </c>
      <c r="I161" s="4">
        <v>8.4421999999999997</v>
      </c>
      <c r="J161" s="5">
        <v>0.62660000000000005</v>
      </c>
      <c r="K161" s="5">
        <v>0.68289999999999995</v>
      </c>
      <c r="L161" s="5">
        <v>0.28799999999999998</v>
      </c>
      <c r="M161" s="5">
        <v>4.8999999999999998E-3</v>
      </c>
      <c r="N161" s="5">
        <v>0.87680000000000002</v>
      </c>
      <c r="O161" s="5"/>
      <c r="P161" s="5">
        <v>1</v>
      </c>
      <c r="Q161" s="5">
        <v>6.1275000000000004</v>
      </c>
      <c r="R161" s="4">
        <v>0.63759999999999994</v>
      </c>
      <c r="S161" s="4">
        <v>0.70340000000000003</v>
      </c>
      <c r="T161" s="4">
        <v>0.2792</v>
      </c>
      <c r="U161" s="4">
        <v>9.2999999999999992E-3</v>
      </c>
      <c r="V161" s="4">
        <v>0.86180000000000001</v>
      </c>
      <c r="W161" s="4"/>
      <c r="X161" s="4">
        <v>1</v>
      </c>
      <c r="Y161" s="4">
        <v>4.7877000000000001</v>
      </c>
      <c r="Z161" s="5">
        <v>0.66059999999999997</v>
      </c>
      <c r="AA161" s="5">
        <v>0.75609999999999999</v>
      </c>
      <c r="AB161" s="5">
        <v>0.2384</v>
      </c>
      <c r="AC161" s="5">
        <v>1.6799999999999999E-2</v>
      </c>
      <c r="AD161" s="5">
        <v>0.82909999999999995</v>
      </c>
      <c r="AE161" s="5"/>
      <c r="AF161" s="5">
        <v>1</v>
      </c>
      <c r="AG161" s="5">
        <v>3.3134999999999999</v>
      </c>
      <c r="AH161" s="4">
        <v>0.72560000000000002</v>
      </c>
      <c r="AI161" s="4">
        <v>0.91690000000000005</v>
      </c>
      <c r="AJ161" s="4">
        <v>0.1598</v>
      </c>
      <c r="AK161" s="4">
        <v>5.5100000000000003E-2</v>
      </c>
      <c r="AL161" s="4">
        <v>0.60580000000000001</v>
      </c>
      <c r="AM161" s="4"/>
      <c r="AN161" s="4">
        <v>0.97599999999999998</v>
      </c>
      <c r="AO161" s="4">
        <v>0.92569999999999997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32"/>
        <v>0.65301999999999993</v>
      </c>
      <c r="II161" s="4">
        <f t="shared" si="33"/>
        <v>0.74293999999999993</v>
      </c>
      <c r="IJ161" s="4">
        <f t="shared" si="34"/>
        <v>0.25240000000000001</v>
      </c>
      <c r="IK161" s="4">
        <f t="shared" si="35"/>
        <v>1.754E-2</v>
      </c>
      <c r="IL161" s="4">
        <f t="shared" si="36"/>
        <v>0.8121600000000001</v>
      </c>
      <c r="IM161" s="4" t="e">
        <f t="shared" si="37"/>
        <v>#DIV/0!</v>
      </c>
      <c r="IN161" s="4">
        <f t="shared" si="38"/>
        <v>0.99519999999999997</v>
      </c>
      <c r="IO161" s="4">
        <f t="shared" si="39"/>
        <v>4.7193200000000006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x14ac:dyDescent="0.2">
      <c r="A162" s="1" t="s">
        <v>149</v>
      </c>
      <c r="B162" s="4">
        <v>0.60919999999999996</v>
      </c>
      <c r="C162" s="4">
        <v>0.6411</v>
      </c>
      <c r="D162" s="4">
        <v>0.30590000000000001</v>
      </c>
      <c r="E162" s="4">
        <v>1.6999999999999999E-3</v>
      </c>
      <c r="F162" s="4">
        <v>0.88349999999999995</v>
      </c>
      <c r="G162" s="4"/>
      <c r="H162" s="4">
        <v>1</v>
      </c>
      <c r="I162" s="4">
        <v>7.9634</v>
      </c>
      <c r="J162" s="5">
        <v>0.62490000000000001</v>
      </c>
      <c r="K162" s="5">
        <v>0.67620000000000002</v>
      </c>
      <c r="L162" s="5">
        <v>0.29759999999999998</v>
      </c>
      <c r="M162" s="5">
        <v>5.3E-3</v>
      </c>
      <c r="N162" s="5">
        <v>0.87290000000000001</v>
      </c>
      <c r="O162" s="5"/>
      <c r="P162" s="5">
        <v>1</v>
      </c>
      <c r="Q162" s="5">
        <v>5.9227999999999996</v>
      </c>
      <c r="R162" s="4">
        <v>0.64080000000000004</v>
      </c>
      <c r="S162" s="4">
        <v>0.70779999999999998</v>
      </c>
      <c r="T162" s="4">
        <v>0.27260000000000001</v>
      </c>
      <c r="U162" s="4">
        <v>1.0200000000000001E-2</v>
      </c>
      <c r="V162" s="4">
        <v>0.85199999999999998</v>
      </c>
      <c r="W162" s="4"/>
      <c r="X162" s="4">
        <v>1</v>
      </c>
      <c r="Y162" s="4">
        <v>4.5952999999999999</v>
      </c>
      <c r="Z162" s="5">
        <v>0.67249999999999999</v>
      </c>
      <c r="AA162" s="5">
        <v>0.77929999999999999</v>
      </c>
      <c r="AB162" s="5">
        <v>0.21560000000000001</v>
      </c>
      <c r="AC162" s="5">
        <v>1.9E-2</v>
      </c>
      <c r="AD162" s="5">
        <v>0.81330000000000002</v>
      </c>
      <c r="AE162" s="5"/>
      <c r="AF162" s="5">
        <v>1</v>
      </c>
      <c r="AG162" s="5">
        <v>3.1846999999999999</v>
      </c>
      <c r="AH162" s="4">
        <v>0.74470000000000003</v>
      </c>
      <c r="AI162" s="4">
        <v>0.96379999999999999</v>
      </c>
      <c r="AJ162" s="4">
        <v>0.1229</v>
      </c>
      <c r="AK162" s="4">
        <v>6.4600000000000005E-2</v>
      </c>
      <c r="AL162" s="4">
        <v>0.54290000000000005</v>
      </c>
      <c r="AM162" s="4"/>
      <c r="AN162" s="4">
        <v>0.97409999999999997</v>
      </c>
      <c r="AO162" s="4">
        <v>0.90029999999999999</v>
      </c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>
        <f t="shared" si="32"/>
        <v>0.65842000000000001</v>
      </c>
      <c r="II162" s="4">
        <f t="shared" si="33"/>
        <v>0.75364000000000009</v>
      </c>
      <c r="IJ162" s="4">
        <f t="shared" si="34"/>
        <v>0.24291999999999997</v>
      </c>
      <c r="IK162" s="4">
        <f t="shared" si="35"/>
        <v>2.0160000000000001E-2</v>
      </c>
      <c r="IL162" s="4">
        <f t="shared" si="36"/>
        <v>0.79291999999999996</v>
      </c>
      <c r="IM162" s="4" t="e">
        <f t="shared" si="37"/>
        <v>#DIV/0!</v>
      </c>
      <c r="IN162" s="4">
        <f t="shared" si="38"/>
        <v>0.99482000000000004</v>
      </c>
      <c r="IO162" s="4">
        <f t="shared" si="39"/>
        <v>4.5132999999999992</v>
      </c>
      <c r="IP162" s="1" t="str" cm="1">
        <f t="array" aca="1" ref="IP162" ca="1">CONCATENATE(INDIRECT(ADDRESS(1,MATCH(_xlfn.MINIFS(B162:IG162,metrics.rec,"MAE"),B162:IG162,0)+1)), ", ", INDIRECT(ADDRESS(2,MATCH(_xlfn.MINIFS(B162:IG162,metrics.rec,"MAE"),B162:IG162,0)+1)))</f>
        <v>k=5, r=0.1</v>
      </c>
      <c r="IQ162" s="1" t="str" cm="1">
        <f t="array" aca="1" ref="IQ162" ca="1">CONCATENATE(INDIRECT(ADDRESS(1,MATCH(_xlfn.MINIFS(B162:IG162,metrics.rec,"MSE"),B162:IG162,0)+1)), ", ", INDIRECT(ADDRESS(2,MATCH(_xlfn.MINIFS(B162:IG162,metrics.rec,"MSE"),B162:IG162,0)+1)))</f>
        <v>k=5, r=0.1</v>
      </c>
      <c r="IR162" s="1" t="str" cm="1">
        <f t="array" aca="1" ref="IR162" ca="1">CONCATENATE(INDIRECT(ADDRESS(1,MATCH(_xlfn.MAXIFS(B162:IG162,metrics.rec,"R"),B162:IG162,0)+1)), ", ", INDIRECT(ADDRESS(2,MATCH(_xlfn.MAXIFS(B162:IG162,metrics.rec,"R"),B162:IG162,0)+1)))</f>
        <v>k=5, r=0.1</v>
      </c>
      <c r="IS162" s="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k=5, r=0.9</v>
      </c>
      <c r="IT162" s="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k=5, r=0.1</v>
      </c>
      <c r="IU162" s="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k=5, r=0.1</v>
      </c>
      <c r="IW162" s="1" t="str" cm="1">
        <f t="array" aca="1" ref="IW162" ca="1">CONCATENATE(INDIRECT(ADDRESS(1,MATCH(_xlfn.MINIFS(B162:IG162,metrics.rec,"Time"),B162:IG162,0)+1)), ", ", INDIRECT(ADDRESS(2,MATCH(_xlfn.MINIFS(B162:IG162,metrics.rec,"Time"),B162:IG162,0)+1)))</f>
        <v>k=5, r=0.9</v>
      </c>
    </row>
    <row r="163" spans="1:257" x14ac:dyDescent="0.2">
      <c r="A163" s="1" t="s">
        <v>150</v>
      </c>
      <c r="B163" s="4">
        <v>0.62019999999999997</v>
      </c>
      <c r="C163" s="4">
        <v>0.66379999999999995</v>
      </c>
      <c r="D163" s="4">
        <v>0.29499999999999998</v>
      </c>
      <c r="E163" s="4">
        <v>1.6000000000000001E-3</v>
      </c>
      <c r="F163" s="4">
        <v>0.88390000000000002</v>
      </c>
      <c r="G163" s="4"/>
      <c r="H163" s="4">
        <v>1</v>
      </c>
      <c r="I163" s="4">
        <v>8.4324999999999992</v>
      </c>
      <c r="J163" s="5">
        <v>0.63049999999999995</v>
      </c>
      <c r="K163" s="5">
        <v>0.68930000000000002</v>
      </c>
      <c r="L163" s="5">
        <v>0.2908</v>
      </c>
      <c r="M163" s="5">
        <v>4.7999999999999996E-3</v>
      </c>
      <c r="N163" s="5">
        <v>0.87439999999999996</v>
      </c>
      <c r="O163" s="5"/>
      <c r="P163" s="5">
        <v>1</v>
      </c>
      <c r="Q163" s="5">
        <v>6.2530000000000001</v>
      </c>
      <c r="R163" s="4">
        <v>0.63980000000000004</v>
      </c>
      <c r="S163" s="4">
        <v>0.7077</v>
      </c>
      <c r="T163" s="4">
        <v>0.28139999999999998</v>
      </c>
      <c r="U163" s="4">
        <v>8.8999999999999999E-3</v>
      </c>
      <c r="V163" s="4">
        <v>0.86040000000000005</v>
      </c>
      <c r="W163" s="4"/>
      <c r="X163" s="4">
        <v>1</v>
      </c>
      <c r="Y163" s="4">
        <v>4.8453999999999997</v>
      </c>
      <c r="Z163" s="5">
        <v>0.66200000000000003</v>
      </c>
      <c r="AA163" s="5">
        <v>0.75970000000000004</v>
      </c>
      <c r="AB163" s="5">
        <v>0.2397</v>
      </c>
      <c r="AC163" s="5">
        <v>1.4800000000000001E-2</v>
      </c>
      <c r="AD163" s="5">
        <v>0.83089999999999997</v>
      </c>
      <c r="AE163" s="5"/>
      <c r="AF163" s="5">
        <v>1</v>
      </c>
      <c r="AG163" s="5">
        <v>3.3569</v>
      </c>
      <c r="AH163" s="4">
        <v>0.74550000000000005</v>
      </c>
      <c r="AI163" s="4">
        <v>0.97230000000000005</v>
      </c>
      <c r="AJ163" s="4">
        <v>0.14119999999999999</v>
      </c>
      <c r="AK163" s="4">
        <v>2.87E-2</v>
      </c>
      <c r="AL163" s="4">
        <v>0.70569999999999999</v>
      </c>
      <c r="AM163" s="4"/>
      <c r="AN163" s="4">
        <v>0.9839</v>
      </c>
      <c r="AO163" s="4">
        <v>0.97360000000000002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/>
      <c r="BG163" s="14"/>
      <c r="BH163" s="14"/>
      <c r="BI163" s="14"/>
      <c r="BJ163" s="14"/>
      <c r="BK163" s="14"/>
      <c r="BL163" s="14"/>
      <c r="BM163" s="14"/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32"/>
        <v>0.65959999999999996</v>
      </c>
      <c r="II163" s="4">
        <f t="shared" si="33"/>
        <v>0.75856000000000001</v>
      </c>
      <c r="IJ163" s="4">
        <f t="shared" si="34"/>
        <v>0.24962000000000001</v>
      </c>
      <c r="IK163" s="4">
        <f t="shared" si="35"/>
        <v>1.1760000000000001E-2</v>
      </c>
      <c r="IL163" s="4">
        <f t="shared" si="36"/>
        <v>0.83106000000000013</v>
      </c>
      <c r="IM163" s="4" t="e">
        <f t="shared" si="37"/>
        <v>#DIV/0!</v>
      </c>
      <c r="IN163" s="4">
        <f t="shared" si="38"/>
        <v>0.99678</v>
      </c>
      <c r="IO163" s="4">
        <f t="shared" si="39"/>
        <v>4.7722800000000003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e" cm="1">
        <f t="array" aca="1" ref="IU163" ca="1">CONCATENATE(INDIRECT(ADDRESS(1,MATCH(_xlfn.MAXIFS(B163:IG163,metrics.rec,"Coverage"),B163:IG163,0)+1)), ", ", INDIRECT(ADDRESS(2,MATCH(_xlfn.MAXIFS(B163:IG163,metrics.rec,"Coverage"),B163:IG163,0)+1)))</f>
        <v>#N/A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151</v>
      </c>
      <c r="B164" s="4">
        <v>0.61229999999999996</v>
      </c>
      <c r="C164" s="4">
        <v>0.65110000000000001</v>
      </c>
      <c r="D164" s="4">
        <v>0.30199999999999999</v>
      </c>
      <c r="E164" s="4">
        <v>1.6000000000000001E-3</v>
      </c>
      <c r="F164" s="4">
        <v>0.88990000000000002</v>
      </c>
      <c r="G164" s="4"/>
      <c r="H164" s="4">
        <v>1</v>
      </c>
      <c r="I164" s="4">
        <v>7.7355</v>
      </c>
      <c r="J164" s="5">
        <v>0.62519999999999998</v>
      </c>
      <c r="K164" s="5">
        <v>0.68010000000000004</v>
      </c>
      <c r="L164" s="5">
        <v>0.29570000000000002</v>
      </c>
      <c r="M164" s="5">
        <v>4.8999999999999998E-3</v>
      </c>
      <c r="N164" s="5">
        <v>0.88009999999999999</v>
      </c>
      <c r="O164" s="5"/>
      <c r="P164" s="5">
        <v>1</v>
      </c>
      <c r="Q164" s="5">
        <v>6.4627999999999997</v>
      </c>
      <c r="R164" s="4">
        <v>0.63639999999999997</v>
      </c>
      <c r="S164" s="4">
        <v>0.70169999999999999</v>
      </c>
      <c r="T164" s="4">
        <v>0.28399999999999997</v>
      </c>
      <c r="U164" s="4">
        <v>9.2999999999999992E-3</v>
      </c>
      <c r="V164" s="4">
        <v>0.86450000000000005</v>
      </c>
      <c r="W164" s="4"/>
      <c r="X164" s="4">
        <v>1</v>
      </c>
      <c r="Y164" s="4">
        <v>4.6642000000000001</v>
      </c>
      <c r="Z164" s="5">
        <v>0.66</v>
      </c>
      <c r="AA164" s="5">
        <v>0.75549999999999995</v>
      </c>
      <c r="AB164" s="5">
        <v>0.23769999999999999</v>
      </c>
      <c r="AC164" s="5">
        <v>1.6799999999999999E-2</v>
      </c>
      <c r="AD164" s="5">
        <v>0.83130000000000004</v>
      </c>
      <c r="AE164" s="5"/>
      <c r="AF164" s="5">
        <v>1</v>
      </c>
      <c r="AG164" s="5">
        <v>3.2166999999999999</v>
      </c>
      <c r="AH164" s="4">
        <v>0.72750000000000004</v>
      </c>
      <c r="AI164" s="4">
        <v>0.92230000000000001</v>
      </c>
      <c r="AJ164" s="4">
        <v>0.15890000000000001</v>
      </c>
      <c r="AK164" s="4">
        <v>5.5E-2</v>
      </c>
      <c r="AL164" s="4">
        <v>0.60640000000000005</v>
      </c>
      <c r="AM164" s="4"/>
      <c r="AN164" s="4">
        <v>0.97599999999999998</v>
      </c>
      <c r="AO164" s="4">
        <v>0.97970000000000002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/>
      <c r="BG164" s="14"/>
      <c r="BH164" s="14"/>
      <c r="BI164" s="14"/>
      <c r="BJ164" s="14"/>
      <c r="BK164" s="14"/>
      <c r="BL164" s="14"/>
      <c r="BM164" s="14"/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32"/>
        <v>0.65227999999999997</v>
      </c>
      <c r="II164" s="4">
        <f t="shared" si="33"/>
        <v>0.74213999999999991</v>
      </c>
      <c r="IJ164" s="4">
        <f t="shared" si="34"/>
        <v>0.25566</v>
      </c>
      <c r="IK164" s="4">
        <f t="shared" si="35"/>
        <v>1.7520000000000001E-2</v>
      </c>
      <c r="IL164" s="4">
        <f t="shared" si="36"/>
        <v>0.81444000000000005</v>
      </c>
      <c r="IM164" s="4" t="e">
        <f t="shared" si="37"/>
        <v>#DIV/0!</v>
      </c>
      <c r="IN164" s="4">
        <f t="shared" si="38"/>
        <v>0.99519999999999997</v>
      </c>
      <c r="IO164" s="4">
        <f t="shared" si="39"/>
        <v>4.6117800000000004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152</v>
      </c>
      <c r="B165" s="4">
        <v>0.60060000000000002</v>
      </c>
      <c r="C165" s="4">
        <v>0.62970000000000004</v>
      </c>
      <c r="D165" s="4">
        <v>0.31430000000000002</v>
      </c>
      <c r="E165" s="4">
        <v>1.6000000000000001E-3</v>
      </c>
      <c r="F165" s="4">
        <v>0.89029999999999998</v>
      </c>
      <c r="G165" s="4"/>
      <c r="H165" s="4">
        <v>1</v>
      </c>
      <c r="I165" s="4">
        <v>7.7599</v>
      </c>
      <c r="J165" s="5">
        <v>0.61519999999999997</v>
      </c>
      <c r="K165" s="5">
        <v>0.66259999999999997</v>
      </c>
      <c r="L165" s="5">
        <v>0.30270000000000002</v>
      </c>
      <c r="M165" s="5">
        <v>4.7999999999999996E-3</v>
      </c>
      <c r="N165" s="5">
        <v>0.87919999999999998</v>
      </c>
      <c r="O165" s="5"/>
      <c r="P165" s="5">
        <v>1</v>
      </c>
      <c r="Q165" s="5">
        <v>6.3544999999999998</v>
      </c>
      <c r="R165" s="4">
        <v>0.62949999999999995</v>
      </c>
      <c r="S165" s="4">
        <v>0.69230000000000003</v>
      </c>
      <c r="T165" s="4">
        <v>0.28100000000000003</v>
      </c>
      <c r="U165" s="4">
        <v>8.8999999999999999E-3</v>
      </c>
      <c r="V165" s="4">
        <v>0.86029999999999995</v>
      </c>
      <c r="W165" s="4"/>
      <c r="X165" s="4">
        <v>1</v>
      </c>
      <c r="Y165" s="4">
        <v>4.7272999999999996</v>
      </c>
      <c r="Z165" s="5">
        <v>0.66259999999999997</v>
      </c>
      <c r="AA165" s="5">
        <v>0.76980000000000004</v>
      </c>
      <c r="AB165" s="5">
        <v>0.21820000000000001</v>
      </c>
      <c r="AC165" s="5">
        <v>1.4800000000000001E-2</v>
      </c>
      <c r="AD165" s="5">
        <v>0.82369999999999999</v>
      </c>
      <c r="AE165" s="5"/>
      <c r="AF165" s="5">
        <v>1</v>
      </c>
      <c r="AG165" s="5">
        <v>3.2856000000000001</v>
      </c>
      <c r="AH165" s="4">
        <v>0.75619999999999998</v>
      </c>
      <c r="AI165" s="4">
        <v>1.0027999999999999</v>
      </c>
      <c r="AJ165" s="4">
        <v>0.13550000000000001</v>
      </c>
      <c r="AK165" s="4">
        <v>2.8400000000000002E-2</v>
      </c>
      <c r="AL165" s="4">
        <v>0.69610000000000005</v>
      </c>
      <c r="AM165" s="4"/>
      <c r="AN165" s="4">
        <v>0.9839</v>
      </c>
      <c r="AO165" s="4">
        <v>1.0803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/>
      <c r="BG165" s="14"/>
      <c r="BH165" s="14"/>
      <c r="BI165" s="14"/>
      <c r="BJ165" s="14"/>
      <c r="BK165" s="14"/>
      <c r="BL165" s="14"/>
      <c r="BM165" s="14"/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32"/>
        <v>0.65281999999999996</v>
      </c>
      <c r="II165" s="4">
        <f t="shared" si="33"/>
        <v>0.75144</v>
      </c>
      <c r="IJ165" s="4">
        <f t="shared" si="34"/>
        <v>0.25034000000000001</v>
      </c>
      <c r="IK165" s="4">
        <f t="shared" si="35"/>
        <v>1.17E-2</v>
      </c>
      <c r="IL165" s="4">
        <f t="shared" si="36"/>
        <v>0.8299200000000001</v>
      </c>
      <c r="IM165" s="4" t="e">
        <f t="shared" si="37"/>
        <v>#DIV/0!</v>
      </c>
      <c r="IN165" s="4">
        <f t="shared" si="38"/>
        <v>0.99678</v>
      </c>
      <c r="IO165" s="4">
        <f t="shared" si="39"/>
        <v>4.6415199999999999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153</v>
      </c>
      <c r="B166" s="4">
        <v>0.60270000000000001</v>
      </c>
      <c r="C166" s="4">
        <v>0.63339999999999996</v>
      </c>
      <c r="D166" s="4">
        <v>0.31180000000000002</v>
      </c>
      <c r="E166" s="4">
        <v>1.6000000000000001E-3</v>
      </c>
      <c r="F166" s="4">
        <v>0.88990000000000002</v>
      </c>
      <c r="G166" s="4"/>
      <c r="H166" s="4">
        <v>1</v>
      </c>
      <c r="I166" s="4">
        <v>7.8867000000000003</v>
      </c>
      <c r="J166" s="5">
        <v>0.61709999999999998</v>
      </c>
      <c r="K166" s="5">
        <v>0.66639999999999999</v>
      </c>
      <c r="L166" s="5">
        <v>0.30109999999999998</v>
      </c>
      <c r="M166" s="5">
        <v>4.7999999999999996E-3</v>
      </c>
      <c r="N166" s="5">
        <v>0.87880000000000003</v>
      </c>
      <c r="O166" s="5"/>
      <c r="P166" s="5">
        <v>1</v>
      </c>
      <c r="Q166" s="5">
        <v>6.2831000000000001</v>
      </c>
      <c r="R166" s="4">
        <v>0.63149999999999995</v>
      </c>
      <c r="S166" s="4">
        <v>0.69620000000000004</v>
      </c>
      <c r="T166" s="4">
        <v>0.28089999999999998</v>
      </c>
      <c r="U166" s="4">
        <v>8.8999999999999999E-3</v>
      </c>
      <c r="V166" s="4">
        <v>0.86060000000000003</v>
      </c>
      <c r="W166" s="4"/>
      <c r="X166" s="4">
        <v>1</v>
      </c>
      <c r="Y166" s="4">
        <v>4.8155999999999999</v>
      </c>
      <c r="Z166" s="5">
        <v>0.66390000000000005</v>
      </c>
      <c r="AA166" s="5">
        <v>0.77200000000000002</v>
      </c>
      <c r="AB166" s="5">
        <v>0.21879999999999999</v>
      </c>
      <c r="AC166" s="5">
        <v>1.4800000000000001E-2</v>
      </c>
      <c r="AD166" s="5">
        <v>0.82410000000000005</v>
      </c>
      <c r="AE166" s="5"/>
      <c r="AF166" s="5">
        <v>1</v>
      </c>
      <c r="AG166" s="5">
        <v>3.2887</v>
      </c>
      <c r="AH166" s="4">
        <v>0.75649999999999995</v>
      </c>
      <c r="AI166" s="4">
        <v>1.0028999999999999</v>
      </c>
      <c r="AJ166" s="4">
        <v>0.13550000000000001</v>
      </c>
      <c r="AK166" s="4">
        <v>2.8400000000000002E-2</v>
      </c>
      <c r="AL166" s="4">
        <v>0.69679999999999997</v>
      </c>
      <c r="AM166" s="4"/>
      <c r="AN166" s="4">
        <v>0.9839</v>
      </c>
      <c r="AO166" s="4">
        <v>0.96689999999999998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/>
      <c r="BG166" s="14"/>
      <c r="BH166" s="14"/>
      <c r="BI166" s="14"/>
      <c r="BJ166" s="14"/>
      <c r="BK166" s="14"/>
      <c r="BL166" s="14"/>
      <c r="BM166" s="14"/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32"/>
        <v>0.65434000000000003</v>
      </c>
      <c r="II166" s="4">
        <f t="shared" si="33"/>
        <v>0.75417999999999996</v>
      </c>
      <c r="IJ166" s="4">
        <f t="shared" si="34"/>
        <v>0.24962000000000001</v>
      </c>
      <c r="IK166" s="4">
        <f t="shared" si="35"/>
        <v>1.17E-2</v>
      </c>
      <c r="IL166" s="4">
        <f t="shared" si="36"/>
        <v>0.83004</v>
      </c>
      <c r="IM166" s="4" t="e">
        <f t="shared" si="37"/>
        <v>#DIV/0!</v>
      </c>
      <c r="IN166" s="4">
        <f t="shared" si="38"/>
        <v>0.99678</v>
      </c>
      <c r="IO166" s="4">
        <f t="shared" si="39"/>
        <v>4.6481999999999992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154</v>
      </c>
      <c r="B167" s="4">
        <v>0.6179</v>
      </c>
      <c r="C167" s="4">
        <v>0.66100000000000003</v>
      </c>
      <c r="D167" s="4">
        <v>0.29599999999999999</v>
      </c>
      <c r="E167" s="4">
        <v>1.6000000000000001E-3</v>
      </c>
      <c r="F167" s="4">
        <v>0.88470000000000004</v>
      </c>
      <c r="G167" s="4"/>
      <c r="H167" s="4">
        <v>1</v>
      </c>
      <c r="I167" s="4">
        <v>7.6565000000000003</v>
      </c>
      <c r="J167" s="5">
        <v>0.628</v>
      </c>
      <c r="K167" s="5">
        <v>0.68530000000000002</v>
      </c>
      <c r="L167" s="5">
        <v>0.28799999999999998</v>
      </c>
      <c r="M167" s="5">
        <v>4.7999999999999996E-3</v>
      </c>
      <c r="N167" s="5">
        <v>0.87590000000000001</v>
      </c>
      <c r="O167" s="5"/>
      <c r="P167" s="5">
        <v>1</v>
      </c>
      <c r="Q167" s="5">
        <v>6.1872999999999996</v>
      </c>
      <c r="R167" s="4">
        <v>0.63749999999999996</v>
      </c>
      <c r="S167" s="4">
        <v>0.70399999999999996</v>
      </c>
      <c r="T167" s="4">
        <v>0.28139999999999998</v>
      </c>
      <c r="U167" s="4">
        <v>8.8999999999999999E-3</v>
      </c>
      <c r="V167" s="4">
        <v>0.86160000000000003</v>
      </c>
      <c r="W167" s="4"/>
      <c r="X167" s="4">
        <v>1</v>
      </c>
      <c r="Y167" s="4">
        <v>4.8821000000000003</v>
      </c>
      <c r="Z167" s="5">
        <v>0.65969999999999995</v>
      </c>
      <c r="AA167" s="5">
        <v>0.75609999999999999</v>
      </c>
      <c r="AB167" s="5">
        <v>0.23649999999999999</v>
      </c>
      <c r="AC167" s="5">
        <v>1.4800000000000001E-2</v>
      </c>
      <c r="AD167" s="5">
        <v>0.83189999999999997</v>
      </c>
      <c r="AE167" s="5"/>
      <c r="AF167" s="5">
        <v>1</v>
      </c>
      <c r="AG167" s="5">
        <v>3.3235999999999999</v>
      </c>
      <c r="AH167" s="4">
        <v>0.74419999999999997</v>
      </c>
      <c r="AI167" s="4">
        <v>0.97160000000000002</v>
      </c>
      <c r="AJ167" s="4">
        <v>0.1419</v>
      </c>
      <c r="AK167" s="4">
        <v>2.87E-2</v>
      </c>
      <c r="AL167" s="4">
        <v>0.70620000000000005</v>
      </c>
      <c r="AM167" s="4"/>
      <c r="AN167" s="4">
        <v>0.9839</v>
      </c>
      <c r="AO167" s="4">
        <v>0.95979999999999999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/>
      <c r="BG167" s="14"/>
      <c r="BH167" s="14"/>
      <c r="BI167" s="14"/>
      <c r="BJ167" s="14"/>
      <c r="BK167" s="14"/>
      <c r="BL167" s="14"/>
      <c r="BM167" s="14"/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32"/>
        <v>0.65746000000000004</v>
      </c>
      <c r="II167" s="4">
        <f t="shared" si="33"/>
        <v>0.75560000000000005</v>
      </c>
      <c r="IJ167" s="4">
        <f t="shared" si="34"/>
        <v>0.24875999999999995</v>
      </c>
      <c r="IK167" s="4">
        <f t="shared" si="35"/>
        <v>1.1760000000000001E-2</v>
      </c>
      <c r="IL167" s="4">
        <f t="shared" si="36"/>
        <v>0.83206000000000002</v>
      </c>
      <c r="IM167" s="4" t="e">
        <f t="shared" si="37"/>
        <v>#DIV/0!</v>
      </c>
      <c r="IN167" s="4">
        <f t="shared" si="38"/>
        <v>0.99678</v>
      </c>
      <c r="IO167" s="4">
        <f t="shared" si="39"/>
        <v>4.6018600000000003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155</v>
      </c>
      <c r="B168" s="4">
        <v>0.62009999999999998</v>
      </c>
      <c r="C168" s="4">
        <v>0.66459999999999997</v>
      </c>
      <c r="D168" s="4">
        <v>0.29330000000000001</v>
      </c>
      <c r="E168" s="4">
        <v>1.6000000000000001E-3</v>
      </c>
      <c r="F168" s="4">
        <v>0.88439999999999996</v>
      </c>
      <c r="G168" s="4"/>
      <c r="H168" s="4">
        <v>1</v>
      </c>
      <c r="I168" s="4">
        <v>7.8593000000000002</v>
      </c>
      <c r="J168" s="5">
        <v>0.62970000000000004</v>
      </c>
      <c r="K168" s="5">
        <v>0.68859999999999999</v>
      </c>
      <c r="L168" s="5">
        <v>0.28849999999999998</v>
      </c>
      <c r="M168" s="5">
        <v>4.7999999999999996E-3</v>
      </c>
      <c r="N168" s="5">
        <v>0.87519999999999998</v>
      </c>
      <c r="O168" s="5"/>
      <c r="P168" s="5">
        <v>1</v>
      </c>
      <c r="Q168" s="5">
        <v>6.4638999999999998</v>
      </c>
      <c r="R168" s="4">
        <v>0.6391</v>
      </c>
      <c r="S168" s="4">
        <v>0.70720000000000005</v>
      </c>
      <c r="T168" s="4">
        <v>0.28010000000000002</v>
      </c>
      <c r="U168" s="4">
        <v>8.8999999999999999E-3</v>
      </c>
      <c r="V168" s="4">
        <v>0.86109999999999998</v>
      </c>
      <c r="W168" s="4"/>
      <c r="X168" s="4">
        <v>1</v>
      </c>
      <c r="Y168" s="4">
        <v>4.8192000000000004</v>
      </c>
      <c r="Z168" s="5">
        <v>0.66090000000000004</v>
      </c>
      <c r="AA168" s="5">
        <v>0.75819999999999999</v>
      </c>
      <c r="AB168" s="5">
        <v>0.23749999999999999</v>
      </c>
      <c r="AC168" s="5">
        <v>1.4800000000000001E-2</v>
      </c>
      <c r="AD168" s="5">
        <v>0.83160000000000001</v>
      </c>
      <c r="AE168" s="5"/>
      <c r="AF168" s="5">
        <v>1</v>
      </c>
      <c r="AG168" s="5">
        <v>3.7410999999999999</v>
      </c>
      <c r="AH168" s="4">
        <v>0.74439999999999995</v>
      </c>
      <c r="AI168" s="4">
        <v>0.97150000000000003</v>
      </c>
      <c r="AJ168" s="4">
        <v>0.14199999999999999</v>
      </c>
      <c r="AK168" s="4">
        <v>2.87E-2</v>
      </c>
      <c r="AL168" s="4">
        <v>0.70640000000000003</v>
      </c>
      <c r="AM168" s="4"/>
      <c r="AN168" s="4">
        <v>0.9839</v>
      </c>
      <c r="AO168" s="4">
        <v>0.95979999999999999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32"/>
        <v>0.65883999999999998</v>
      </c>
      <c r="II168" s="4">
        <f t="shared" si="33"/>
        <v>0.75801999999999992</v>
      </c>
      <c r="IJ168" s="4">
        <f t="shared" si="34"/>
        <v>0.24827999999999997</v>
      </c>
      <c r="IK168" s="4">
        <f t="shared" si="35"/>
        <v>1.1760000000000001E-2</v>
      </c>
      <c r="IL168" s="4">
        <f t="shared" si="36"/>
        <v>0.83173999999999992</v>
      </c>
      <c r="IM168" s="4" t="e">
        <f t="shared" si="37"/>
        <v>#DIV/0!</v>
      </c>
      <c r="IN168" s="4">
        <f t="shared" si="38"/>
        <v>0.99678</v>
      </c>
      <c r="IO168" s="4">
        <f t="shared" si="39"/>
        <v>4.7686600000000006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156</v>
      </c>
      <c r="B169" s="4">
        <v>0.61229999999999996</v>
      </c>
      <c r="C169" s="4">
        <v>0.64870000000000005</v>
      </c>
      <c r="D169" s="4">
        <v>0.30590000000000001</v>
      </c>
      <c r="E169" s="4">
        <v>1.6000000000000001E-3</v>
      </c>
      <c r="F169" s="4">
        <v>0.88719999999999999</v>
      </c>
      <c r="G169" s="4"/>
      <c r="H169" s="4">
        <v>1</v>
      </c>
      <c r="I169" s="4">
        <v>8.0135000000000005</v>
      </c>
      <c r="J169" s="5">
        <v>0.62270000000000003</v>
      </c>
      <c r="K169" s="5">
        <v>0.6744</v>
      </c>
      <c r="L169" s="5">
        <v>0.29799999999999999</v>
      </c>
      <c r="M169" s="5">
        <v>4.7999999999999996E-3</v>
      </c>
      <c r="N169" s="5">
        <v>0.87649999999999995</v>
      </c>
      <c r="O169" s="5"/>
      <c r="P169" s="5">
        <v>1</v>
      </c>
      <c r="Q169" s="5">
        <v>6.0930999999999997</v>
      </c>
      <c r="R169" s="4">
        <v>0.63360000000000005</v>
      </c>
      <c r="S169" s="4">
        <v>0.69669999999999999</v>
      </c>
      <c r="T169" s="4">
        <v>0.28910000000000002</v>
      </c>
      <c r="U169" s="4">
        <v>8.8999999999999999E-3</v>
      </c>
      <c r="V169" s="4">
        <v>0.86080000000000001</v>
      </c>
      <c r="W169" s="4"/>
      <c r="X169" s="4">
        <v>1</v>
      </c>
      <c r="Y169" s="4">
        <v>4.7</v>
      </c>
      <c r="Z169" s="5">
        <v>0.65859999999999996</v>
      </c>
      <c r="AA169" s="5">
        <v>0.75549999999999995</v>
      </c>
      <c r="AB169" s="5">
        <v>0.2351</v>
      </c>
      <c r="AC169" s="5">
        <v>1.4800000000000001E-2</v>
      </c>
      <c r="AD169" s="5">
        <v>0.82879999999999998</v>
      </c>
      <c r="AE169" s="5"/>
      <c r="AF169" s="5">
        <v>1</v>
      </c>
      <c r="AG169" s="5">
        <v>3.6983000000000001</v>
      </c>
      <c r="AH169" s="4">
        <v>0.74750000000000005</v>
      </c>
      <c r="AI169" s="4">
        <v>0.98009999999999997</v>
      </c>
      <c r="AJ169" s="4">
        <v>0.1391</v>
      </c>
      <c r="AK169" s="4">
        <v>2.86E-2</v>
      </c>
      <c r="AL169" s="4">
        <v>0.70199999999999996</v>
      </c>
      <c r="AM169" s="4"/>
      <c r="AN169" s="4">
        <v>0.9839</v>
      </c>
      <c r="AO169" s="4">
        <v>0.96709999999999996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32"/>
        <v>0.65493999999999997</v>
      </c>
      <c r="II169" s="4">
        <f t="shared" si="33"/>
        <v>0.75107999999999997</v>
      </c>
      <c r="IJ169" s="4">
        <f t="shared" si="34"/>
        <v>0.25344</v>
      </c>
      <c r="IK169" s="4">
        <f t="shared" si="35"/>
        <v>1.174E-2</v>
      </c>
      <c r="IL169" s="4">
        <f t="shared" si="36"/>
        <v>0.83106000000000013</v>
      </c>
      <c r="IM169" s="4" t="e">
        <f t="shared" si="37"/>
        <v>#DIV/0!</v>
      </c>
      <c r="IN169" s="4">
        <f t="shared" si="38"/>
        <v>0.99678</v>
      </c>
      <c r="IO169" s="4">
        <f t="shared" si="39"/>
        <v>4.6943999999999999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157</v>
      </c>
      <c r="B170" s="4">
        <v>0.61409999999999998</v>
      </c>
      <c r="C170" s="4">
        <v>0.65190000000000003</v>
      </c>
      <c r="D170" s="4">
        <v>0.30649999999999999</v>
      </c>
      <c r="E170" s="4">
        <v>1.6000000000000001E-3</v>
      </c>
      <c r="F170" s="4">
        <v>0.88619999999999999</v>
      </c>
      <c r="G170" s="4"/>
      <c r="H170" s="4">
        <v>1</v>
      </c>
      <c r="I170" s="4">
        <v>8.1698000000000004</v>
      </c>
      <c r="J170" s="5">
        <v>0.62450000000000006</v>
      </c>
      <c r="K170" s="5">
        <v>0.67779999999999996</v>
      </c>
      <c r="L170" s="5">
        <v>0.30009999999999998</v>
      </c>
      <c r="M170" s="5">
        <v>4.7999999999999996E-3</v>
      </c>
      <c r="N170" s="5">
        <v>0.87560000000000004</v>
      </c>
      <c r="O170" s="5"/>
      <c r="P170" s="5">
        <v>1</v>
      </c>
      <c r="Q170" s="5">
        <v>6.1153000000000004</v>
      </c>
      <c r="R170" s="4">
        <v>0.6351</v>
      </c>
      <c r="S170" s="4">
        <v>0.69979999999999998</v>
      </c>
      <c r="T170" s="4">
        <v>0.28720000000000001</v>
      </c>
      <c r="U170" s="4">
        <v>8.8999999999999999E-3</v>
      </c>
      <c r="V170" s="4">
        <v>0.86060000000000003</v>
      </c>
      <c r="W170" s="4"/>
      <c r="X170" s="4">
        <v>1</v>
      </c>
      <c r="Y170" s="4">
        <v>4.7765000000000004</v>
      </c>
      <c r="Z170" s="5">
        <v>0.65990000000000004</v>
      </c>
      <c r="AA170" s="5">
        <v>0.75800000000000001</v>
      </c>
      <c r="AB170" s="5">
        <v>0.23280000000000001</v>
      </c>
      <c r="AC170" s="5">
        <v>1.4800000000000001E-2</v>
      </c>
      <c r="AD170" s="5">
        <v>0.82850000000000001</v>
      </c>
      <c r="AE170" s="5"/>
      <c r="AF170" s="5">
        <v>1</v>
      </c>
      <c r="AG170" s="5">
        <v>3.4878999999999998</v>
      </c>
      <c r="AH170" s="4">
        <v>0.74760000000000004</v>
      </c>
      <c r="AI170" s="4">
        <v>0.97960000000000003</v>
      </c>
      <c r="AJ170" s="4">
        <v>0.13930000000000001</v>
      </c>
      <c r="AK170" s="4">
        <v>2.86E-2</v>
      </c>
      <c r="AL170" s="4">
        <v>0.70230000000000004</v>
      </c>
      <c r="AM170" s="4"/>
      <c r="AN170" s="4">
        <v>0.9839</v>
      </c>
      <c r="AO170" s="4">
        <v>0.96699999999999997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32"/>
        <v>0.65624000000000005</v>
      </c>
      <c r="II170" s="4">
        <f t="shared" si="33"/>
        <v>0.75341999999999998</v>
      </c>
      <c r="IJ170" s="4">
        <f t="shared" si="34"/>
        <v>0.25318000000000002</v>
      </c>
      <c r="IK170" s="4">
        <f t="shared" si="35"/>
        <v>1.174E-2</v>
      </c>
      <c r="IL170" s="4">
        <f t="shared" si="36"/>
        <v>0.83064000000000004</v>
      </c>
      <c r="IM170" s="4" t="e">
        <f t="shared" si="37"/>
        <v>#DIV/0!</v>
      </c>
      <c r="IN170" s="4">
        <f t="shared" si="38"/>
        <v>0.99678</v>
      </c>
      <c r="IO170" s="4">
        <f t="shared" si="39"/>
        <v>4.7032999999999996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158</v>
      </c>
      <c r="B171" s="4">
        <v>0.61050000000000004</v>
      </c>
      <c r="C171" s="4">
        <v>0.64470000000000005</v>
      </c>
      <c r="D171" s="4">
        <v>0.31830000000000003</v>
      </c>
      <c r="E171" s="4">
        <v>2.5000000000000001E-3</v>
      </c>
      <c r="F171" s="4">
        <v>0.86899999999999999</v>
      </c>
      <c r="G171" s="4"/>
      <c r="H171" s="4">
        <v>1</v>
      </c>
      <c r="I171" s="4">
        <v>7.9325000000000001</v>
      </c>
      <c r="J171" s="5">
        <v>0.629</v>
      </c>
      <c r="K171" s="5">
        <v>0.68410000000000004</v>
      </c>
      <c r="L171" s="5">
        <v>0.30399999999999999</v>
      </c>
      <c r="M171" s="5">
        <v>7.6E-3</v>
      </c>
      <c r="N171" s="5">
        <v>0.8548</v>
      </c>
      <c r="O171" s="5"/>
      <c r="P171" s="5">
        <v>1</v>
      </c>
      <c r="Q171" s="5">
        <v>5.8692000000000002</v>
      </c>
      <c r="R171" s="4">
        <v>0.6512</v>
      </c>
      <c r="S171" s="4">
        <v>0.73009999999999997</v>
      </c>
      <c r="T171" s="4">
        <v>0.2722</v>
      </c>
      <c r="U171" s="4">
        <v>1.4500000000000001E-2</v>
      </c>
      <c r="V171" s="4">
        <v>0.8296</v>
      </c>
      <c r="W171" s="4"/>
      <c r="X171" s="4">
        <v>1</v>
      </c>
      <c r="Y171" s="4">
        <v>4.7241</v>
      </c>
      <c r="Z171" s="5">
        <v>0.6956</v>
      </c>
      <c r="AA171" s="5">
        <v>0.83009999999999995</v>
      </c>
      <c r="AB171" s="5">
        <v>0.21829999999999999</v>
      </c>
      <c r="AC171" s="5">
        <v>2.5499999999999998E-2</v>
      </c>
      <c r="AD171" s="5">
        <v>0.78359999999999996</v>
      </c>
      <c r="AE171" s="5"/>
      <c r="AF171" s="5">
        <v>1</v>
      </c>
      <c r="AG171" s="5">
        <v>3.4007999999999998</v>
      </c>
      <c r="AH171" s="4">
        <v>0.77380000000000004</v>
      </c>
      <c r="AI171" s="4">
        <v>1.032</v>
      </c>
      <c r="AJ171" s="4">
        <v>0.1278</v>
      </c>
      <c r="AK171" s="4">
        <v>7.8899999999999998E-2</v>
      </c>
      <c r="AL171" s="4">
        <v>0.53059999999999996</v>
      </c>
      <c r="AM171" s="4"/>
      <c r="AN171" s="4">
        <v>0.97670000000000001</v>
      </c>
      <c r="AO171" s="4">
        <v>0.92910000000000004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32"/>
        <v>0.67202000000000006</v>
      </c>
      <c r="II171" s="4">
        <f t="shared" si="33"/>
        <v>0.78420000000000001</v>
      </c>
      <c r="IJ171" s="4">
        <f t="shared" si="34"/>
        <v>0.24811999999999998</v>
      </c>
      <c r="IK171" s="4">
        <f t="shared" si="35"/>
        <v>2.58E-2</v>
      </c>
      <c r="IL171" s="4">
        <f t="shared" si="36"/>
        <v>0.77351999999999987</v>
      </c>
      <c r="IM171" s="4" t="e">
        <f t="shared" si="37"/>
        <v>#DIV/0!</v>
      </c>
      <c r="IN171" s="4">
        <f t="shared" si="38"/>
        <v>0.99534</v>
      </c>
      <c r="IO171" s="4">
        <f t="shared" si="39"/>
        <v>4.5711399999999998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159</v>
      </c>
      <c r="B172" s="4">
        <v>0.61070000000000002</v>
      </c>
      <c r="C172" s="4">
        <v>0.64410000000000001</v>
      </c>
      <c r="D172" s="4">
        <v>0.30659999999999998</v>
      </c>
      <c r="E172" s="4">
        <v>1.6999999999999999E-3</v>
      </c>
      <c r="F172" s="4">
        <v>0.88290000000000002</v>
      </c>
      <c r="G172" s="4"/>
      <c r="H172" s="4">
        <v>1</v>
      </c>
      <c r="I172" s="4">
        <v>7.6966999999999999</v>
      </c>
      <c r="J172" s="5">
        <v>0.627</v>
      </c>
      <c r="K172" s="5">
        <v>0.68140000000000001</v>
      </c>
      <c r="L172" s="5">
        <v>0.2964</v>
      </c>
      <c r="M172" s="5">
        <v>5.3E-3</v>
      </c>
      <c r="N172" s="5">
        <v>0.87129999999999996</v>
      </c>
      <c r="O172" s="5"/>
      <c r="P172" s="5">
        <v>1</v>
      </c>
      <c r="Q172" s="5">
        <v>5.8464999999999998</v>
      </c>
      <c r="R172" s="4">
        <v>0.64500000000000002</v>
      </c>
      <c r="S172" s="4">
        <v>0.71730000000000005</v>
      </c>
      <c r="T172" s="4">
        <v>0.2722</v>
      </c>
      <c r="U172" s="4">
        <v>1.0200000000000001E-2</v>
      </c>
      <c r="V172" s="4">
        <v>0.85009999999999997</v>
      </c>
      <c r="W172" s="4"/>
      <c r="X172" s="4">
        <v>1</v>
      </c>
      <c r="Y172" s="4">
        <v>5.0441000000000003</v>
      </c>
      <c r="Z172" s="5">
        <v>0.68120000000000003</v>
      </c>
      <c r="AA172" s="5">
        <v>0.79890000000000005</v>
      </c>
      <c r="AB172" s="5">
        <v>0.21110000000000001</v>
      </c>
      <c r="AC172" s="5">
        <v>1.9E-2</v>
      </c>
      <c r="AD172" s="5">
        <v>0.81189999999999996</v>
      </c>
      <c r="AE172" s="5"/>
      <c r="AF172" s="5">
        <v>1</v>
      </c>
      <c r="AG172" s="5">
        <v>3.3653</v>
      </c>
      <c r="AH172" s="4">
        <v>0.75149999999999995</v>
      </c>
      <c r="AI172" s="4">
        <v>0.97850000000000004</v>
      </c>
      <c r="AJ172" s="4">
        <v>0.1231</v>
      </c>
      <c r="AK172" s="4">
        <v>6.4600000000000005E-2</v>
      </c>
      <c r="AL172" s="4">
        <v>0.54220000000000002</v>
      </c>
      <c r="AM172" s="4"/>
      <c r="AN172" s="4">
        <v>0.97409999999999997</v>
      </c>
      <c r="AO172" s="4">
        <v>0.91549999999999998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32"/>
        <v>0.66308000000000011</v>
      </c>
      <c r="II172" s="4">
        <f t="shared" si="33"/>
        <v>0.76403999999999994</v>
      </c>
      <c r="IJ172" s="4">
        <f t="shared" si="34"/>
        <v>0.24188000000000001</v>
      </c>
      <c r="IK172" s="4">
        <f t="shared" si="35"/>
        <v>2.0160000000000001E-2</v>
      </c>
      <c r="IL172" s="4">
        <f t="shared" si="36"/>
        <v>0.79168000000000005</v>
      </c>
      <c r="IM172" s="4" t="e">
        <f t="shared" si="37"/>
        <v>#DIV/0!</v>
      </c>
      <c r="IN172" s="4">
        <f t="shared" si="38"/>
        <v>0.99482000000000004</v>
      </c>
      <c r="IO172" s="4">
        <f t="shared" si="39"/>
        <v>4.57362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160</v>
      </c>
      <c r="B173" s="4">
        <v>0.62290000000000001</v>
      </c>
      <c r="C173" s="4">
        <v>0.66910000000000003</v>
      </c>
      <c r="D173" s="4">
        <v>0.29459999999999997</v>
      </c>
      <c r="E173" s="4">
        <v>1.6000000000000001E-3</v>
      </c>
      <c r="F173" s="4">
        <v>0.88239999999999996</v>
      </c>
      <c r="G173" s="4"/>
      <c r="H173" s="4">
        <v>1</v>
      </c>
      <c r="I173" s="4">
        <v>8.1536000000000008</v>
      </c>
      <c r="J173" s="5">
        <v>0.63260000000000005</v>
      </c>
      <c r="K173" s="5">
        <v>0.69399999999999995</v>
      </c>
      <c r="L173" s="5">
        <v>0.28839999999999999</v>
      </c>
      <c r="M173" s="5">
        <v>4.7000000000000002E-3</v>
      </c>
      <c r="N173" s="5">
        <v>0.87390000000000001</v>
      </c>
      <c r="O173" s="5"/>
      <c r="P173" s="5">
        <v>1</v>
      </c>
      <c r="Q173" s="5">
        <v>6.5010000000000003</v>
      </c>
      <c r="R173" s="4">
        <v>0.64200000000000002</v>
      </c>
      <c r="S173" s="4">
        <v>0.71230000000000004</v>
      </c>
      <c r="T173" s="4">
        <v>0.27629999999999999</v>
      </c>
      <c r="U173" s="4">
        <v>8.8999999999999999E-3</v>
      </c>
      <c r="V173" s="4">
        <v>0.85950000000000004</v>
      </c>
      <c r="W173" s="4"/>
      <c r="X173" s="4">
        <v>1</v>
      </c>
      <c r="Y173" s="4">
        <v>4.7724000000000002</v>
      </c>
      <c r="Z173" s="5">
        <v>0.66379999999999995</v>
      </c>
      <c r="AA173" s="5">
        <v>0.76359999999999995</v>
      </c>
      <c r="AB173" s="5">
        <v>0.23810000000000001</v>
      </c>
      <c r="AC173" s="5">
        <v>1.4800000000000001E-2</v>
      </c>
      <c r="AD173" s="5">
        <v>0.83040000000000003</v>
      </c>
      <c r="AE173" s="5"/>
      <c r="AF173" s="5">
        <v>1</v>
      </c>
      <c r="AG173" s="5">
        <v>3.5455999999999999</v>
      </c>
      <c r="AH173" s="4">
        <v>0.746</v>
      </c>
      <c r="AI173" s="4">
        <v>0.97340000000000004</v>
      </c>
      <c r="AJ173" s="4">
        <v>0.14169999999999999</v>
      </c>
      <c r="AK173" s="4">
        <v>2.87E-2</v>
      </c>
      <c r="AL173" s="4">
        <v>0.70569999999999999</v>
      </c>
      <c r="AM173" s="4"/>
      <c r="AN173" s="4">
        <v>0.9839</v>
      </c>
      <c r="AO173" s="4">
        <v>0.98429999999999995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32"/>
        <v>0.66146000000000005</v>
      </c>
      <c r="II173" s="4">
        <f t="shared" si="33"/>
        <v>0.76248000000000005</v>
      </c>
      <c r="IJ173" s="4">
        <f t="shared" si="34"/>
        <v>0.24781999999999998</v>
      </c>
      <c r="IK173" s="4">
        <f t="shared" si="35"/>
        <v>1.174E-2</v>
      </c>
      <c r="IL173" s="4">
        <f t="shared" si="36"/>
        <v>0.83038000000000012</v>
      </c>
      <c r="IM173" s="4" t="e">
        <f t="shared" si="37"/>
        <v>#DIV/0!</v>
      </c>
      <c r="IN173" s="4">
        <f t="shared" si="38"/>
        <v>0.99678</v>
      </c>
      <c r="IO173" s="4">
        <f t="shared" si="39"/>
        <v>4.7913800000000011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161</v>
      </c>
      <c r="B174" s="4">
        <v>0.6149</v>
      </c>
      <c r="C174" s="4">
        <v>0.65600000000000003</v>
      </c>
      <c r="D174" s="4">
        <v>0.30149999999999999</v>
      </c>
      <c r="E174" s="4">
        <v>1.6000000000000001E-3</v>
      </c>
      <c r="F174" s="4">
        <v>0.88859999999999995</v>
      </c>
      <c r="G174" s="4"/>
      <c r="H174" s="4">
        <v>1</v>
      </c>
      <c r="I174" s="4">
        <v>7.8821000000000003</v>
      </c>
      <c r="J174" s="5">
        <v>0.62749999999999995</v>
      </c>
      <c r="K174" s="5">
        <v>0.6855</v>
      </c>
      <c r="L174" s="5">
        <v>0.29139999999999999</v>
      </c>
      <c r="M174" s="5">
        <v>4.8999999999999998E-3</v>
      </c>
      <c r="N174" s="5">
        <v>0.878</v>
      </c>
      <c r="O174" s="5"/>
      <c r="P174" s="5">
        <v>1</v>
      </c>
      <c r="Q174" s="5">
        <v>6.2880000000000003</v>
      </c>
      <c r="R174" s="4">
        <v>0.63849999999999996</v>
      </c>
      <c r="S174" s="4">
        <v>0.70630000000000004</v>
      </c>
      <c r="T174" s="4">
        <v>0.28050000000000003</v>
      </c>
      <c r="U174" s="4">
        <v>9.2999999999999992E-3</v>
      </c>
      <c r="V174" s="4">
        <v>0.8629</v>
      </c>
      <c r="W174" s="4"/>
      <c r="X174" s="4">
        <v>1</v>
      </c>
      <c r="Y174" s="4">
        <v>4.5164999999999997</v>
      </c>
      <c r="Z174" s="5">
        <v>0.66180000000000005</v>
      </c>
      <c r="AA174" s="5">
        <v>0.7601</v>
      </c>
      <c r="AB174" s="5">
        <v>0.23880000000000001</v>
      </c>
      <c r="AC174" s="5">
        <v>1.6799999999999999E-2</v>
      </c>
      <c r="AD174" s="5">
        <v>0.83020000000000005</v>
      </c>
      <c r="AE174" s="5"/>
      <c r="AF174" s="5">
        <v>1</v>
      </c>
      <c r="AG174" s="5">
        <v>3.4268000000000001</v>
      </c>
      <c r="AH174" s="4">
        <v>0.72829999999999995</v>
      </c>
      <c r="AI174" s="4">
        <v>0.92410000000000003</v>
      </c>
      <c r="AJ174" s="4">
        <v>0.1603</v>
      </c>
      <c r="AK174" s="4">
        <v>5.5100000000000003E-2</v>
      </c>
      <c r="AL174" s="4">
        <v>0.60650000000000004</v>
      </c>
      <c r="AM174" s="4"/>
      <c r="AN174" s="4">
        <v>0.97599999999999998</v>
      </c>
      <c r="AO174" s="4">
        <v>0.92530000000000001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32"/>
        <v>0.6542</v>
      </c>
      <c r="II174" s="4">
        <f t="shared" si="33"/>
        <v>0.74640000000000006</v>
      </c>
      <c r="IJ174" s="4">
        <f t="shared" si="34"/>
        <v>0.2545</v>
      </c>
      <c r="IK174" s="4">
        <f t="shared" si="35"/>
        <v>1.754E-2</v>
      </c>
      <c r="IL174" s="4">
        <f t="shared" si="36"/>
        <v>0.81324000000000007</v>
      </c>
      <c r="IM174" s="4" t="e">
        <f t="shared" si="37"/>
        <v>#DIV/0!</v>
      </c>
      <c r="IN174" s="4">
        <f t="shared" si="38"/>
        <v>0.99519999999999997</v>
      </c>
      <c r="IO174" s="4">
        <f t="shared" si="39"/>
        <v>4.6077400000000006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162</v>
      </c>
      <c r="B175" s="4">
        <v>0.60260000000000002</v>
      </c>
      <c r="C175" s="4">
        <v>0.63329999999999997</v>
      </c>
      <c r="D175" s="4">
        <v>0.31219999999999998</v>
      </c>
      <c r="E175" s="4">
        <v>1.6000000000000001E-3</v>
      </c>
      <c r="F175" s="4">
        <v>0.88929999999999998</v>
      </c>
      <c r="G175" s="4"/>
      <c r="H175" s="4">
        <v>1</v>
      </c>
      <c r="I175" s="4">
        <v>8.0349000000000004</v>
      </c>
      <c r="J175" s="5">
        <v>0.6169</v>
      </c>
      <c r="K175" s="5">
        <v>0.66620000000000001</v>
      </c>
      <c r="L175" s="5">
        <v>0.29930000000000001</v>
      </c>
      <c r="M175" s="5">
        <v>4.7999999999999996E-3</v>
      </c>
      <c r="N175" s="5">
        <v>0.878</v>
      </c>
      <c r="O175" s="5"/>
      <c r="P175" s="5">
        <v>1</v>
      </c>
      <c r="Q175" s="5">
        <v>6.4932999999999996</v>
      </c>
      <c r="R175" s="4">
        <v>0.63100000000000001</v>
      </c>
      <c r="S175" s="4">
        <v>0.6956</v>
      </c>
      <c r="T175" s="4">
        <v>0.28079999999999999</v>
      </c>
      <c r="U175" s="4">
        <v>8.8999999999999999E-3</v>
      </c>
      <c r="V175" s="4">
        <v>0.85950000000000004</v>
      </c>
      <c r="W175" s="4"/>
      <c r="X175" s="4">
        <v>1</v>
      </c>
      <c r="Y175" s="4">
        <v>4.5293000000000001</v>
      </c>
      <c r="Z175" s="5">
        <v>0.66349999999999998</v>
      </c>
      <c r="AA175" s="5">
        <v>0.77210000000000001</v>
      </c>
      <c r="AB175" s="5">
        <v>0.21690000000000001</v>
      </c>
      <c r="AC175" s="5">
        <v>1.4800000000000001E-2</v>
      </c>
      <c r="AD175" s="5">
        <v>0.82320000000000004</v>
      </c>
      <c r="AE175" s="5"/>
      <c r="AF175" s="5">
        <v>1</v>
      </c>
      <c r="AG175" s="5">
        <v>3.4485999999999999</v>
      </c>
      <c r="AH175" s="4">
        <v>0.75629999999999997</v>
      </c>
      <c r="AI175" s="4">
        <v>1.0033000000000001</v>
      </c>
      <c r="AJ175" s="4">
        <v>0.13569999999999999</v>
      </c>
      <c r="AK175" s="4">
        <v>2.8400000000000002E-2</v>
      </c>
      <c r="AL175" s="4">
        <v>0.69669999999999999</v>
      </c>
      <c r="AM175" s="4"/>
      <c r="AN175" s="4">
        <v>0.9839</v>
      </c>
      <c r="AO175" s="4">
        <v>0.96840000000000004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ref="IH175:IH206" si="40">AVERAGEIFS(B175:IG175,metrics.rec,"MAE")</f>
        <v>0.65406000000000009</v>
      </c>
      <c r="II175" s="4">
        <f t="shared" ref="II175:II207" si="41">AVERAGEIFS(B175:IG175,metrics.rec,"MSE")</f>
        <v>0.75409999999999999</v>
      </c>
      <c r="IJ175" s="4">
        <f t="shared" ref="IJ175:IJ207" si="42">AVERAGEIFS(B175:IG175,metrics.rec,"R")</f>
        <v>0.24897999999999998</v>
      </c>
      <c r="IK175" s="4">
        <f t="shared" ref="IK175:IK207" si="43">AVERAGEIFS(B175:IG175,metrics.rec,"Precision")</f>
        <v>1.17E-2</v>
      </c>
      <c r="IL175" s="4">
        <f t="shared" ref="IL175:IL207" si="44">AVERAGEIFS(B175:IG175,metrics.rec,"Recall")</f>
        <v>0.82933999999999997</v>
      </c>
      <c r="IM175" s="4" t="e">
        <f t="shared" ref="IM175:IM207" si="45">AVERAGEIFS(B175:IG175,metrics.rec,"Coverage")</f>
        <v>#DIV/0!</v>
      </c>
      <c r="IN175" s="4">
        <f t="shared" ref="IN175:IN207" si="46">AVERAGEIFS(B175:IG175,metrics.rec,"Recatio")</f>
        <v>0.99678</v>
      </c>
      <c r="IO175" s="4">
        <f t="shared" ref="IO175:IO207" si="47">AVERAGEIFS(B175:IG175,metrics.rec,"Time")</f>
        <v>4.6948999999999996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163</v>
      </c>
      <c r="B176" s="4">
        <v>0.6048</v>
      </c>
      <c r="C176" s="4">
        <v>0.6371</v>
      </c>
      <c r="D176" s="4">
        <v>0.30940000000000001</v>
      </c>
      <c r="E176" s="4">
        <v>1.6000000000000001E-3</v>
      </c>
      <c r="F176" s="4">
        <v>0.88929999999999998</v>
      </c>
      <c r="G176" s="4"/>
      <c r="H176" s="4">
        <v>1</v>
      </c>
      <c r="I176" s="4">
        <v>7.8484999999999996</v>
      </c>
      <c r="J176" s="5">
        <v>0.61909999999999998</v>
      </c>
      <c r="K176" s="5">
        <v>0.67049999999999998</v>
      </c>
      <c r="L176" s="5">
        <v>0.29780000000000001</v>
      </c>
      <c r="M176" s="5">
        <v>4.7999999999999996E-3</v>
      </c>
      <c r="N176" s="5">
        <v>0.87770000000000004</v>
      </c>
      <c r="O176" s="5"/>
      <c r="P176" s="5">
        <v>1</v>
      </c>
      <c r="Q176" s="5">
        <v>6.5228000000000002</v>
      </c>
      <c r="R176" s="4">
        <v>0.6331</v>
      </c>
      <c r="S176" s="4">
        <v>0.69950000000000001</v>
      </c>
      <c r="T176" s="4">
        <v>0.2782</v>
      </c>
      <c r="U176" s="4">
        <v>8.8999999999999999E-3</v>
      </c>
      <c r="V176" s="4">
        <v>0.85960000000000003</v>
      </c>
      <c r="W176" s="4"/>
      <c r="X176" s="4">
        <v>1</v>
      </c>
      <c r="Y176" s="4">
        <v>4.5799000000000003</v>
      </c>
      <c r="Z176" s="5">
        <v>0.66500000000000004</v>
      </c>
      <c r="AA176" s="5">
        <v>0.77480000000000004</v>
      </c>
      <c r="AB176" s="5">
        <v>0.21970000000000001</v>
      </c>
      <c r="AC176" s="5">
        <v>1.4800000000000001E-2</v>
      </c>
      <c r="AD176" s="5">
        <v>0.82330000000000003</v>
      </c>
      <c r="AE176" s="5"/>
      <c r="AF176" s="5">
        <v>1</v>
      </c>
      <c r="AG176" s="5">
        <v>3.4822000000000002</v>
      </c>
      <c r="AH176" s="4">
        <v>0.75660000000000005</v>
      </c>
      <c r="AI176" s="4">
        <v>1.0032000000000001</v>
      </c>
      <c r="AJ176" s="4">
        <v>0.13589999999999999</v>
      </c>
      <c r="AK176" s="4">
        <v>2.8400000000000002E-2</v>
      </c>
      <c r="AL176" s="4">
        <v>0.69720000000000004</v>
      </c>
      <c r="AM176" s="4"/>
      <c r="AN176" s="4">
        <v>0.9839</v>
      </c>
      <c r="AO176" s="4">
        <v>0.95950000000000002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40"/>
        <v>0.65572000000000008</v>
      </c>
      <c r="II176" s="4">
        <f t="shared" si="41"/>
        <v>0.75702000000000003</v>
      </c>
      <c r="IJ176" s="4">
        <f t="shared" si="42"/>
        <v>0.24819999999999998</v>
      </c>
      <c r="IK176" s="4">
        <f t="shared" si="43"/>
        <v>1.17E-2</v>
      </c>
      <c r="IL176" s="4">
        <f t="shared" si="44"/>
        <v>0.82942000000000005</v>
      </c>
      <c r="IM176" s="4" t="e">
        <f t="shared" si="45"/>
        <v>#DIV/0!</v>
      </c>
      <c r="IN176" s="4">
        <f t="shared" si="46"/>
        <v>0.99678</v>
      </c>
      <c r="IO176" s="4">
        <f t="shared" si="47"/>
        <v>4.6785799999999993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164</v>
      </c>
      <c r="B177" s="4">
        <v>0.62029999999999996</v>
      </c>
      <c r="C177" s="4">
        <v>0.66539999999999999</v>
      </c>
      <c r="D177" s="4">
        <v>0.29349999999999998</v>
      </c>
      <c r="E177" s="4">
        <v>1.6000000000000001E-3</v>
      </c>
      <c r="F177" s="4">
        <v>0.8841</v>
      </c>
      <c r="G177" s="4"/>
      <c r="H177" s="4">
        <v>1</v>
      </c>
      <c r="I177" s="4">
        <v>7.7096</v>
      </c>
      <c r="J177" s="5">
        <v>0.62949999999999995</v>
      </c>
      <c r="K177" s="5">
        <v>0.68879999999999997</v>
      </c>
      <c r="L177" s="5">
        <v>0.28839999999999999</v>
      </c>
      <c r="M177" s="5">
        <v>4.7999999999999996E-3</v>
      </c>
      <c r="N177" s="5">
        <v>0.87450000000000006</v>
      </c>
      <c r="O177" s="5"/>
      <c r="P177" s="5">
        <v>1</v>
      </c>
      <c r="Q177" s="5">
        <v>6.4710000000000001</v>
      </c>
      <c r="R177" s="4">
        <v>0.63949999999999996</v>
      </c>
      <c r="S177" s="4">
        <v>0.70830000000000004</v>
      </c>
      <c r="T177" s="4">
        <v>0.2772</v>
      </c>
      <c r="U177" s="4">
        <v>8.8999999999999999E-3</v>
      </c>
      <c r="V177" s="4">
        <v>0.86060000000000003</v>
      </c>
      <c r="W177" s="4"/>
      <c r="X177" s="4">
        <v>1</v>
      </c>
      <c r="Y177" s="4">
        <v>4.5217000000000001</v>
      </c>
      <c r="Z177" s="5">
        <v>0.66100000000000003</v>
      </c>
      <c r="AA177" s="5">
        <v>0.75900000000000001</v>
      </c>
      <c r="AB177" s="5">
        <v>0.23780000000000001</v>
      </c>
      <c r="AC177" s="5">
        <v>1.4800000000000001E-2</v>
      </c>
      <c r="AD177" s="5">
        <v>0.83109999999999995</v>
      </c>
      <c r="AE177" s="5"/>
      <c r="AF177" s="5">
        <v>1</v>
      </c>
      <c r="AG177" s="5">
        <v>3.4813000000000001</v>
      </c>
      <c r="AH177" s="4">
        <v>0.74429999999999996</v>
      </c>
      <c r="AI177" s="4">
        <v>0.97199999999999998</v>
      </c>
      <c r="AJ177" s="4">
        <v>0.1424</v>
      </c>
      <c r="AK177" s="4">
        <v>2.87E-2</v>
      </c>
      <c r="AL177" s="4">
        <v>0.70630000000000004</v>
      </c>
      <c r="AM177" s="4"/>
      <c r="AN177" s="4">
        <v>0.9839</v>
      </c>
      <c r="AO177" s="4">
        <v>0.96140000000000003</v>
      </c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/>
      <c r="BG177" s="14"/>
      <c r="BH177" s="14"/>
      <c r="BI177" s="14"/>
      <c r="BJ177" s="14"/>
      <c r="BK177" s="14"/>
      <c r="BL177" s="14"/>
      <c r="BM177" s="14"/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si="40"/>
        <v>0.65891999999999995</v>
      </c>
      <c r="II177" s="4">
        <f t="shared" si="41"/>
        <v>0.75869999999999993</v>
      </c>
      <c r="IJ177" s="4">
        <f t="shared" si="42"/>
        <v>0.24786000000000002</v>
      </c>
      <c r="IK177" s="4">
        <f t="shared" si="43"/>
        <v>1.1760000000000001E-2</v>
      </c>
      <c r="IL177" s="4">
        <f t="shared" si="44"/>
        <v>0.83132000000000006</v>
      </c>
      <c r="IM177" s="4" t="e">
        <f t="shared" si="45"/>
        <v>#DIV/0!</v>
      </c>
      <c r="IN177" s="4">
        <f t="shared" si="46"/>
        <v>0.99678</v>
      </c>
      <c r="IO177" s="4">
        <f t="shared" si="47"/>
        <v>4.6290000000000004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r=0.1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r=0.1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r=0.1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r=0.9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k=5, r=0.1</v>
      </c>
      <c r="IU177" s="1" t="e" cm="1">
        <f t="array" aca="1" ref="IU177" ca="1">CONCATENATE(INDIRECT(ADDRESS(1,MATCH(_xlfn.MAXIFS(B177:IG177,metrics.rec,"Coverage"),B177:IG177,0)+1)), ", ", INDIRECT(ADDRESS(2,MATCH(_xlfn.MAXIFS(B177:IG177,metrics.rec,"Coverage"),B177:IG177,0)+1)))</f>
        <v>#N/A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k=5, r=0.1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k=5, r=0.9</v>
      </c>
    </row>
    <row r="178" spans="1:257" x14ac:dyDescent="0.2">
      <c r="A178" s="1" t="s">
        <v>165</v>
      </c>
      <c r="B178" s="4">
        <v>0.62209999999999999</v>
      </c>
      <c r="C178" s="4">
        <v>0.66830000000000001</v>
      </c>
      <c r="D178" s="4">
        <v>0.29349999999999998</v>
      </c>
      <c r="E178" s="4">
        <v>1.6000000000000001E-3</v>
      </c>
      <c r="F178" s="4">
        <v>0.88300000000000001</v>
      </c>
      <c r="G178" s="4"/>
      <c r="H178" s="4">
        <v>1</v>
      </c>
      <c r="I178" s="4">
        <v>7.9173</v>
      </c>
      <c r="J178" s="5">
        <v>0.63160000000000005</v>
      </c>
      <c r="K178" s="5">
        <v>0.69269999999999998</v>
      </c>
      <c r="L178" s="5">
        <v>0.28620000000000001</v>
      </c>
      <c r="M178" s="5">
        <v>4.7999999999999996E-3</v>
      </c>
      <c r="N178" s="5">
        <v>0.87370000000000003</v>
      </c>
      <c r="O178" s="5"/>
      <c r="P178" s="5">
        <v>1</v>
      </c>
      <c r="Q178" s="5">
        <v>6.6273</v>
      </c>
      <c r="R178" s="4">
        <v>0.64119999999999999</v>
      </c>
      <c r="S178" s="4">
        <v>0.71140000000000003</v>
      </c>
      <c r="T178" s="4">
        <v>0.27739999999999998</v>
      </c>
      <c r="U178" s="4">
        <v>8.8999999999999999E-3</v>
      </c>
      <c r="V178" s="4">
        <v>0.86009999999999998</v>
      </c>
      <c r="W178" s="4"/>
      <c r="X178" s="4">
        <v>1</v>
      </c>
      <c r="Y178" s="4">
        <v>4.5738000000000003</v>
      </c>
      <c r="Z178" s="5">
        <v>0.66249999999999998</v>
      </c>
      <c r="AA178" s="5">
        <v>0.76180000000000003</v>
      </c>
      <c r="AB178" s="5">
        <v>0.2379</v>
      </c>
      <c r="AC178" s="5">
        <v>1.4800000000000001E-2</v>
      </c>
      <c r="AD178" s="5">
        <v>0.83079999999999998</v>
      </c>
      <c r="AE178" s="5"/>
      <c r="AF178" s="5">
        <v>1</v>
      </c>
      <c r="AG178" s="5">
        <v>3.4944999999999999</v>
      </c>
      <c r="AH178" s="4">
        <v>0.74480000000000002</v>
      </c>
      <c r="AI178" s="4">
        <v>0.97230000000000005</v>
      </c>
      <c r="AJ178" s="4">
        <v>0.14219999999999999</v>
      </c>
      <c r="AK178" s="4">
        <v>2.8799999999999999E-2</v>
      </c>
      <c r="AL178" s="4">
        <v>0.70650000000000002</v>
      </c>
      <c r="AM178" s="4"/>
      <c r="AN178" s="4">
        <v>0.9839</v>
      </c>
      <c r="AO178" s="4">
        <v>0.96689999999999998</v>
      </c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>
        <f t="shared" si="40"/>
        <v>0.66044000000000003</v>
      </c>
      <c r="II178" s="4">
        <f t="shared" si="41"/>
        <v>0.76130000000000009</v>
      </c>
      <c r="IJ178" s="4">
        <f t="shared" si="42"/>
        <v>0.24744000000000002</v>
      </c>
      <c r="IK178" s="4">
        <f t="shared" si="43"/>
        <v>1.1780000000000001E-2</v>
      </c>
      <c r="IL178" s="4">
        <f t="shared" si="44"/>
        <v>0.83081999999999989</v>
      </c>
      <c r="IM178" s="4" t="e">
        <f t="shared" si="45"/>
        <v>#DIV/0!</v>
      </c>
      <c r="IN178" s="4">
        <f t="shared" si="46"/>
        <v>0.99678</v>
      </c>
      <c r="IO178" s="4">
        <f t="shared" si="47"/>
        <v>4.7159599999999999</v>
      </c>
      <c r="IP178" s="1" t="str" cm="1">
        <f t="array" aca="1" ref="IP178" ca="1">CONCATENATE(INDIRECT(ADDRESS(1,MATCH(_xlfn.MINIFS(B178:IG178,metrics.rec,"MAE"),B178:IG178,0)+1)), ", ", INDIRECT(ADDRESS(2,MATCH(_xlfn.MINIFS(B178:IG178,metrics.rec,"MAE"),B178:IG178,0)+1)))</f>
        <v>k=5, r=0.1</v>
      </c>
      <c r="IQ178" s="1" t="str" cm="1">
        <f t="array" aca="1" ref="IQ178" ca="1">CONCATENATE(INDIRECT(ADDRESS(1,MATCH(_xlfn.MINIFS(B178:IG178,metrics.rec,"MSE"),B178:IG178,0)+1)), ", ", INDIRECT(ADDRESS(2,MATCH(_xlfn.MINIFS(B178:IG178,metrics.rec,"MSE"),B178:IG178,0)+1)))</f>
        <v>k=5, r=0.1</v>
      </c>
      <c r="IR178" s="1" t="str" cm="1">
        <f t="array" aca="1" ref="IR178" ca="1">CONCATENATE(INDIRECT(ADDRESS(1,MATCH(_xlfn.MAXIFS(B178:IG178,metrics.rec,"R"),B178:IG178,0)+1)), ", ", INDIRECT(ADDRESS(2,MATCH(_xlfn.MAXIFS(B178:IG178,metrics.rec,"R"),B178:IG178,0)+1)))</f>
        <v>k=5, r=0.1</v>
      </c>
      <c r="IS178" s="1" t="str" cm="1">
        <f t="array" aca="1" ref="IS178" ca="1">CONCATENATE(INDIRECT(ADDRESS(1,MATCH(_xlfn.MAXIFS(B178:IG178,metrics.rec,"Precision"),B178:IG178,0)+1)), ", ", INDIRECT(ADDRESS(2,MATCH(_xlfn.MAXIFS(B178:IG178,metrics.rec,"Precision"),B178:IG178,0)+1)))</f>
        <v>k=5, r=0.9</v>
      </c>
      <c r="IT178" s="1" t="str" cm="1">
        <f t="array" aca="1" ref="IT178" ca="1">CONCATENATE(INDIRECT(ADDRESS(1,MATCH(_xlfn.MAXIFS(B178:IG178,metrics.rec,"Recall"),B178:IG178,0)+1)), ", ", INDIRECT(ADDRESS(2,MATCH(_xlfn.MAXIFS(B178:IG178,metrics.rec,"Recall"),B178:IG178,0)+1)))</f>
        <v>k=5, r=0.1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str" cm="1">
        <f t="array" aca="1" ref="IV178" ca="1">CONCATENATE(INDIRECT(ADDRESS(1,MATCH(_xlfn.MAXIFS(B178:IG178,metrics.rec,"Recatio"),B178:IG178,0)+1)), ", ", INDIRECT(ADDRESS(2,MATCH(_xlfn.MAXIFS(B178:IG178,metrics.rec,"Recatio"),B178:IG178,0)+1)))</f>
        <v>k=5, r=0.1</v>
      </c>
      <c r="IW178" s="1" t="str" cm="1">
        <f t="array" aca="1" ref="IW178" ca="1">CONCATENATE(INDIRECT(ADDRESS(1,MATCH(_xlfn.MINIFS(B178:IG178,metrics.rec,"Time"),B178:IG178,0)+1)), ", ", INDIRECT(ADDRESS(2,MATCH(_xlfn.MINIFS(B178:IG178,metrics.rec,"Time"),B178:IG178,0)+1)))</f>
        <v>k=5, r=0.9</v>
      </c>
    </row>
    <row r="179" spans="1:257" x14ac:dyDescent="0.2">
      <c r="A179" s="1" t="s">
        <v>166</v>
      </c>
      <c r="B179" s="4">
        <v>0.61409999999999998</v>
      </c>
      <c r="C179" s="4">
        <v>0.65210000000000001</v>
      </c>
      <c r="D179" s="4">
        <v>0.30399999999999999</v>
      </c>
      <c r="E179" s="4">
        <v>1.6000000000000001E-3</v>
      </c>
      <c r="F179" s="4">
        <v>0.88639999999999997</v>
      </c>
      <c r="G179" s="4"/>
      <c r="H179" s="4">
        <v>1</v>
      </c>
      <c r="I179" s="4">
        <v>7.7157</v>
      </c>
      <c r="J179" s="5">
        <v>0.624</v>
      </c>
      <c r="K179" s="5">
        <v>0.67759999999999998</v>
      </c>
      <c r="L179" s="5">
        <v>0.29559999999999997</v>
      </c>
      <c r="M179" s="5">
        <v>4.7999999999999996E-3</v>
      </c>
      <c r="N179" s="5">
        <v>0.87490000000000001</v>
      </c>
      <c r="O179" s="5"/>
      <c r="P179" s="5">
        <v>1</v>
      </c>
      <c r="Q179" s="5">
        <v>6.4421999999999997</v>
      </c>
      <c r="R179" s="4">
        <v>0.63490000000000002</v>
      </c>
      <c r="S179" s="4">
        <v>0.69950000000000001</v>
      </c>
      <c r="T179" s="4">
        <v>0.28699999999999998</v>
      </c>
      <c r="U179" s="4">
        <v>8.8999999999999999E-3</v>
      </c>
      <c r="V179" s="4">
        <v>0.85980000000000001</v>
      </c>
      <c r="W179" s="4"/>
      <c r="X179" s="4">
        <v>1</v>
      </c>
      <c r="Y179" s="4">
        <v>4.5281000000000002</v>
      </c>
      <c r="Z179" s="5">
        <v>0.65980000000000005</v>
      </c>
      <c r="AA179" s="5">
        <v>0.75849999999999995</v>
      </c>
      <c r="AB179" s="5">
        <v>0.2334</v>
      </c>
      <c r="AC179" s="5">
        <v>1.4800000000000001E-2</v>
      </c>
      <c r="AD179" s="5">
        <v>0.82789999999999997</v>
      </c>
      <c r="AE179" s="5"/>
      <c r="AF179" s="5">
        <v>1</v>
      </c>
      <c r="AG179" s="5">
        <v>3.4527000000000001</v>
      </c>
      <c r="AH179" s="4">
        <v>0.74729999999999996</v>
      </c>
      <c r="AI179" s="4">
        <v>0.97989999999999999</v>
      </c>
      <c r="AJ179" s="4">
        <v>0.1401</v>
      </c>
      <c r="AK179" s="4">
        <v>2.86E-2</v>
      </c>
      <c r="AL179" s="4">
        <v>0.70250000000000001</v>
      </c>
      <c r="AM179" s="4"/>
      <c r="AN179" s="4">
        <v>0.9839</v>
      </c>
      <c r="AO179" s="4">
        <v>0.95740000000000003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40"/>
        <v>0.65602000000000005</v>
      </c>
      <c r="II179" s="4">
        <f t="shared" si="41"/>
        <v>0.75351999999999997</v>
      </c>
      <c r="IJ179" s="4">
        <f t="shared" si="42"/>
        <v>0.25202000000000002</v>
      </c>
      <c r="IK179" s="4">
        <f t="shared" si="43"/>
        <v>1.174E-2</v>
      </c>
      <c r="IL179" s="4">
        <f t="shared" si="44"/>
        <v>0.83029999999999993</v>
      </c>
      <c r="IM179" s="4" t="e">
        <f t="shared" si="45"/>
        <v>#DIV/0!</v>
      </c>
      <c r="IN179" s="4">
        <f t="shared" si="46"/>
        <v>0.99678</v>
      </c>
      <c r="IO179" s="4">
        <f t="shared" si="47"/>
        <v>4.6192200000000003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167</v>
      </c>
      <c r="B180" s="4">
        <v>0.61560000000000004</v>
      </c>
      <c r="C180" s="4">
        <v>0.65500000000000003</v>
      </c>
      <c r="D180" s="4">
        <v>0.30509999999999998</v>
      </c>
      <c r="E180" s="4">
        <v>1.6000000000000001E-3</v>
      </c>
      <c r="F180" s="4">
        <v>0.88480000000000003</v>
      </c>
      <c r="G180" s="4"/>
      <c r="H180" s="4">
        <v>1</v>
      </c>
      <c r="I180" s="4">
        <v>7.8460999999999999</v>
      </c>
      <c r="J180" s="5">
        <v>0.626</v>
      </c>
      <c r="K180" s="5">
        <v>0.68130000000000002</v>
      </c>
      <c r="L180" s="5">
        <v>0.2959</v>
      </c>
      <c r="M180" s="5">
        <v>4.7999999999999996E-3</v>
      </c>
      <c r="N180" s="5">
        <v>0.87460000000000004</v>
      </c>
      <c r="O180" s="5"/>
      <c r="P180" s="5">
        <v>1</v>
      </c>
      <c r="Q180" s="5">
        <v>6.5391000000000004</v>
      </c>
      <c r="R180" s="4">
        <v>0.63670000000000004</v>
      </c>
      <c r="S180" s="4">
        <v>0.70330000000000004</v>
      </c>
      <c r="T180" s="4">
        <v>0.2848</v>
      </c>
      <c r="U180" s="4">
        <v>8.8999999999999999E-3</v>
      </c>
      <c r="V180" s="4">
        <v>0.85940000000000005</v>
      </c>
      <c r="W180" s="4"/>
      <c r="X180" s="4">
        <v>1</v>
      </c>
      <c r="Y180" s="4">
        <v>4.5664999999999996</v>
      </c>
      <c r="Z180" s="5">
        <v>0.66139999999999999</v>
      </c>
      <c r="AA180" s="5">
        <v>0.76139999999999997</v>
      </c>
      <c r="AB180" s="5">
        <v>0.23219999999999999</v>
      </c>
      <c r="AC180" s="5">
        <v>1.4800000000000001E-2</v>
      </c>
      <c r="AD180" s="5">
        <v>0.82769999999999999</v>
      </c>
      <c r="AE180" s="5"/>
      <c r="AF180" s="5">
        <v>1</v>
      </c>
      <c r="AG180" s="5">
        <v>3.4506000000000001</v>
      </c>
      <c r="AH180" s="4">
        <v>0.74780000000000002</v>
      </c>
      <c r="AI180" s="4">
        <v>0.98009999999999997</v>
      </c>
      <c r="AJ180" s="4">
        <v>0.1401</v>
      </c>
      <c r="AK180" s="4">
        <v>2.86E-2</v>
      </c>
      <c r="AL180" s="4">
        <v>0.70269999999999999</v>
      </c>
      <c r="AM180" s="4"/>
      <c r="AN180" s="4">
        <v>0.9839</v>
      </c>
      <c r="AO180" s="4">
        <v>0.96409999999999996</v>
      </c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>
        <f t="shared" si="40"/>
        <v>0.65749999999999997</v>
      </c>
      <c r="II180" s="4">
        <f t="shared" si="41"/>
        <v>0.75622000000000011</v>
      </c>
      <c r="IJ180" s="4">
        <f t="shared" si="42"/>
        <v>0.25161999999999995</v>
      </c>
      <c r="IK180" s="4">
        <f t="shared" si="43"/>
        <v>1.174E-2</v>
      </c>
      <c r="IL180" s="4">
        <f t="shared" si="44"/>
        <v>0.82984000000000013</v>
      </c>
      <c r="IM180" s="4" t="e">
        <f t="shared" si="45"/>
        <v>#DIV/0!</v>
      </c>
      <c r="IN180" s="4">
        <f t="shared" si="46"/>
        <v>0.99678</v>
      </c>
      <c r="IO180" s="4">
        <f t="shared" si="47"/>
        <v>4.6732800000000001</v>
      </c>
      <c r="IP180" s="1" t="str" cm="1">
        <f t="array" aca="1" ref="IP180" ca="1">CONCATENATE(INDIRECT(ADDRESS(1,MATCH(_xlfn.MINIFS(B180:IG180,metrics.rec,"MAE"),B180:IG180,0)+1)), ", ", INDIRECT(ADDRESS(2,MATCH(_xlfn.MINIFS(B180:IG180,metrics.rec,"MAE"),B180:IG180,0)+1)))</f>
        <v>k=5, r=0.1</v>
      </c>
      <c r="IQ180" s="1" t="str" cm="1">
        <f t="array" aca="1" ref="IQ180" ca="1">CONCATENATE(INDIRECT(ADDRESS(1,MATCH(_xlfn.MINIFS(B180:IG180,metrics.rec,"MSE"),B180:IG180,0)+1)), ", ", INDIRECT(ADDRESS(2,MATCH(_xlfn.MINIFS(B180:IG180,metrics.rec,"MSE"),B180:IG180,0)+1)))</f>
        <v>k=5, r=0.1</v>
      </c>
      <c r="IR180" s="1" t="str" cm="1">
        <f t="array" aca="1" ref="IR180" ca="1">CONCATENATE(INDIRECT(ADDRESS(1,MATCH(_xlfn.MAXIFS(B180:IG180,metrics.rec,"R"),B180:IG180,0)+1)), ", ", INDIRECT(ADDRESS(2,MATCH(_xlfn.MAXIFS(B180:IG180,metrics.rec,"R"),B180:IG180,0)+1)))</f>
        <v>k=5, r=0.1</v>
      </c>
      <c r="IS180" s="1" t="str" cm="1">
        <f t="array" aca="1" ref="IS180" ca="1">CONCATENATE(INDIRECT(ADDRESS(1,MATCH(_xlfn.MAXIFS(B180:IG180,metrics.rec,"Precision"),B180:IG180,0)+1)), ", ", INDIRECT(ADDRESS(2,MATCH(_xlfn.MAXIFS(B180:IG180,metrics.rec,"Precision"),B180:IG180,0)+1)))</f>
        <v>k=5, r=0.9</v>
      </c>
      <c r="IT180" s="1" t="str" cm="1">
        <f t="array" aca="1" ref="IT180" ca="1">CONCATENATE(INDIRECT(ADDRESS(1,MATCH(_xlfn.MAXIFS(B180:IG180,metrics.rec,"Recall"),B180:IG180,0)+1)), ", ", INDIRECT(ADDRESS(2,MATCH(_xlfn.MAXIFS(B180:IG180,metrics.rec,"Recall"),B180:IG180,0)+1)))</f>
        <v>k=5, r=0.1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str" cm="1">
        <f t="array" aca="1" ref="IV180" ca="1">CONCATENATE(INDIRECT(ADDRESS(1,MATCH(_xlfn.MAXIFS(B180:IG180,metrics.rec,"Recatio"),B180:IG180,0)+1)), ", ", INDIRECT(ADDRESS(2,MATCH(_xlfn.MAXIFS(B180:IG180,metrics.rec,"Recatio"),B180:IG180,0)+1)))</f>
        <v>k=5, r=0.1</v>
      </c>
      <c r="IW180" s="1" t="str" cm="1">
        <f t="array" aca="1" ref="IW180" ca="1">CONCATENATE(INDIRECT(ADDRESS(1,MATCH(_xlfn.MINIFS(B180:IG180,metrics.rec,"Time"),B180:IG180,0)+1)), ", ", INDIRECT(ADDRESS(2,MATCH(_xlfn.MINIFS(B180:IG180,metrics.rec,"Time"),B180:IG180,0)+1)))</f>
        <v>k=5, r=0.9</v>
      </c>
    </row>
    <row r="181" spans="1:257" x14ac:dyDescent="0.2">
      <c r="A181" s="1" t="s">
        <v>168</v>
      </c>
      <c r="B181" s="4">
        <v>0.61299999999999999</v>
      </c>
      <c r="C181" s="4">
        <v>0.64900000000000002</v>
      </c>
      <c r="D181" s="4">
        <v>0.31369999999999998</v>
      </c>
      <c r="E181" s="4">
        <v>2.5000000000000001E-3</v>
      </c>
      <c r="F181" s="4">
        <v>0.86890000000000001</v>
      </c>
      <c r="G181" s="4"/>
      <c r="H181" s="4">
        <v>1</v>
      </c>
      <c r="I181" s="4">
        <v>7.4013999999999998</v>
      </c>
      <c r="J181" s="5">
        <v>0.63239999999999996</v>
      </c>
      <c r="K181" s="5">
        <v>0.69130000000000003</v>
      </c>
      <c r="L181" s="5">
        <v>0.3009</v>
      </c>
      <c r="M181" s="5">
        <v>7.6E-3</v>
      </c>
      <c r="N181" s="5">
        <v>0.85360000000000003</v>
      </c>
      <c r="O181" s="5"/>
      <c r="P181" s="5">
        <v>1</v>
      </c>
      <c r="Q181" s="5">
        <v>6.2674000000000003</v>
      </c>
      <c r="R181" s="4">
        <v>0.65639999999999998</v>
      </c>
      <c r="S181" s="4">
        <v>0.74099999999999999</v>
      </c>
      <c r="T181" s="4">
        <v>0.27139999999999997</v>
      </c>
      <c r="U181" s="4">
        <v>1.4500000000000001E-2</v>
      </c>
      <c r="V181" s="4">
        <v>0.82789999999999997</v>
      </c>
      <c r="W181" s="4"/>
      <c r="X181" s="4">
        <v>1</v>
      </c>
      <c r="Y181" s="4">
        <v>4.4508000000000001</v>
      </c>
      <c r="Z181" s="5">
        <v>0.70489999999999997</v>
      </c>
      <c r="AA181" s="5">
        <v>0.85040000000000004</v>
      </c>
      <c r="AB181" s="5">
        <v>0.216</v>
      </c>
      <c r="AC181" s="5">
        <v>2.5499999999999998E-2</v>
      </c>
      <c r="AD181" s="5">
        <v>0.78269999999999995</v>
      </c>
      <c r="AE181" s="5"/>
      <c r="AF181" s="5">
        <v>1</v>
      </c>
      <c r="AG181" s="5">
        <v>3.3917000000000002</v>
      </c>
      <c r="AH181" s="4">
        <v>0.77859999999999996</v>
      </c>
      <c r="AI181" s="4">
        <v>1.0424</v>
      </c>
      <c r="AJ181" s="4">
        <v>0.12770000000000001</v>
      </c>
      <c r="AK181" s="4">
        <v>7.8899999999999998E-2</v>
      </c>
      <c r="AL181" s="4">
        <v>0.53010000000000002</v>
      </c>
      <c r="AM181" s="4"/>
      <c r="AN181" s="4">
        <v>0.97670000000000001</v>
      </c>
      <c r="AO181" s="4">
        <v>0.9274</v>
      </c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>
        <f t="shared" si="40"/>
        <v>0.67706</v>
      </c>
      <c r="II181" s="4">
        <f t="shared" si="41"/>
        <v>0.79481999999999997</v>
      </c>
      <c r="IJ181" s="4">
        <f t="shared" si="42"/>
        <v>0.24593999999999999</v>
      </c>
      <c r="IK181" s="4">
        <f t="shared" si="43"/>
        <v>2.58E-2</v>
      </c>
      <c r="IL181" s="4">
        <f t="shared" si="44"/>
        <v>0.77263999999999999</v>
      </c>
      <c r="IM181" s="4" t="e">
        <f t="shared" si="45"/>
        <v>#DIV/0!</v>
      </c>
      <c r="IN181" s="4">
        <f t="shared" si="46"/>
        <v>0.99534</v>
      </c>
      <c r="IO181" s="4">
        <f t="shared" si="47"/>
        <v>4.4877400000000005</v>
      </c>
      <c r="IP181" s="1" t="str" cm="1">
        <f t="array" aca="1" ref="IP181" ca="1">CONCATENATE(INDIRECT(ADDRESS(1,MATCH(_xlfn.MINIFS(B181:IG181,metrics.rec,"MAE"),B181:IG181,0)+1)), ", ", INDIRECT(ADDRESS(2,MATCH(_xlfn.MINIFS(B181:IG181,metrics.rec,"MAE"),B181:IG181,0)+1)))</f>
        <v>k=5, r=0.1</v>
      </c>
      <c r="IQ181" s="1" t="str" cm="1">
        <f t="array" aca="1" ref="IQ181" ca="1">CONCATENATE(INDIRECT(ADDRESS(1,MATCH(_xlfn.MINIFS(B181:IG181,metrics.rec,"MSE"),B181:IG181,0)+1)), ", ", INDIRECT(ADDRESS(2,MATCH(_xlfn.MINIFS(B181:IG181,metrics.rec,"MSE"),B181:IG181,0)+1)))</f>
        <v>k=5, r=0.1</v>
      </c>
      <c r="IR181" s="1" t="str" cm="1">
        <f t="array" aca="1" ref="IR181" ca="1">CONCATENATE(INDIRECT(ADDRESS(1,MATCH(_xlfn.MAXIFS(B181:IG181,metrics.rec,"R"),B181:IG181,0)+1)), ", ", INDIRECT(ADDRESS(2,MATCH(_xlfn.MAXIFS(B181:IG181,metrics.rec,"R"),B181:IG181,0)+1)))</f>
        <v>k=5, r=0.1</v>
      </c>
      <c r="IS181" s="1" t="str" cm="1">
        <f t="array" aca="1" ref="IS181" ca="1">CONCATENATE(INDIRECT(ADDRESS(1,MATCH(_xlfn.MAXIFS(B181:IG181,metrics.rec,"Precision"),B181:IG181,0)+1)), ", ", INDIRECT(ADDRESS(2,MATCH(_xlfn.MAXIFS(B181:IG181,metrics.rec,"Precision"),B181:IG181,0)+1)))</f>
        <v>k=5, r=0.9</v>
      </c>
      <c r="IT181" s="1" t="str" cm="1">
        <f t="array" aca="1" ref="IT181" ca="1">CONCATENATE(INDIRECT(ADDRESS(1,MATCH(_xlfn.MAXIFS(B181:IG181,metrics.rec,"Recall"),B181:IG181,0)+1)), ", ", INDIRECT(ADDRESS(2,MATCH(_xlfn.MAXIFS(B181:IG181,metrics.rec,"Recall"),B181:IG181,0)+1)))</f>
        <v>k=5, r=0.1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str" cm="1">
        <f t="array" aca="1" ref="IV181" ca="1">CONCATENATE(INDIRECT(ADDRESS(1,MATCH(_xlfn.MAXIFS(B181:IG181,metrics.rec,"Recatio"),B181:IG181,0)+1)), ", ", INDIRECT(ADDRESS(2,MATCH(_xlfn.MAXIFS(B181:IG181,metrics.rec,"Recatio"),B181:IG181,0)+1)))</f>
        <v>k=5, r=0.1</v>
      </c>
      <c r="IW181" s="1" t="str" cm="1">
        <f t="array" aca="1" ref="IW181" ca="1">CONCATENATE(INDIRECT(ADDRESS(1,MATCH(_xlfn.MINIFS(B181:IG181,metrics.rec,"Time"),B181:IG181,0)+1)), ", ", INDIRECT(ADDRESS(2,MATCH(_xlfn.MINIFS(B181:IG181,metrics.rec,"Time"),B181:IG181,0)+1)))</f>
        <v>k=5, r=0.9</v>
      </c>
    </row>
    <row r="182" spans="1:257" x14ac:dyDescent="0.2">
      <c r="A182" s="1" t="s">
        <v>169</v>
      </c>
      <c r="B182" s="4">
        <v>0.63719999999999999</v>
      </c>
      <c r="C182" s="4">
        <v>0.70420000000000005</v>
      </c>
      <c r="D182" s="4">
        <v>0.25030000000000002</v>
      </c>
      <c r="E182" s="4">
        <v>3.8999999999999998E-3</v>
      </c>
      <c r="F182" s="4">
        <v>0.85950000000000004</v>
      </c>
      <c r="G182" s="4"/>
      <c r="H182" s="4">
        <v>1</v>
      </c>
      <c r="I182" s="4">
        <v>2.5247999999999999</v>
      </c>
      <c r="J182" s="5">
        <v>0.6502</v>
      </c>
      <c r="K182" s="5">
        <v>0.73650000000000004</v>
      </c>
      <c r="L182" s="5">
        <v>0.2301</v>
      </c>
      <c r="M182" s="5">
        <v>1.1900000000000001E-2</v>
      </c>
      <c r="N182" s="5">
        <v>0.84740000000000004</v>
      </c>
      <c r="O182" s="5"/>
      <c r="P182" s="5">
        <v>1</v>
      </c>
      <c r="Q182" s="5">
        <v>2.3700999999999999</v>
      </c>
      <c r="R182" s="4">
        <v>0.65959999999999996</v>
      </c>
      <c r="S182" s="4">
        <v>0.75680000000000003</v>
      </c>
      <c r="T182" s="4">
        <v>0.21440000000000001</v>
      </c>
      <c r="U182" s="4">
        <v>2.1600000000000001E-2</v>
      </c>
      <c r="V182" s="4">
        <v>0.82279999999999998</v>
      </c>
      <c r="W182" s="4"/>
      <c r="X182" s="4">
        <v>1</v>
      </c>
      <c r="Y182" s="4">
        <v>2.0142000000000002</v>
      </c>
      <c r="Z182" s="5">
        <v>0.68279999999999996</v>
      </c>
      <c r="AA182" s="5">
        <v>0.80800000000000005</v>
      </c>
      <c r="AB182" s="5">
        <v>0.15920000000000001</v>
      </c>
      <c r="AC182" s="5">
        <v>3.2500000000000001E-2</v>
      </c>
      <c r="AD182" s="5">
        <v>0.77029999999999998</v>
      </c>
      <c r="AE182" s="5"/>
      <c r="AF182" s="5">
        <v>1</v>
      </c>
      <c r="AG182" s="5">
        <v>1.6966000000000001</v>
      </c>
      <c r="AH182" s="4">
        <v>0.74650000000000005</v>
      </c>
      <c r="AI182" s="4">
        <v>0.96319999999999995</v>
      </c>
      <c r="AJ182" s="4">
        <v>0.1004</v>
      </c>
      <c r="AK182" s="4">
        <v>4.4200000000000003E-2</v>
      </c>
      <c r="AL182" s="4">
        <v>0.56510000000000005</v>
      </c>
      <c r="AM182" s="4"/>
      <c r="AN182" s="4">
        <v>0.98</v>
      </c>
      <c r="AO182" s="4">
        <v>0.86339999999999995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/>
      <c r="BG182" s="14"/>
      <c r="BH182" s="14"/>
      <c r="BI182" s="14"/>
      <c r="BJ182" s="14"/>
      <c r="BK182" s="14"/>
      <c r="BL182" s="14"/>
      <c r="BM182" s="14"/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40"/>
        <v>0.67525999999999997</v>
      </c>
      <c r="II182" s="4">
        <f t="shared" si="41"/>
        <v>0.79374000000000011</v>
      </c>
      <c r="IJ182" s="4">
        <f t="shared" si="42"/>
        <v>0.19088000000000002</v>
      </c>
      <c r="IK182" s="4">
        <f t="shared" si="43"/>
        <v>2.282E-2</v>
      </c>
      <c r="IL182" s="4">
        <f t="shared" si="44"/>
        <v>0.77302000000000004</v>
      </c>
      <c r="IM182" s="4" t="e">
        <f t="shared" si="45"/>
        <v>#DIV/0!</v>
      </c>
      <c r="IN182" s="4">
        <f t="shared" si="46"/>
        <v>0.99600000000000011</v>
      </c>
      <c r="IO182" s="4">
        <f t="shared" si="47"/>
        <v>1.8938200000000003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e" cm="1">
        <f t="array" aca="1" ref="IU182" ca="1">CONCATENATE(INDIRECT(ADDRESS(1,MATCH(_xlfn.MAXIFS(B182:IG182,metrics.rec,"Coverage"),B182:IG182,0)+1)), ", ", INDIRECT(ADDRESS(2,MATCH(_xlfn.MAXIFS(B182:IG182,metrics.rec,"Coverage"),B182:IG182,0)+1)))</f>
        <v>#N/A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170</v>
      </c>
      <c r="B183" s="4">
        <v>0.63770000000000004</v>
      </c>
      <c r="C183" s="4">
        <v>0.70660000000000001</v>
      </c>
      <c r="D183" s="4">
        <v>0.26300000000000001</v>
      </c>
      <c r="E183" s="4">
        <v>3.3E-3</v>
      </c>
      <c r="F183" s="4">
        <v>0.86529999999999996</v>
      </c>
      <c r="G183" s="4"/>
      <c r="H183" s="4">
        <v>1</v>
      </c>
      <c r="I183" s="4">
        <v>2.4626999999999999</v>
      </c>
      <c r="J183" s="5">
        <v>0.64959999999999996</v>
      </c>
      <c r="K183" s="5">
        <v>0.73609999999999998</v>
      </c>
      <c r="L183" s="5">
        <v>0.24349999999999999</v>
      </c>
      <c r="M183" s="5">
        <v>1.03E-2</v>
      </c>
      <c r="N183" s="5">
        <v>0.85340000000000005</v>
      </c>
      <c r="O183" s="5"/>
      <c r="P183" s="5">
        <v>1</v>
      </c>
      <c r="Q183" s="5">
        <v>2.3073999999999999</v>
      </c>
      <c r="R183" s="4">
        <v>0.65859999999999996</v>
      </c>
      <c r="S183" s="4">
        <v>0.75560000000000005</v>
      </c>
      <c r="T183" s="4">
        <v>0.22120000000000001</v>
      </c>
      <c r="U183" s="4">
        <v>1.9199999999999998E-2</v>
      </c>
      <c r="V183" s="4">
        <v>0.83069999999999999</v>
      </c>
      <c r="W183" s="4"/>
      <c r="X183" s="4">
        <v>1</v>
      </c>
      <c r="Y183" s="4">
        <v>1.8189</v>
      </c>
      <c r="Z183" s="5">
        <v>0.68079999999999996</v>
      </c>
      <c r="AA183" s="5">
        <v>0.8044</v>
      </c>
      <c r="AB183" s="5">
        <v>0.16830000000000001</v>
      </c>
      <c r="AC183" s="5">
        <v>3.0499999999999999E-2</v>
      </c>
      <c r="AD183" s="5">
        <v>0.78</v>
      </c>
      <c r="AE183" s="5"/>
      <c r="AF183" s="5">
        <v>1</v>
      </c>
      <c r="AG183" s="5">
        <v>1.3791</v>
      </c>
      <c r="AH183" s="4">
        <v>0.74099999999999999</v>
      </c>
      <c r="AI183" s="4">
        <v>0.95079999999999998</v>
      </c>
      <c r="AJ183" s="4">
        <v>0.1089</v>
      </c>
      <c r="AK183" s="4">
        <v>5.3699999999999998E-2</v>
      </c>
      <c r="AL183" s="4">
        <v>0.53939999999999999</v>
      </c>
      <c r="AM183" s="4"/>
      <c r="AN183" s="4">
        <v>0.97640000000000005</v>
      </c>
      <c r="AO183" s="4">
        <v>0.60260000000000002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/>
      <c r="BG183" s="14"/>
      <c r="BH183" s="14"/>
      <c r="BI183" s="14"/>
      <c r="BJ183" s="14"/>
      <c r="BK183" s="14"/>
      <c r="BL183" s="14"/>
      <c r="BM183" s="14"/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40"/>
        <v>0.67354000000000003</v>
      </c>
      <c r="II183" s="4">
        <f t="shared" si="41"/>
        <v>0.79069999999999996</v>
      </c>
      <c r="IJ183" s="4">
        <f t="shared" si="42"/>
        <v>0.20098000000000002</v>
      </c>
      <c r="IK183" s="4">
        <f t="shared" si="43"/>
        <v>2.3399999999999997E-2</v>
      </c>
      <c r="IL183" s="4">
        <f t="shared" si="44"/>
        <v>0.77376000000000011</v>
      </c>
      <c r="IM183" s="4" t="e">
        <f t="shared" si="45"/>
        <v>#DIV/0!</v>
      </c>
      <c r="IN183" s="4">
        <f t="shared" si="46"/>
        <v>0.99527999999999994</v>
      </c>
      <c r="IO183" s="4">
        <f t="shared" si="47"/>
        <v>1.71414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e" cm="1">
        <f t="array" aca="1" ref="IU183" ca="1">CONCATENATE(INDIRECT(ADDRESS(1,MATCH(_xlfn.MAXIFS(B183:IG183,metrics.rec,"Coverage"),B183:IG183,0)+1)), ", ", INDIRECT(ADDRESS(2,MATCH(_xlfn.MAXIFS(B183:IG183,metrics.rec,"Coverage"),B183:IG183,0)+1)))</f>
        <v>#N/A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171</v>
      </c>
      <c r="B184" s="4">
        <v>0.64070000000000005</v>
      </c>
      <c r="C184" s="4">
        <v>0.72340000000000004</v>
      </c>
      <c r="D184" s="4">
        <v>0.28539999999999999</v>
      </c>
      <c r="E184" s="4">
        <v>1.9E-3</v>
      </c>
      <c r="F184" s="4">
        <v>0.87660000000000005</v>
      </c>
      <c r="G184" s="4"/>
      <c r="H184" s="4">
        <v>1</v>
      </c>
      <c r="I184" s="4">
        <v>2.5728</v>
      </c>
      <c r="J184" s="5">
        <v>0.65249999999999997</v>
      </c>
      <c r="K184" s="5">
        <v>0.75280000000000002</v>
      </c>
      <c r="L184" s="5">
        <v>0.28029999999999999</v>
      </c>
      <c r="M184" s="5">
        <v>5.8999999999999999E-3</v>
      </c>
      <c r="N184" s="5">
        <v>0.86880000000000002</v>
      </c>
      <c r="O184" s="5"/>
      <c r="P184" s="5">
        <v>1</v>
      </c>
      <c r="Q184" s="5">
        <v>2.3845000000000001</v>
      </c>
      <c r="R184" s="4">
        <v>0.65969999999999995</v>
      </c>
      <c r="S184" s="4">
        <v>0.7671</v>
      </c>
      <c r="T184" s="4">
        <v>0.2636</v>
      </c>
      <c r="U184" s="4">
        <v>1.15E-2</v>
      </c>
      <c r="V184" s="4">
        <v>0.84919999999999995</v>
      </c>
      <c r="W184" s="4"/>
      <c r="X184" s="4">
        <v>1</v>
      </c>
      <c r="Y184" s="4">
        <v>1.8936999999999999</v>
      </c>
      <c r="Z184" s="5">
        <v>0.68049999999999999</v>
      </c>
      <c r="AA184" s="5">
        <v>0.81169999999999998</v>
      </c>
      <c r="AB184" s="5">
        <v>0.20349999999999999</v>
      </c>
      <c r="AC184" s="5">
        <v>2.07E-2</v>
      </c>
      <c r="AD184" s="5">
        <v>0.80589999999999995</v>
      </c>
      <c r="AE184" s="5"/>
      <c r="AF184" s="5">
        <v>1</v>
      </c>
      <c r="AG184" s="5">
        <v>1.4588000000000001</v>
      </c>
      <c r="AH184" s="4">
        <v>0.74080000000000001</v>
      </c>
      <c r="AI184" s="4">
        <v>0.95269999999999999</v>
      </c>
      <c r="AJ184" s="4">
        <v>0.11260000000000001</v>
      </c>
      <c r="AK184" s="4">
        <v>5.1700000000000003E-2</v>
      </c>
      <c r="AL184" s="4">
        <v>0.56940000000000002</v>
      </c>
      <c r="AM184" s="4"/>
      <c r="AN184" s="4">
        <v>0.97640000000000005</v>
      </c>
      <c r="AO184" s="4">
        <v>0.59330000000000005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/>
      <c r="BG184" s="14"/>
      <c r="BH184" s="14"/>
      <c r="BI184" s="14"/>
      <c r="BJ184" s="14"/>
      <c r="BK184" s="14"/>
      <c r="BL184" s="14"/>
      <c r="BM184" s="14"/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40"/>
        <v>0.67484</v>
      </c>
      <c r="II184" s="4">
        <f t="shared" si="41"/>
        <v>0.80153999999999992</v>
      </c>
      <c r="IJ184" s="4">
        <f t="shared" si="42"/>
        <v>0.22908000000000001</v>
      </c>
      <c r="IK184" s="4">
        <f t="shared" si="43"/>
        <v>1.8340000000000002E-2</v>
      </c>
      <c r="IL184" s="4">
        <f t="shared" si="44"/>
        <v>0.79397999999999991</v>
      </c>
      <c r="IM184" s="4" t="e">
        <f t="shared" si="45"/>
        <v>#DIV/0!</v>
      </c>
      <c r="IN184" s="4">
        <f t="shared" si="46"/>
        <v>0.99527999999999994</v>
      </c>
      <c r="IO184" s="4">
        <f t="shared" si="47"/>
        <v>1.7806199999999996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e" cm="1">
        <f t="array" aca="1" ref="IU184" ca="1">CONCATENATE(INDIRECT(ADDRESS(1,MATCH(_xlfn.MAXIFS(B184:IG184,metrics.rec,"Coverage"),B184:IG184,0)+1)), ", ", INDIRECT(ADDRESS(2,MATCH(_xlfn.MAXIFS(B184:IG184,metrics.rec,"Coverage"),B184:IG184,0)+1)))</f>
        <v>#N/A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172</v>
      </c>
      <c r="B185" s="4">
        <v>0.62839999999999996</v>
      </c>
      <c r="C185" s="4">
        <v>0.69099999999999995</v>
      </c>
      <c r="D185" s="4">
        <v>0.26929999999999998</v>
      </c>
      <c r="E185" s="4">
        <v>3.5999999999999999E-3</v>
      </c>
      <c r="F185" s="4">
        <v>0.83740000000000003</v>
      </c>
      <c r="G185" s="4"/>
      <c r="H185" s="4">
        <v>0.99790000000000001</v>
      </c>
      <c r="I185" s="4">
        <v>2.4565000000000001</v>
      </c>
      <c r="J185" s="5">
        <v>0.64539999999999997</v>
      </c>
      <c r="K185" s="5">
        <v>0.73080000000000001</v>
      </c>
      <c r="L185" s="5">
        <v>0.24490000000000001</v>
      </c>
      <c r="M185" s="5">
        <v>1.09E-2</v>
      </c>
      <c r="N185" s="5">
        <v>0.81620000000000004</v>
      </c>
      <c r="O185" s="5"/>
      <c r="P185" s="5">
        <v>0.99839999999999995</v>
      </c>
      <c r="Q185" s="5">
        <v>2.2681</v>
      </c>
      <c r="R185" s="4">
        <v>0.66100000000000003</v>
      </c>
      <c r="S185" s="4">
        <v>0.76290000000000002</v>
      </c>
      <c r="T185" s="4">
        <v>0.21129999999999999</v>
      </c>
      <c r="U185" s="4">
        <v>1.9400000000000001E-2</v>
      </c>
      <c r="V185" s="4">
        <v>0.78280000000000005</v>
      </c>
      <c r="W185" s="4"/>
      <c r="X185" s="4">
        <v>0.998</v>
      </c>
      <c r="Y185" s="4">
        <v>1.8168</v>
      </c>
      <c r="Z185" s="5">
        <v>0.68959999999999999</v>
      </c>
      <c r="AA185" s="5">
        <v>0.82530000000000003</v>
      </c>
      <c r="AB185" s="5">
        <v>0.15260000000000001</v>
      </c>
      <c r="AC185" s="5">
        <v>2.6100000000000002E-2</v>
      </c>
      <c r="AD185" s="5">
        <v>0.72130000000000005</v>
      </c>
      <c r="AE185" s="5"/>
      <c r="AF185" s="5">
        <v>0.99150000000000005</v>
      </c>
      <c r="AG185" s="5">
        <v>1.4454</v>
      </c>
      <c r="AH185" s="4">
        <v>0.76339999999999997</v>
      </c>
      <c r="AI185" s="4">
        <v>0.99790000000000001</v>
      </c>
      <c r="AJ185" s="4">
        <v>2.9399999999999999E-2</v>
      </c>
      <c r="AK185" s="4">
        <v>4.9299999999999997E-2</v>
      </c>
      <c r="AL185" s="4">
        <v>0.53459999999999996</v>
      </c>
      <c r="AM185" s="4"/>
      <c r="AN185" s="4">
        <v>0.88080000000000003</v>
      </c>
      <c r="AO185" s="4">
        <v>0.63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/>
      <c r="BG185" s="14"/>
      <c r="BH185" s="14"/>
      <c r="BI185" s="14"/>
      <c r="BJ185" s="14"/>
      <c r="BK185" s="14"/>
      <c r="BL185" s="14"/>
      <c r="BM185" s="14"/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si="40"/>
        <v>0.67755999999999994</v>
      </c>
      <c r="II185" s="4">
        <f t="shared" si="41"/>
        <v>0.80157999999999985</v>
      </c>
      <c r="IJ185" s="4">
        <f t="shared" si="42"/>
        <v>0.18150000000000002</v>
      </c>
      <c r="IK185" s="4">
        <f t="shared" si="43"/>
        <v>2.1859999999999997E-2</v>
      </c>
      <c r="IL185" s="4">
        <f t="shared" si="44"/>
        <v>0.73846000000000012</v>
      </c>
      <c r="IM185" s="4" t="e">
        <f t="shared" si="45"/>
        <v>#DIV/0!</v>
      </c>
      <c r="IN185" s="4">
        <f t="shared" si="46"/>
        <v>0.97331999999999996</v>
      </c>
      <c r="IO185" s="4">
        <f t="shared" si="47"/>
        <v>1.7233600000000002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e" cm="1">
        <f t="array" aca="1" ref="IU185" ca="1">CONCATENATE(INDIRECT(ADDRESS(1,MATCH(_xlfn.MAXIFS(B185:IG185,metrics.rec,"Coverage"),B185:IG185,0)+1)), ", ", INDIRECT(ADDRESS(2,MATCH(_xlfn.MAXIFS(B185:IG185,metrics.rec,"Coverage"),B185:IG185,0)+1)))</f>
        <v>#N/A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r=0.3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173</v>
      </c>
      <c r="B186" s="4">
        <v>0.63700000000000001</v>
      </c>
      <c r="C186" s="4">
        <v>0.70579999999999998</v>
      </c>
      <c r="D186" s="4">
        <v>0.2626</v>
      </c>
      <c r="E186" s="4">
        <v>3.2000000000000002E-3</v>
      </c>
      <c r="F186" s="4">
        <v>0.86550000000000005</v>
      </c>
      <c r="G186" s="4"/>
      <c r="H186" s="4">
        <v>1</v>
      </c>
      <c r="I186" s="4">
        <v>2.4664999999999999</v>
      </c>
      <c r="J186" s="5">
        <v>0.64839999999999998</v>
      </c>
      <c r="K186" s="5">
        <v>0.7339</v>
      </c>
      <c r="L186" s="5">
        <v>0.25419999999999998</v>
      </c>
      <c r="M186" s="5">
        <v>0.01</v>
      </c>
      <c r="N186" s="5">
        <v>0.85350000000000004</v>
      </c>
      <c r="O186" s="5"/>
      <c r="P186" s="5">
        <v>1</v>
      </c>
      <c r="Q186" s="5">
        <v>2.2576999999999998</v>
      </c>
      <c r="R186" s="4">
        <v>0.6573</v>
      </c>
      <c r="S186" s="4">
        <v>0.75339999999999996</v>
      </c>
      <c r="T186" s="4">
        <v>0.22770000000000001</v>
      </c>
      <c r="U186" s="4">
        <v>1.8499999999999999E-2</v>
      </c>
      <c r="V186" s="4">
        <v>0.83150000000000002</v>
      </c>
      <c r="W186" s="4"/>
      <c r="X186" s="4">
        <v>1</v>
      </c>
      <c r="Y186" s="4">
        <v>1.8211999999999999</v>
      </c>
      <c r="Z186" s="5">
        <v>0.6794</v>
      </c>
      <c r="AA186" s="5">
        <v>0.80110000000000003</v>
      </c>
      <c r="AB186" s="5">
        <v>0.1792</v>
      </c>
      <c r="AC186" s="5">
        <v>2.93E-2</v>
      </c>
      <c r="AD186" s="5">
        <v>0.78169999999999995</v>
      </c>
      <c r="AE186" s="5"/>
      <c r="AF186" s="5">
        <v>1</v>
      </c>
      <c r="AG186" s="5">
        <v>1.4589000000000001</v>
      </c>
      <c r="AH186" s="4">
        <v>0.73919999999999997</v>
      </c>
      <c r="AI186" s="4">
        <v>0.94630000000000003</v>
      </c>
      <c r="AJ186" s="4">
        <v>0.1106</v>
      </c>
      <c r="AK186" s="4">
        <v>5.2999999999999999E-2</v>
      </c>
      <c r="AL186" s="4">
        <v>0.54820000000000002</v>
      </c>
      <c r="AM186" s="4"/>
      <c r="AN186" s="4">
        <v>0.97640000000000005</v>
      </c>
      <c r="AO186" s="4">
        <v>0.60950000000000004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/>
      <c r="BG186" s="14"/>
      <c r="BH186" s="14"/>
      <c r="BI186" s="14"/>
      <c r="BJ186" s="14"/>
      <c r="BK186" s="14"/>
      <c r="BL186" s="14"/>
      <c r="BM186" s="14"/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40"/>
        <v>0.67225999999999997</v>
      </c>
      <c r="II186" s="4">
        <f t="shared" si="41"/>
        <v>0.78809999999999991</v>
      </c>
      <c r="IJ186" s="4">
        <f t="shared" si="42"/>
        <v>0.20685999999999999</v>
      </c>
      <c r="IK186" s="4">
        <f t="shared" si="43"/>
        <v>2.2799999999999997E-2</v>
      </c>
      <c r="IL186" s="4">
        <f t="shared" si="44"/>
        <v>0.77607999999999999</v>
      </c>
      <c r="IM186" s="4" t="e">
        <f t="shared" si="45"/>
        <v>#DIV/0!</v>
      </c>
      <c r="IN186" s="4">
        <f t="shared" si="46"/>
        <v>0.99527999999999994</v>
      </c>
      <c r="IO186" s="4">
        <f t="shared" si="47"/>
        <v>1.7227600000000003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e" cm="1">
        <f t="array" aca="1" ref="IU186" ca="1">CONCATENATE(INDIRECT(ADDRESS(1,MATCH(_xlfn.MAXIFS(B186:IG186,metrics.rec,"Coverage"),B186:IG186,0)+1)), ", ", INDIRECT(ADDRESS(2,MATCH(_xlfn.MAXIFS(B186:IG186,metrics.rec,"Coverage"),B186:IG186,0)+1)))</f>
        <v>#N/A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174</v>
      </c>
      <c r="B187" s="4">
        <v>0.63170000000000004</v>
      </c>
      <c r="C187" s="4">
        <v>0.68920000000000003</v>
      </c>
      <c r="D187" s="4">
        <v>0.253</v>
      </c>
      <c r="E187" s="4">
        <v>4.1000000000000003E-3</v>
      </c>
      <c r="F187" s="4">
        <v>0.85150000000000003</v>
      </c>
      <c r="G187" s="4"/>
      <c r="H187" s="4">
        <v>1</v>
      </c>
      <c r="I187" s="4">
        <v>2.3875000000000002</v>
      </c>
      <c r="J187" s="5">
        <v>0.64470000000000005</v>
      </c>
      <c r="K187" s="5">
        <v>0.72140000000000004</v>
      </c>
      <c r="L187" s="5">
        <v>0.2382</v>
      </c>
      <c r="M187" s="5">
        <v>1.24E-2</v>
      </c>
      <c r="N187" s="5">
        <v>0.83430000000000004</v>
      </c>
      <c r="O187" s="5"/>
      <c r="P187" s="5">
        <v>1</v>
      </c>
      <c r="Q187" s="5">
        <v>2.1753999999999998</v>
      </c>
      <c r="R187" s="4">
        <v>0.65639999999999998</v>
      </c>
      <c r="S187" s="4">
        <v>0.74570000000000003</v>
      </c>
      <c r="T187" s="4">
        <v>0.2097</v>
      </c>
      <c r="U187" s="4">
        <v>2.1700000000000001E-2</v>
      </c>
      <c r="V187" s="4">
        <v>0.8054</v>
      </c>
      <c r="W187" s="4"/>
      <c r="X187" s="4">
        <v>1</v>
      </c>
      <c r="Y187" s="4">
        <v>1.7678</v>
      </c>
      <c r="Z187" s="5">
        <v>0.68320000000000003</v>
      </c>
      <c r="AA187" s="5">
        <v>0.8054</v>
      </c>
      <c r="AB187" s="5">
        <v>0.15</v>
      </c>
      <c r="AC187" s="5">
        <v>3.0099999999999998E-2</v>
      </c>
      <c r="AD187" s="5">
        <v>0.7429</v>
      </c>
      <c r="AE187" s="5"/>
      <c r="AF187" s="5">
        <v>0.998</v>
      </c>
      <c r="AG187" s="5">
        <v>1.3277000000000001</v>
      </c>
      <c r="AH187" s="4">
        <v>0.74929999999999997</v>
      </c>
      <c r="AI187" s="4">
        <v>0.96970000000000001</v>
      </c>
      <c r="AJ187" s="4">
        <v>7.9200000000000007E-2</v>
      </c>
      <c r="AK187" s="4">
        <v>5.57E-2</v>
      </c>
      <c r="AL187" s="4">
        <v>0.50519999999999998</v>
      </c>
      <c r="AM187" s="4"/>
      <c r="AN187" s="4">
        <v>0.94610000000000005</v>
      </c>
      <c r="AO187" s="4">
        <v>0.6028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/>
      <c r="BG187" s="14"/>
      <c r="BH187" s="14"/>
      <c r="BI187" s="14"/>
      <c r="BJ187" s="14"/>
      <c r="BK187" s="14"/>
      <c r="BL187" s="14"/>
      <c r="BM187" s="14"/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40"/>
        <v>0.6730600000000001</v>
      </c>
      <c r="II187" s="4">
        <f t="shared" si="41"/>
        <v>0.78627999999999998</v>
      </c>
      <c r="IJ187" s="4">
        <f t="shared" si="42"/>
        <v>0.18602000000000002</v>
      </c>
      <c r="IK187" s="4">
        <f t="shared" si="43"/>
        <v>2.4799999999999999E-2</v>
      </c>
      <c r="IL187" s="4">
        <f t="shared" si="44"/>
        <v>0.74785999999999997</v>
      </c>
      <c r="IM187" s="4" t="e">
        <f t="shared" si="45"/>
        <v>#DIV/0!</v>
      </c>
      <c r="IN187" s="4">
        <f t="shared" si="46"/>
        <v>0.98882000000000014</v>
      </c>
      <c r="IO187" s="4">
        <f t="shared" si="47"/>
        <v>1.6522400000000002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e" cm="1">
        <f t="array" aca="1" ref="IU187" ca="1">CONCATENATE(INDIRECT(ADDRESS(1,MATCH(_xlfn.MAXIFS(B187:IG187,metrics.rec,"Coverage"),B187:IG187,0)+1)), ", ", INDIRECT(ADDRESS(2,MATCH(_xlfn.MAXIFS(B187:IG187,metrics.rec,"Coverage"),B187:IG187,0)+1)))</f>
        <v>#N/A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175</v>
      </c>
      <c r="B188" s="4">
        <v>0.64019999999999999</v>
      </c>
      <c r="C188" s="4">
        <v>0.72</v>
      </c>
      <c r="D188" s="4">
        <v>0.28039999999999998</v>
      </c>
      <c r="E188" s="4">
        <v>2.0999999999999999E-3</v>
      </c>
      <c r="F188" s="4">
        <v>0.876</v>
      </c>
      <c r="G188" s="4"/>
      <c r="H188" s="4">
        <v>1</v>
      </c>
      <c r="I188" s="4">
        <v>2.5905999999999998</v>
      </c>
      <c r="J188" s="5">
        <v>0.65200000000000002</v>
      </c>
      <c r="K188" s="5">
        <v>0.74970000000000003</v>
      </c>
      <c r="L188" s="5">
        <v>0.27260000000000001</v>
      </c>
      <c r="M188" s="5">
        <v>6.4000000000000003E-3</v>
      </c>
      <c r="N188" s="5">
        <v>0.86739999999999995</v>
      </c>
      <c r="O188" s="5"/>
      <c r="P188" s="5">
        <v>1</v>
      </c>
      <c r="Q188" s="5">
        <v>2.4546999999999999</v>
      </c>
      <c r="R188" s="4">
        <v>0.65920000000000001</v>
      </c>
      <c r="S188" s="4">
        <v>0.76359999999999995</v>
      </c>
      <c r="T188" s="4">
        <v>0.25719999999999998</v>
      </c>
      <c r="U188" s="4">
        <v>1.21E-2</v>
      </c>
      <c r="V188" s="4">
        <v>0.84860000000000002</v>
      </c>
      <c r="W188" s="4"/>
      <c r="X188" s="4">
        <v>1</v>
      </c>
      <c r="Y188" s="4">
        <v>2.0419</v>
      </c>
      <c r="Z188" s="5">
        <v>0.6794</v>
      </c>
      <c r="AA188" s="5">
        <v>0.80769999999999997</v>
      </c>
      <c r="AB188" s="5">
        <v>0.20300000000000001</v>
      </c>
      <c r="AC188" s="5">
        <v>2.1100000000000001E-2</v>
      </c>
      <c r="AD188" s="5">
        <v>0.80779999999999996</v>
      </c>
      <c r="AE188" s="5"/>
      <c r="AF188" s="5">
        <v>1</v>
      </c>
      <c r="AG188" s="5">
        <v>1.6879999999999999</v>
      </c>
      <c r="AH188" s="4">
        <v>0.73729999999999996</v>
      </c>
      <c r="AI188" s="4">
        <v>0.94510000000000005</v>
      </c>
      <c r="AJ188" s="4">
        <v>0.1143</v>
      </c>
      <c r="AK188" s="4">
        <v>4.3400000000000001E-2</v>
      </c>
      <c r="AL188" s="4">
        <v>0.61619999999999997</v>
      </c>
      <c r="AM188" s="4"/>
      <c r="AN188" s="4">
        <v>0.98</v>
      </c>
      <c r="AO188" s="4">
        <v>0.88280000000000003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40"/>
        <v>0.67361999999999989</v>
      </c>
      <c r="II188" s="4">
        <f t="shared" si="41"/>
        <v>0.79722000000000004</v>
      </c>
      <c r="IJ188" s="4">
        <f t="shared" si="42"/>
        <v>0.22549999999999998</v>
      </c>
      <c r="IK188" s="4">
        <f t="shared" si="43"/>
        <v>1.702E-2</v>
      </c>
      <c r="IL188" s="4">
        <f t="shared" si="44"/>
        <v>0.8031999999999998</v>
      </c>
      <c r="IM188" s="4" t="e">
        <f t="shared" si="45"/>
        <v>#DIV/0!</v>
      </c>
      <c r="IN188" s="4">
        <f t="shared" si="46"/>
        <v>0.99600000000000011</v>
      </c>
      <c r="IO188" s="4">
        <f t="shared" si="47"/>
        <v>1.9316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176</v>
      </c>
      <c r="B189" s="4">
        <v>0.63660000000000005</v>
      </c>
      <c r="C189" s="4">
        <v>0.70169999999999999</v>
      </c>
      <c r="D189" s="4">
        <v>0.24629999999999999</v>
      </c>
      <c r="E189" s="4">
        <v>4.1000000000000003E-3</v>
      </c>
      <c r="F189" s="4">
        <v>0.85640000000000005</v>
      </c>
      <c r="G189" s="4"/>
      <c r="H189" s="4">
        <v>1</v>
      </c>
      <c r="I189" s="4">
        <v>2.4293999999999998</v>
      </c>
      <c r="J189" s="5">
        <v>0.64880000000000004</v>
      </c>
      <c r="K189" s="5">
        <v>0.73219999999999996</v>
      </c>
      <c r="L189" s="5">
        <v>0.23269999999999999</v>
      </c>
      <c r="M189" s="5">
        <v>1.2699999999999999E-2</v>
      </c>
      <c r="N189" s="5">
        <v>0.84340000000000004</v>
      </c>
      <c r="O189" s="5"/>
      <c r="P189" s="5">
        <v>1</v>
      </c>
      <c r="Q189" s="5">
        <v>2.1758999999999999</v>
      </c>
      <c r="R189" s="4">
        <v>0.65859999999999996</v>
      </c>
      <c r="S189" s="4">
        <v>0.75290000000000001</v>
      </c>
      <c r="T189" s="4">
        <v>0.21560000000000001</v>
      </c>
      <c r="U189" s="4">
        <v>2.3E-2</v>
      </c>
      <c r="V189" s="4">
        <v>0.81799999999999995</v>
      </c>
      <c r="W189" s="4"/>
      <c r="X189" s="4">
        <v>1</v>
      </c>
      <c r="Y189" s="4">
        <v>1.8090999999999999</v>
      </c>
      <c r="Z189" s="5">
        <v>0.68069999999999997</v>
      </c>
      <c r="AA189" s="5">
        <v>0.80159999999999998</v>
      </c>
      <c r="AB189" s="5">
        <v>0.16339999999999999</v>
      </c>
      <c r="AC189" s="5">
        <v>3.4299999999999997E-2</v>
      </c>
      <c r="AD189" s="5">
        <v>0.76390000000000002</v>
      </c>
      <c r="AE189" s="5"/>
      <c r="AF189" s="5">
        <v>1</v>
      </c>
      <c r="AG189" s="5">
        <v>1.3862000000000001</v>
      </c>
      <c r="AH189" s="4">
        <v>0.74160000000000004</v>
      </c>
      <c r="AI189" s="4">
        <v>0.95050000000000001</v>
      </c>
      <c r="AJ189" s="4">
        <v>0.10390000000000001</v>
      </c>
      <c r="AK189" s="4">
        <v>5.3900000000000003E-2</v>
      </c>
      <c r="AL189" s="4">
        <v>0.53569999999999995</v>
      </c>
      <c r="AM189" s="4"/>
      <c r="AN189" s="4">
        <v>0.97640000000000005</v>
      </c>
      <c r="AO189" s="4">
        <v>0.6149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40"/>
        <v>0.67325999999999997</v>
      </c>
      <c r="II189" s="4">
        <f t="shared" si="41"/>
        <v>0.78777999999999992</v>
      </c>
      <c r="IJ189" s="4">
        <f t="shared" si="42"/>
        <v>0.19238</v>
      </c>
      <c r="IK189" s="4">
        <f t="shared" si="43"/>
        <v>2.5600000000000001E-2</v>
      </c>
      <c r="IL189" s="4">
        <f t="shared" si="44"/>
        <v>0.76348000000000005</v>
      </c>
      <c r="IM189" s="4" t="e">
        <f t="shared" si="45"/>
        <v>#DIV/0!</v>
      </c>
      <c r="IN189" s="4">
        <f t="shared" si="46"/>
        <v>0.99527999999999994</v>
      </c>
      <c r="IO189" s="4">
        <f t="shared" si="47"/>
        <v>1.6831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177</v>
      </c>
      <c r="B190" s="4">
        <v>0.64039999999999997</v>
      </c>
      <c r="C190" s="4">
        <v>0.71120000000000005</v>
      </c>
      <c r="D190" s="4">
        <v>0.23519999999999999</v>
      </c>
      <c r="E190" s="4">
        <v>4.3E-3</v>
      </c>
      <c r="F190" s="4">
        <v>0.85260000000000002</v>
      </c>
      <c r="G190" s="4"/>
      <c r="H190" s="4">
        <v>1</v>
      </c>
      <c r="I190" s="4">
        <v>2.5222000000000002</v>
      </c>
      <c r="J190" s="5">
        <v>0.65439999999999998</v>
      </c>
      <c r="K190" s="5">
        <v>0.74529999999999996</v>
      </c>
      <c r="L190" s="5">
        <v>0.2155</v>
      </c>
      <c r="M190" s="5">
        <v>1.32E-2</v>
      </c>
      <c r="N190" s="5">
        <v>0.83750000000000002</v>
      </c>
      <c r="O190" s="5"/>
      <c r="P190" s="5">
        <v>1</v>
      </c>
      <c r="Q190" s="5">
        <v>2.3309000000000002</v>
      </c>
      <c r="R190" s="4">
        <v>0.66600000000000004</v>
      </c>
      <c r="S190" s="4">
        <v>0.76929999999999998</v>
      </c>
      <c r="T190" s="4">
        <v>0.1928</v>
      </c>
      <c r="U190" s="4">
        <v>2.3599999999999999E-2</v>
      </c>
      <c r="V190" s="4">
        <v>0.81140000000000001</v>
      </c>
      <c r="W190" s="4"/>
      <c r="X190" s="4">
        <v>1</v>
      </c>
      <c r="Y190" s="4">
        <v>1.9802999999999999</v>
      </c>
      <c r="Z190" s="5">
        <v>0.69169999999999998</v>
      </c>
      <c r="AA190" s="5">
        <v>0.8276</v>
      </c>
      <c r="AB190" s="5">
        <v>0.14449999999999999</v>
      </c>
      <c r="AC190" s="5">
        <v>3.4299999999999997E-2</v>
      </c>
      <c r="AD190" s="5">
        <v>0.75690000000000002</v>
      </c>
      <c r="AE190" s="5"/>
      <c r="AF190" s="5">
        <v>1</v>
      </c>
      <c r="AG190" s="5">
        <v>1.6162000000000001</v>
      </c>
      <c r="AH190" s="4">
        <v>0.75270000000000004</v>
      </c>
      <c r="AI190" s="4">
        <v>0.97799999999999998</v>
      </c>
      <c r="AJ190" s="4">
        <v>9.8799999999999999E-2</v>
      </c>
      <c r="AK190" s="4">
        <v>4.4200000000000003E-2</v>
      </c>
      <c r="AL190" s="4">
        <v>0.56430000000000002</v>
      </c>
      <c r="AM190" s="4"/>
      <c r="AN190" s="4">
        <v>0.98</v>
      </c>
      <c r="AO190" s="4">
        <v>0.86760000000000004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40"/>
        <v>0.68103999999999998</v>
      </c>
      <c r="II190" s="4">
        <f t="shared" si="41"/>
        <v>0.80627999999999989</v>
      </c>
      <c r="IJ190" s="4">
        <f t="shared" si="42"/>
        <v>0.17735999999999999</v>
      </c>
      <c r="IK190" s="4">
        <f t="shared" si="43"/>
        <v>2.392E-2</v>
      </c>
      <c r="IL190" s="4">
        <f t="shared" si="44"/>
        <v>0.76454</v>
      </c>
      <c r="IM190" s="4" t="e">
        <f t="shared" si="45"/>
        <v>#DIV/0!</v>
      </c>
      <c r="IN190" s="4">
        <f t="shared" si="46"/>
        <v>0.99600000000000011</v>
      </c>
      <c r="IO190" s="4">
        <f t="shared" si="47"/>
        <v>1.86344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178</v>
      </c>
      <c r="B191" s="4">
        <v>0.63949999999999996</v>
      </c>
      <c r="C191" s="4">
        <v>0.71020000000000005</v>
      </c>
      <c r="D191" s="4">
        <v>0.2442</v>
      </c>
      <c r="E191" s="4">
        <v>4.3E-3</v>
      </c>
      <c r="F191" s="4">
        <v>0.8538</v>
      </c>
      <c r="G191" s="4"/>
      <c r="H191" s="4">
        <v>1</v>
      </c>
      <c r="I191" s="4">
        <v>2.5398000000000001</v>
      </c>
      <c r="J191" s="5">
        <v>0.65359999999999996</v>
      </c>
      <c r="K191" s="5">
        <v>0.74429999999999996</v>
      </c>
      <c r="L191" s="5">
        <v>0.20960000000000001</v>
      </c>
      <c r="M191" s="5">
        <v>1.3100000000000001E-2</v>
      </c>
      <c r="N191" s="5">
        <v>0.83919999999999995</v>
      </c>
      <c r="O191" s="5"/>
      <c r="P191" s="5">
        <v>1</v>
      </c>
      <c r="Q191" s="5">
        <v>2.3264</v>
      </c>
      <c r="R191" s="4">
        <v>0.66500000000000004</v>
      </c>
      <c r="S191" s="4">
        <v>0.76849999999999996</v>
      </c>
      <c r="T191" s="4">
        <v>0.1971</v>
      </c>
      <c r="U191" s="4">
        <v>2.35E-2</v>
      </c>
      <c r="V191" s="4">
        <v>0.81299999999999994</v>
      </c>
      <c r="W191" s="4"/>
      <c r="X191" s="4">
        <v>1</v>
      </c>
      <c r="Y191" s="4">
        <v>2.0124</v>
      </c>
      <c r="Z191" s="5">
        <v>0.69040000000000001</v>
      </c>
      <c r="AA191" s="5">
        <v>0.82569999999999999</v>
      </c>
      <c r="AB191" s="5">
        <v>0.1431</v>
      </c>
      <c r="AC191" s="5">
        <v>3.4000000000000002E-2</v>
      </c>
      <c r="AD191" s="5">
        <v>0.75900000000000001</v>
      </c>
      <c r="AE191" s="5"/>
      <c r="AF191" s="5">
        <v>1</v>
      </c>
      <c r="AG191" s="5">
        <v>1.6778</v>
      </c>
      <c r="AH191" s="4">
        <v>0.75229999999999997</v>
      </c>
      <c r="AI191" s="4">
        <v>0.97740000000000005</v>
      </c>
      <c r="AJ191" s="4">
        <v>9.9099999999999994E-2</v>
      </c>
      <c r="AK191" s="4">
        <v>4.4200000000000003E-2</v>
      </c>
      <c r="AL191" s="4">
        <v>0.56569999999999998</v>
      </c>
      <c r="AM191" s="4"/>
      <c r="AN191" s="4">
        <v>0.98</v>
      </c>
      <c r="AO191" s="4">
        <v>0.87819999999999998</v>
      </c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si="40"/>
        <v>0.68015999999999999</v>
      </c>
      <c r="II191" s="4">
        <f t="shared" si="41"/>
        <v>0.80521999999999994</v>
      </c>
      <c r="IJ191" s="4">
        <f t="shared" si="42"/>
        <v>0.17862</v>
      </c>
      <c r="IK191" s="4">
        <f t="shared" si="43"/>
        <v>2.3820000000000001E-2</v>
      </c>
      <c r="IL191" s="4">
        <f t="shared" si="44"/>
        <v>0.76614000000000004</v>
      </c>
      <c r="IM191" s="4" t="e">
        <f t="shared" si="45"/>
        <v>#DIV/0!</v>
      </c>
      <c r="IN191" s="4">
        <f t="shared" si="46"/>
        <v>0.99600000000000011</v>
      </c>
      <c r="IO191" s="4">
        <f t="shared" si="47"/>
        <v>1.8869199999999999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r=0.1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r=0.1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r=0.1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r=0.9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r=0.1</v>
      </c>
      <c r="IU191" s="1" t="e" cm="1">
        <f t="array" aca="1" ref="IU191" ca="1">CONCATENATE(INDIRECT(ADDRESS(1,MATCH(_xlfn.MAXIFS(B191:IG191,metrics.rec,"Coverage"),B191:IG191,0)+1)), ", ", INDIRECT(ADDRESS(2,MATCH(_xlfn.MAXIFS(B191:IG191,metrics.rec,"Coverage"),B191:IG191,0)+1)))</f>
        <v>#N/A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r=0.1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r=0.9</v>
      </c>
    </row>
    <row r="192" spans="1:257" x14ac:dyDescent="0.2">
      <c r="A192" s="1" t="s">
        <v>179</v>
      </c>
      <c r="B192" s="4">
        <v>0.64029999999999998</v>
      </c>
      <c r="C192" s="4">
        <v>0.71919999999999995</v>
      </c>
      <c r="D192" s="4">
        <v>0.27310000000000001</v>
      </c>
      <c r="E192" s="4">
        <v>2.0999999999999999E-3</v>
      </c>
      <c r="F192" s="4">
        <v>0.87560000000000004</v>
      </c>
      <c r="G192" s="4"/>
      <c r="H192" s="4">
        <v>1</v>
      </c>
      <c r="I192" s="4">
        <v>2.6004</v>
      </c>
      <c r="J192" s="5">
        <v>0.65139999999999998</v>
      </c>
      <c r="K192" s="5">
        <v>0.74690000000000001</v>
      </c>
      <c r="L192" s="5">
        <v>0.26619999999999999</v>
      </c>
      <c r="M192" s="5">
        <v>6.7000000000000002E-3</v>
      </c>
      <c r="N192" s="5">
        <v>0.86599999999999999</v>
      </c>
      <c r="O192" s="5"/>
      <c r="P192" s="5">
        <v>1</v>
      </c>
      <c r="Q192" s="5">
        <v>2.4443000000000001</v>
      </c>
      <c r="R192" s="4">
        <v>0.65890000000000004</v>
      </c>
      <c r="S192" s="4">
        <v>0.76160000000000005</v>
      </c>
      <c r="T192" s="4">
        <v>0.25669999999999998</v>
      </c>
      <c r="U192" s="4">
        <v>1.26E-2</v>
      </c>
      <c r="V192" s="4">
        <v>0.8468</v>
      </c>
      <c r="W192" s="4"/>
      <c r="X192" s="4">
        <v>1</v>
      </c>
      <c r="Y192" s="4">
        <v>2.0815000000000001</v>
      </c>
      <c r="Z192" s="5">
        <v>0.67900000000000005</v>
      </c>
      <c r="AA192" s="5">
        <v>0.80589999999999995</v>
      </c>
      <c r="AB192" s="5">
        <v>0.20569999999999999</v>
      </c>
      <c r="AC192" s="5">
        <v>2.1600000000000001E-2</v>
      </c>
      <c r="AD192" s="5">
        <v>0.8054</v>
      </c>
      <c r="AE192" s="5"/>
      <c r="AF192" s="5">
        <v>1</v>
      </c>
      <c r="AG192" s="5">
        <v>1.6737</v>
      </c>
      <c r="AH192" s="4">
        <v>0.73729999999999996</v>
      </c>
      <c r="AI192" s="4">
        <v>0.94399999999999995</v>
      </c>
      <c r="AJ192" s="4">
        <v>0.114</v>
      </c>
      <c r="AK192" s="4">
        <v>4.3400000000000001E-2</v>
      </c>
      <c r="AL192" s="4">
        <v>0.61519999999999997</v>
      </c>
      <c r="AM192" s="4"/>
      <c r="AN192" s="4">
        <v>0.98</v>
      </c>
      <c r="AO192" s="4">
        <v>0.87829999999999997</v>
      </c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si="40"/>
        <v>0.67337999999999998</v>
      </c>
      <c r="II192" s="4">
        <f t="shared" si="41"/>
        <v>0.79552</v>
      </c>
      <c r="IJ192" s="4">
        <f t="shared" si="42"/>
        <v>0.22314000000000003</v>
      </c>
      <c r="IK192" s="4">
        <f t="shared" si="43"/>
        <v>1.728E-2</v>
      </c>
      <c r="IL192" s="4">
        <f t="shared" si="44"/>
        <v>0.80180000000000007</v>
      </c>
      <c r="IM192" s="4" t="e">
        <f t="shared" si="45"/>
        <v>#DIV/0!</v>
      </c>
      <c r="IN192" s="4">
        <f t="shared" si="46"/>
        <v>0.99600000000000011</v>
      </c>
      <c r="IO192" s="4">
        <f t="shared" si="47"/>
        <v>1.93564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r=0.1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r=0.1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r=0.1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r=0.9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k=5, r=0.1</v>
      </c>
      <c r="IU192" s="1" t="e" cm="1">
        <f t="array" aca="1" ref="IU192" ca="1">CONCATENATE(INDIRECT(ADDRESS(1,MATCH(_xlfn.MAXIFS(B192:IG192,metrics.rec,"Coverage"),B192:IG192,0)+1)), ", ", INDIRECT(ADDRESS(2,MATCH(_xlfn.MAXIFS(B192:IG192,metrics.rec,"Coverage"),B192:IG192,0)+1)))</f>
        <v>#N/A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r=0.1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r=0.9</v>
      </c>
    </row>
    <row r="193" spans="1:257" x14ac:dyDescent="0.2">
      <c r="A193" s="1" t="s">
        <v>180</v>
      </c>
      <c r="B193" s="4">
        <v>0.6401</v>
      </c>
      <c r="C193" s="4">
        <v>0.71989999999999998</v>
      </c>
      <c r="D193" s="4">
        <v>0.27579999999999999</v>
      </c>
      <c r="E193" s="4">
        <v>2.0999999999999999E-3</v>
      </c>
      <c r="F193" s="4">
        <v>0.87680000000000002</v>
      </c>
      <c r="G193" s="4"/>
      <c r="H193" s="4">
        <v>1</v>
      </c>
      <c r="I193" s="4">
        <v>2.6343000000000001</v>
      </c>
      <c r="J193" s="5">
        <v>0.65100000000000002</v>
      </c>
      <c r="K193" s="5">
        <v>0.74850000000000005</v>
      </c>
      <c r="L193" s="5">
        <v>0.27079999999999999</v>
      </c>
      <c r="M193" s="5">
        <v>6.4000000000000003E-3</v>
      </c>
      <c r="N193" s="5">
        <v>0.86760000000000004</v>
      </c>
      <c r="O193" s="5"/>
      <c r="P193" s="5">
        <v>1</v>
      </c>
      <c r="Q193" s="5">
        <v>2.4636999999999998</v>
      </c>
      <c r="R193" s="4">
        <v>0.66239999999999999</v>
      </c>
      <c r="S193" s="4">
        <v>0.77049999999999996</v>
      </c>
      <c r="T193" s="4">
        <v>0.26090000000000002</v>
      </c>
      <c r="U193" s="4">
        <v>1.2200000000000001E-2</v>
      </c>
      <c r="V193" s="4">
        <v>0.8468</v>
      </c>
      <c r="W193" s="4"/>
      <c r="X193" s="4">
        <v>1</v>
      </c>
      <c r="Y193" s="4">
        <v>2.0539000000000001</v>
      </c>
      <c r="Z193" s="5">
        <v>0.67810000000000004</v>
      </c>
      <c r="AA193" s="5">
        <v>0.80640000000000001</v>
      </c>
      <c r="AB193" s="5">
        <v>0.2064</v>
      </c>
      <c r="AC193" s="5">
        <v>2.1000000000000001E-2</v>
      </c>
      <c r="AD193" s="5">
        <v>0.80820000000000003</v>
      </c>
      <c r="AE193" s="5"/>
      <c r="AF193" s="5">
        <v>1</v>
      </c>
      <c r="AG193" s="5">
        <v>1.7107000000000001</v>
      </c>
      <c r="AH193" s="4">
        <v>0.73629999999999995</v>
      </c>
      <c r="AI193" s="4">
        <v>0.94320000000000004</v>
      </c>
      <c r="AJ193" s="4">
        <v>0.1152</v>
      </c>
      <c r="AK193" s="4">
        <v>4.3200000000000002E-2</v>
      </c>
      <c r="AL193" s="4">
        <v>0.61709999999999998</v>
      </c>
      <c r="AM193" s="4"/>
      <c r="AN193" s="4">
        <v>0.98</v>
      </c>
      <c r="AO193" s="4">
        <v>0.89759999999999995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40"/>
        <v>0.67358000000000007</v>
      </c>
      <c r="II193" s="4">
        <f t="shared" si="41"/>
        <v>0.79770000000000008</v>
      </c>
      <c r="IJ193" s="4">
        <f t="shared" si="42"/>
        <v>0.22581999999999999</v>
      </c>
      <c r="IK193" s="4">
        <f t="shared" si="43"/>
        <v>1.6980000000000002E-2</v>
      </c>
      <c r="IL193" s="4">
        <f t="shared" si="44"/>
        <v>0.8032999999999999</v>
      </c>
      <c r="IM193" s="4" t="e">
        <f t="shared" si="45"/>
        <v>#DIV/0!</v>
      </c>
      <c r="IN193" s="4">
        <f t="shared" si="46"/>
        <v>0.99600000000000011</v>
      </c>
      <c r="IO193" s="4">
        <f t="shared" si="47"/>
        <v>1.9520400000000002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181</v>
      </c>
      <c r="B194" s="4">
        <v>0.63859999999999995</v>
      </c>
      <c r="C194" s="4">
        <v>0.7157</v>
      </c>
      <c r="D194" s="4">
        <v>0.27739999999999998</v>
      </c>
      <c r="E194" s="4">
        <v>2.3999999999999998E-3</v>
      </c>
      <c r="F194" s="4">
        <v>0.87460000000000004</v>
      </c>
      <c r="G194" s="4"/>
      <c r="H194" s="4">
        <v>1</v>
      </c>
      <c r="I194" s="4">
        <v>2.5798999999999999</v>
      </c>
      <c r="J194" s="5">
        <v>0.65100000000000002</v>
      </c>
      <c r="K194" s="5">
        <v>0.74570000000000003</v>
      </c>
      <c r="L194" s="5">
        <v>0.26440000000000002</v>
      </c>
      <c r="M194" s="5">
        <v>7.4999999999999997E-3</v>
      </c>
      <c r="N194" s="5">
        <v>0.86460000000000004</v>
      </c>
      <c r="O194" s="5"/>
      <c r="P194" s="5">
        <v>1</v>
      </c>
      <c r="Q194" s="5">
        <v>2.4037999999999999</v>
      </c>
      <c r="R194" s="4">
        <v>0.66049999999999998</v>
      </c>
      <c r="S194" s="4">
        <v>0.76529999999999998</v>
      </c>
      <c r="T194" s="4">
        <v>0.24310000000000001</v>
      </c>
      <c r="U194" s="4">
        <v>1.4200000000000001E-2</v>
      </c>
      <c r="V194" s="4">
        <v>0.84409999999999996</v>
      </c>
      <c r="W194" s="4"/>
      <c r="X194" s="4">
        <v>1</v>
      </c>
      <c r="Y194" s="4">
        <v>2.0371000000000001</v>
      </c>
      <c r="Z194" s="5">
        <v>0.68279999999999996</v>
      </c>
      <c r="AA194" s="5">
        <v>0.81289999999999996</v>
      </c>
      <c r="AB194" s="5">
        <v>0.18779999999999999</v>
      </c>
      <c r="AC194" s="5">
        <v>2.41E-2</v>
      </c>
      <c r="AD194" s="5">
        <v>0.79679999999999995</v>
      </c>
      <c r="AE194" s="5"/>
      <c r="AF194" s="5">
        <v>1</v>
      </c>
      <c r="AG194" s="5">
        <v>1.6736</v>
      </c>
      <c r="AH194" s="4">
        <v>0.74570000000000003</v>
      </c>
      <c r="AI194" s="4">
        <v>0.96260000000000001</v>
      </c>
      <c r="AJ194" s="4">
        <v>0.1066</v>
      </c>
      <c r="AK194" s="4">
        <v>4.3799999999999999E-2</v>
      </c>
      <c r="AL194" s="4">
        <v>0.58860000000000001</v>
      </c>
      <c r="AM194" s="4"/>
      <c r="AN194" s="4">
        <v>0.98</v>
      </c>
      <c r="AO194" s="4">
        <v>0.879</v>
      </c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40"/>
        <v>0.67571999999999988</v>
      </c>
      <c r="II194" s="4">
        <f t="shared" si="41"/>
        <v>0.80044000000000004</v>
      </c>
      <c r="IJ194" s="4">
        <f t="shared" si="42"/>
        <v>0.21586</v>
      </c>
      <c r="IK194" s="4">
        <f t="shared" si="43"/>
        <v>1.84E-2</v>
      </c>
      <c r="IL194" s="4">
        <f t="shared" si="44"/>
        <v>0.79373999999999989</v>
      </c>
      <c r="IM194" s="4" t="e">
        <f t="shared" si="45"/>
        <v>#DIV/0!</v>
      </c>
      <c r="IN194" s="4">
        <f t="shared" si="46"/>
        <v>0.99600000000000011</v>
      </c>
      <c r="IO194" s="4">
        <f t="shared" si="47"/>
        <v>1.9146799999999999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r=0.1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r=0.1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r=0.1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r=0.9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r=0.1</v>
      </c>
      <c r="IU194" s="1" t="e" cm="1">
        <f t="array" aca="1" ref="IU194" ca="1">CONCATENATE(INDIRECT(ADDRESS(1,MATCH(_xlfn.MAXIFS(B194:IG194,metrics.rec,"Coverage"),B194:IG194,0)+1)), ", ", INDIRECT(ADDRESS(2,MATCH(_xlfn.MAXIFS(B194:IG194,metrics.rec,"Coverage"),B194:IG194,0)+1)))</f>
        <v>#N/A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r=0.1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r=0.9</v>
      </c>
    </row>
    <row r="195" spans="1:257" x14ac:dyDescent="0.2">
      <c r="A195" s="1" t="s">
        <v>182</v>
      </c>
      <c r="B195" s="4">
        <v>0.63880000000000003</v>
      </c>
      <c r="C195" s="4">
        <v>0.71779999999999999</v>
      </c>
      <c r="D195" s="4">
        <v>0.2707</v>
      </c>
      <c r="E195" s="4">
        <v>2.3E-3</v>
      </c>
      <c r="F195" s="4">
        <v>0.876</v>
      </c>
      <c r="G195" s="4"/>
      <c r="H195" s="4">
        <v>1</v>
      </c>
      <c r="I195" s="4">
        <v>2.6113</v>
      </c>
      <c r="J195" s="5">
        <v>0.65049999999999997</v>
      </c>
      <c r="K195" s="5">
        <v>0.74650000000000005</v>
      </c>
      <c r="L195" s="5">
        <v>0.26479999999999998</v>
      </c>
      <c r="M195" s="5">
        <v>7.3000000000000001E-3</v>
      </c>
      <c r="N195" s="5">
        <v>0.86580000000000001</v>
      </c>
      <c r="O195" s="5"/>
      <c r="P195" s="5">
        <v>1</v>
      </c>
      <c r="Q195" s="5">
        <v>2.4258999999999999</v>
      </c>
      <c r="R195" s="4">
        <v>0.65949999999999998</v>
      </c>
      <c r="S195" s="4">
        <v>0.76380000000000003</v>
      </c>
      <c r="T195" s="4">
        <v>0.247</v>
      </c>
      <c r="U195" s="4">
        <v>1.38E-2</v>
      </c>
      <c r="V195" s="4">
        <v>0.84570000000000001</v>
      </c>
      <c r="W195" s="4"/>
      <c r="X195" s="4">
        <v>1</v>
      </c>
      <c r="Y195" s="4">
        <v>2.0133999999999999</v>
      </c>
      <c r="Z195" s="5">
        <v>0.68210000000000004</v>
      </c>
      <c r="AA195" s="5">
        <v>0.81310000000000004</v>
      </c>
      <c r="AB195" s="5">
        <v>0.18779999999999999</v>
      </c>
      <c r="AC195" s="5">
        <v>2.3599999999999999E-2</v>
      </c>
      <c r="AD195" s="5">
        <v>0.79910000000000003</v>
      </c>
      <c r="AE195" s="5"/>
      <c r="AF195" s="5">
        <v>1</v>
      </c>
      <c r="AG195" s="5">
        <v>1.6727000000000001</v>
      </c>
      <c r="AH195" s="4">
        <v>0.74470000000000003</v>
      </c>
      <c r="AI195" s="4">
        <v>0.96150000000000002</v>
      </c>
      <c r="AJ195" s="4">
        <v>0.1079</v>
      </c>
      <c r="AK195" s="4">
        <v>4.3700000000000003E-2</v>
      </c>
      <c r="AL195" s="4">
        <v>0.59060000000000001</v>
      </c>
      <c r="AM195" s="4"/>
      <c r="AN195" s="4">
        <v>0.98</v>
      </c>
      <c r="AO195" s="4">
        <v>0.86609999999999998</v>
      </c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si="40"/>
        <v>0.67511999999999994</v>
      </c>
      <c r="II195" s="4">
        <f t="shared" si="41"/>
        <v>0.80054000000000014</v>
      </c>
      <c r="IJ195" s="4">
        <f t="shared" si="42"/>
        <v>0.21563999999999997</v>
      </c>
      <c r="IK195" s="4">
        <f t="shared" si="43"/>
        <v>1.814E-2</v>
      </c>
      <c r="IL195" s="4">
        <f t="shared" si="44"/>
        <v>0.79543999999999992</v>
      </c>
      <c r="IM195" s="4" t="e">
        <f t="shared" si="45"/>
        <v>#DIV/0!</v>
      </c>
      <c r="IN195" s="4">
        <f t="shared" si="46"/>
        <v>0.99600000000000011</v>
      </c>
      <c r="IO195" s="4">
        <f t="shared" si="47"/>
        <v>1.9178799999999998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r=0.1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r=0.1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r=0.1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r=0.9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k=5, r=0.1</v>
      </c>
      <c r="IU195" s="1" t="e" cm="1">
        <f t="array" aca="1" ref="IU195" ca="1">CONCATENATE(INDIRECT(ADDRESS(1,MATCH(_xlfn.MAXIFS(B195:IG195,metrics.rec,"Coverage"),B195:IG195,0)+1)), ", ", INDIRECT(ADDRESS(2,MATCH(_xlfn.MAXIFS(B195:IG195,metrics.rec,"Coverage"),B195:IG195,0)+1)))</f>
        <v>#N/A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r=0.1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k=5, r=0.9</v>
      </c>
    </row>
    <row r="196" spans="1:257" x14ac:dyDescent="0.2">
      <c r="A196" s="1" t="s">
        <v>183</v>
      </c>
      <c r="B196" s="4">
        <v>0.62539999999999996</v>
      </c>
      <c r="C196" s="4">
        <v>0.68330000000000002</v>
      </c>
      <c r="D196" s="4">
        <v>0.27089999999999997</v>
      </c>
      <c r="E196" s="4">
        <v>4.1000000000000003E-3</v>
      </c>
      <c r="F196" s="4">
        <v>0.84470000000000001</v>
      </c>
      <c r="G196" s="4"/>
      <c r="H196" s="4">
        <v>0.99790000000000001</v>
      </c>
      <c r="I196" s="4">
        <v>2.4329000000000001</v>
      </c>
      <c r="J196" s="5">
        <v>0.64280000000000004</v>
      </c>
      <c r="K196" s="5">
        <v>0.72450000000000003</v>
      </c>
      <c r="L196" s="5">
        <v>0.2387</v>
      </c>
      <c r="M196" s="5">
        <v>1.23E-2</v>
      </c>
      <c r="N196" s="5">
        <v>0.82499999999999996</v>
      </c>
      <c r="O196" s="5"/>
      <c r="P196" s="5">
        <v>0.99839999999999995</v>
      </c>
      <c r="Q196" s="5">
        <v>2.1951000000000001</v>
      </c>
      <c r="R196" s="4">
        <v>0.6583</v>
      </c>
      <c r="S196" s="4">
        <v>0.75549999999999995</v>
      </c>
      <c r="T196" s="4">
        <v>0.20669999999999999</v>
      </c>
      <c r="U196" s="4">
        <v>2.12E-2</v>
      </c>
      <c r="V196" s="4">
        <v>0.78979999999999995</v>
      </c>
      <c r="W196" s="4"/>
      <c r="X196" s="4">
        <v>0.998</v>
      </c>
      <c r="Y196" s="4">
        <v>1.8073999999999999</v>
      </c>
      <c r="Z196" s="5">
        <v>0.68679999999999997</v>
      </c>
      <c r="AA196" s="5">
        <v>0.81769999999999998</v>
      </c>
      <c r="AB196" s="5">
        <v>0.14680000000000001</v>
      </c>
      <c r="AC196" s="5">
        <v>2.76E-2</v>
      </c>
      <c r="AD196" s="5">
        <v>0.7278</v>
      </c>
      <c r="AE196" s="5"/>
      <c r="AF196" s="5">
        <v>0.99150000000000005</v>
      </c>
      <c r="AG196" s="5">
        <v>1.6263000000000001</v>
      </c>
      <c r="AH196" s="4">
        <v>0.76349999999999996</v>
      </c>
      <c r="AI196" s="4">
        <v>0.99880000000000002</v>
      </c>
      <c r="AJ196" s="4">
        <v>3.1399999999999997E-2</v>
      </c>
      <c r="AK196" s="4">
        <v>4.9500000000000002E-2</v>
      </c>
      <c r="AL196" s="4">
        <v>0.53669999999999995</v>
      </c>
      <c r="AM196" s="4"/>
      <c r="AN196" s="4">
        <v>0.88080000000000003</v>
      </c>
      <c r="AO196" s="4">
        <v>0.60850000000000004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/>
      <c r="BG196" s="14"/>
      <c r="BH196" s="14"/>
      <c r="BI196" s="14"/>
      <c r="BJ196" s="14"/>
      <c r="BK196" s="14"/>
      <c r="BL196" s="14"/>
      <c r="BM196" s="14"/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40"/>
        <v>0.67535999999999996</v>
      </c>
      <c r="II196" s="4">
        <f t="shared" si="41"/>
        <v>0.79596</v>
      </c>
      <c r="IJ196" s="4">
        <f t="shared" si="42"/>
        <v>0.1789</v>
      </c>
      <c r="IK196" s="4">
        <f t="shared" si="43"/>
        <v>2.2940000000000002E-2</v>
      </c>
      <c r="IL196" s="4">
        <f t="shared" si="44"/>
        <v>0.74479999999999991</v>
      </c>
      <c r="IM196" s="4" t="e">
        <f t="shared" si="45"/>
        <v>#DIV/0!</v>
      </c>
      <c r="IN196" s="4">
        <f t="shared" si="46"/>
        <v>0.97331999999999996</v>
      </c>
      <c r="IO196" s="4">
        <f t="shared" si="47"/>
        <v>1.7340399999999998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r=0.3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184</v>
      </c>
      <c r="B197" s="4">
        <v>0.61070000000000002</v>
      </c>
      <c r="C197" s="4">
        <v>0.64410000000000001</v>
      </c>
      <c r="D197" s="4">
        <v>0.30659999999999998</v>
      </c>
      <c r="E197" s="4">
        <v>1.6999999999999999E-3</v>
      </c>
      <c r="F197" s="4">
        <v>0.88290000000000002</v>
      </c>
      <c r="G197" s="4"/>
      <c r="H197" s="4">
        <v>1</v>
      </c>
      <c r="I197" s="4">
        <v>7.3615000000000004</v>
      </c>
      <c r="J197" s="5">
        <v>0.627</v>
      </c>
      <c r="K197" s="5">
        <v>0.68140000000000001</v>
      </c>
      <c r="L197" s="5">
        <v>0.2964</v>
      </c>
      <c r="M197" s="5">
        <v>5.3E-3</v>
      </c>
      <c r="N197" s="5">
        <v>0.87129999999999996</v>
      </c>
      <c r="O197" s="5"/>
      <c r="P197" s="5">
        <v>1</v>
      </c>
      <c r="Q197" s="5">
        <v>6.1143000000000001</v>
      </c>
      <c r="R197" s="4">
        <v>0.64500000000000002</v>
      </c>
      <c r="S197" s="4">
        <v>0.71730000000000005</v>
      </c>
      <c r="T197" s="4">
        <v>0.2722</v>
      </c>
      <c r="U197" s="4">
        <v>1.0200000000000001E-2</v>
      </c>
      <c r="V197" s="4">
        <v>0.85009999999999997</v>
      </c>
      <c r="W197" s="4"/>
      <c r="X197" s="4">
        <v>1</v>
      </c>
      <c r="Y197" s="4">
        <v>4.5412999999999997</v>
      </c>
      <c r="Z197" s="5">
        <v>0.68120000000000003</v>
      </c>
      <c r="AA197" s="5">
        <v>0.79890000000000005</v>
      </c>
      <c r="AB197" s="5">
        <v>0.21110000000000001</v>
      </c>
      <c r="AC197" s="5">
        <v>1.9E-2</v>
      </c>
      <c r="AD197" s="5">
        <v>0.81189999999999996</v>
      </c>
      <c r="AE197" s="5"/>
      <c r="AF197" s="5">
        <v>1</v>
      </c>
      <c r="AG197" s="5">
        <v>3.548</v>
      </c>
      <c r="AH197" s="4">
        <v>0.75149999999999995</v>
      </c>
      <c r="AI197" s="4">
        <v>0.97850000000000004</v>
      </c>
      <c r="AJ197" s="4">
        <v>0.1231</v>
      </c>
      <c r="AK197" s="4">
        <v>6.4600000000000005E-2</v>
      </c>
      <c r="AL197" s="4">
        <v>0.54220000000000002</v>
      </c>
      <c r="AM197" s="4"/>
      <c r="AN197" s="4">
        <v>0.97409999999999997</v>
      </c>
      <c r="AO197" s="4">
        <v>0.98019999999999996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/>
      <c r="BG197" s="14"/>
      <c r="BH197" s="14"/>
      <c r="BI197" s="14"/>
      <c r="BJ197" s="14"/>
      <c r="BK197" s="14"/>
      <c r="BL197" s="14"/>
      <c r="BM197" s="14"/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40"/>
        <v>0.66308000000000011</v>
      </c>
      <c r="II197" s="4">
        <f t="shared" si="41"/>
        <v>0.76403999999999994</v>
      </c>
      <c r="IJ197" s="4">
        <f t="shared" si="42"/>
        <v>0.24188000000000001</v>
      </c>
      <c r="IK197" s="4">
        <f t="shared" si="43"/>
        <v>2.0160000000000001E-2</v>
      </c>
      <c r="IL197" s="4">
        <f t="shared" si="44"/>
        <v>0.79168000000000005</v>
      </c>
      <c r="IM197" s="4" t="e">
        <f t="shared" si="45"/>
        <v>#DIV/0!</v>
      </c>
      <c r="IN197" s="4">
        <f t="shared" si="46"/>
        <v>0.99482000000000004</v>
      </c>
      <c r="IO197" s="4">
        <f t="shared" si="47"/>
        <v>4.5090599999999998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185</v>
      </c>
      <c r="B198" s="4">
        <v>0.64190000000000003</v>
      </c>
      <c r="C198" s="4">
        <v>0.72409999999999997</v>
      </c>
      <c r="D198" s="4">
        <v>0.27910000000000001</v>
      </c>
      <c r="E198" s="4">
        <v>2E-3</v>
      </c>
      <c r="F198" s="4">
        <v>0.87590000000000001</v>
      </c>
      <c r="G198" s="4"/>
      <c r="H198" s="4">
        <v>1</v>
      </c>
      <c r="I198" s="4">
        <v>2.6221999999999999</v>
      </c>
      <c r="J198" s="5">
        <v>0.65349999999999997</v>
      </c>
      <c r="K198" s="5">
        <v>0.753</v>
      </c>
      <c r="L198" s="5">
        <v>0.26729999999999998</v>
      </c>
      <c r="M198" s="5">
        <v>6.3E-3</v>
      </c>
      <c r="N198" s="5">
        <v>0.86760000000000004</v>
      </c>
      <c r="O198" s="5"/>
      <c r="P198" s="5">
        <v>1</v>
      </c>
      <c r="Q198" s="5">
        <v>2.4483999999999999</v>
      </c>
      <c r="R198" s="4">
        <v>0.66</v>
      </c>
      <c r="S198" s="4">
        <v>0.76570000000000005</v>
      </c>
      <c r="T198" s="4">
        <v>0.25519999999999998</v>
      </c>
      <c r="U198" s="4">
        <v>1.2E-2</v>
      </c>
      <c r="V198" s="4">
        <v>0.84840000000000004</v>
      </c>
      <c r="W198" s="4"/>
      <c r="X198" s="4">
        <v>1</v>
      </c>
      <c r="Y198" s="4">
        <v>2.0131999999999999</v>
      </c>
      <c r="Z198" s="5">
        <v>0.6804</v>
      </c>
      <c r="AA198" s="5">
        <v>0.8105</v>
      </c>
      <c r="AB198" s="5">
        <v>0.2009</v>
      </c>
      <c r="AC198" s="5">
        <v>2.1000000000000001E-2</v>
      </c>
      <c r="AD198" s="5">
        <v>0.80769999999999997</v>
      </c>
      <c r="AE198" s="5"/>
      <c r="AF198" s="5">
        <v>1</v>
      </c>
      <c r="AG198" s="5">
        <v>1.7021999999999999</v>
      </c>
      <c r="AH198" s="4">
        <v>0.73699999999999999</v>
      </c>
      <c r="AI198" s="4">
        <v>0.94399999999999995</v>
      </c>
      <c r="AJ198" s="4">
        <v>0.1154</v>
      </c>
      <c r="AK198" s="4">
        <v>4.3700000000000003E-2</v>
      </c>
      <c r="AL198" s="4">
        <v>0.61880000000000002</v>
      </c>
      <c r="AM198" s="4"/>
      <c r="AN198" s="4">
        <v>0.98</v>
      </c>
      <c r="AO198" s="4">
        <v>0.91549999999999998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/>
      <c r="BG198" s="14"/>
      <c r="BH198" s="14"/>
      <c r="BI198" s="14"/>
      <c r="BJ198" s="14"/>
      <c r="BK198" s="14"/>
      <c r="BL198" s="14"/>
      <c r="BM198" s="14"/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40"/>
        <v>0.67456000000000005</v>
      </c>
      <c r="II198" s="4">
        <f t="shared" si="41"/>
        <v>0.79946000000000006</v>
      </c>
      <c r="IJ198" s="4">
        <f t="shared" si="42"/>
        <v>0.22357999999999997</v>
      </c>
      <c r="IK198" s="4">
        <f t="shared" si="43"/>
        <v>1.7000000000000001E-2</v>
      </c>
      <c r="IL198" s="4">
        <f t="shared" si="44"/>
        <v>0.80367999999999995</v>
      </c>
      <c r="IM198" s="4" t="e">
        <f t="shared" si="45"/>
        <v>#DIV/0!</v>
      </c>
      <c r="IN198" s="4">
        <f t="shared" si="46"/>
        <v>0.99600000000000011</v>
      </c>
      <c r="IO198" s="4">
        <f t="shared" si="47"/>
        <v>1.9402999999999999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186</v>
      </c>
      <c r="B199" s="4">
        <v>0.6149</v>
      </c>
      <c r="C199" s="4">
        <v>0.65600000000000003</v>
      </c>
      <c r="D199" s="4">
        <v>0.30149999999999999</v>
      </c>
      <c r="E199" s="4">
        <v>1.6000000000000001E-3</v>
      </c>
      <c r="F199" s="4">
        <v>0.88859999999999995</v>
      </c>
      <c r="G199" s="4"/>
      <c r="H199" s="4">
        <v>1</v>
      </c>
      <c r="I199" s="4">
        <v>7.4192999999999998</v>
      </c>
      <c r="J199" s="5">
        <v>0.62749999999999995</v>
      </c>
      <c r="K199" s="5">
        <v>0.6855</v>
      </c>
      <c r="L199" s="5">
        <v>0.29139999999999999</v>
      </c>
      <c r="M199" s="5">
        <v>4.8999999999999998E-3</v>
      </c>
      <c r="N199" s="5">
        <v>0.878</v>
      </c>
      <c r="O199" s="5"/>
      <c r="P199" s="5">
        <v>1</v>
      </c>
      <c r="Q199" s="5">
        <v>6.1977000000000002</v>
      </c>
      <c r="R199" s="4">
        <v>0.63849999999999996</v>
      </c>
      <c r="S199" s="4">
        <v>0.70630000000000004</v>
      </c>
      <c r="T199" s="4">
        <v>0.28050000000000003</v>
      </c>
      <c r="U199" s="4">
        <v>9.2999999999999992E-3</v>
      </c>
      <c r="V199" s="4">
        <v>0.8629</v>
      </c>
      <c r="W199" s="4"/>
      <c r="X199" s="4">
        <v>1</v>
      </c>
      <c r="Y199" s="4">
        <v>4.5949</v>
      </c>
      <c r="Z199" s="5">
        <v>0.66180000000000005</v>
      </c>
      <c r="AA199" s="5">
        <v>0.7601</v>
      </c>
      <c r="AB199" s="5">
        <v>0.23880000000000001</v>
      </c>
      <c r="AC199" s="5">
        <v>1.6799999999999999E-2</v>
      </c>
      <c r="AD199" s="5">
        <v>0.83020000000000005</v>
      </c>
      <c r="AE199" s="5"/>
      <c r="AF199" s="5">
        <v>1</v>
      </c>
      <c r="AG199" s="5">
        <v>3.4439000000000002</v>
      </c>
      <c r="AH199" s="4">
        <v>0.72829999999999995</v>
      </c>
      <c r="AI199" s="4">
        <v>0.92410000000000003</v>
      </c>
      <c r="AJ199" s="4">
        <v>0.1603</v>
      </c>
      <c r="AK199" s="4">
        <v>5.5100000000000003E-2</v>
      </c>
      <c r="AL199" s="4">
        <v>0.60650000000000004</v>
      </c>
      <c r="AM199" s="4"/>
      <c r="AN199" s="4">
        <v>0.97599999999999998</v>
      </c>
      <c r="AO199" s="4">
        <v>1.0137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40"/>
        <v>0.6542</v>
      </c>
      <c r="II199" s="4">
        <f t="shared" si="41"/>
        <v>0.74640000000000006</v>
      </c>
      <c r="IJ199" s="4">
        <f t="shared" si="42"/>
        <v>0.2545</v>
      </c>
      <c r="IK199" s="4">
        <f t="shared" si="43"/>
        <v>1.754E-2</v>
      </c>
      <c r="IL199" s="4">
        <f t="shared" si="44"/>
        <v>0.81324000000000007</v>
      </c>
      <c r="IM199" s="4" t="e">
        <f t="shared" si="45"/>
        <v>#DIV/0!</v>
      </c>
      <c r="IN199" s="4">
        <f t="shared" si="46"/>
        <v>0.99519999999999997</v>
      </c>
      <c r="IO199" s="4">
        <f t="shared" si="47"/>
        <v>4.5339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r=0.1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187</v>
      </c>
      <c r="B200" s="4">
        <v>0.60260000000000002</v>
      </c>
      <c r="C200" s="4">
        <v>0.63329999999999997</v>
      </c>
      <c r="D200" s="4">
        <v>0.31219999999999998</v>
      </c>
      <c r="E200" s="4">
        <v>1.6000000000000001E-3</v>
      </c>
      <c r="F200" s="4">
        <v>0.88929999999999998</v>
      </c>
      <c r="G200" s="4"/>
      <c r="H200" s="4">
        <v>1</v>
      </c>
      <c r="I200" s="4">
        <v>7.6637000000000004</v>
      </c>
      <c r="J200" s="5">
        <v>0.6169</v>
      </c>
      <c r="K200" s="5">
        <v>0.66620000000000001</v>
      </c>
      <c r="L200" s="5">
        <v>0.29930000000000001</v>
      </c>
      <c r="M200" s="5">
        <v>4.7999999999999996E-3</v>
      </c>
      <c r="N200" s="5">
        <v>0.878</v>
      </c>
      <c r="O200" s="5"/>
      <c r="P200" s="5">
        <v>1</v>
      </c>
      <c r="Q200" s="5">
        <v>6.4675000000000002</v>
      </c>
      <c r="R200" s="4">
        <v>0.63100000000000001</v>
      </c>
      <c r="S200" s="4">
        <v>0.6956</v>
      </c>
      <c r="T200" s="4">
        <v>0.28079999999999999</v>
      </c>
      <c r="U200" s="4">
        <v>8.8999999999999999E-3</v>
      </c>
      <c r="V200" s="4">
        <v>0.85950000000000004</v>
      </c>
      <c r="W200" s="4"/>
      <c r="X200" s="4">
        <v>1</v>
      </c>
      <c r="Y200" s="4">
        <v>4.7264999999999997</v>
      </c>
      <c r="Z200" s="5">
        <v>0.66349999999999998</v>
      </c>
      <c r="AA200" s="5">
        <v>0.77210000000000001</v>
      </c>
      <c r="AB200" s="5">
        <v>0.21690000000000001</v>
      </c>
      <c r="AC200" s="5">
        <v>1.4800000000000001E-2</v>
      </c>
      <c r="AD200" s="5">
        <v>0.82320000000000004</v>
      </c>
      <c r="AE200" s="5"/>
      <c r="AF200" s="5">
        <v>1</v>
      </c>
      <c r="AG200" s="5">
        <v>3.4615</v>
      </c>
      <c r="AH200" s="4">
        <v>0.75629999999999997</v>
      </c>
      <c r="AI200" s="4">
        <v>1.0033000000000001</v>
      </c>
      <c r="AJ200" s="4">
        <v>0.13569999999999999</v>
      </c>
      <c r="AK200" s="4">
        <v>2.8400000000000002E-2</v>
      </c>
      <c r="AL200" s="4">
        <v>0.69669999999999999</v>
      </c>
      <c r="AM200" s="4"/>
      <c r="AN200" s="4">
        <v>0.9839</v>
      </c>
      <c r="AO200" s="4">
        <v>1.0456000000000001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40"/>
        <v>0.65406000000000009</v>
      </c>
      <c r="II200" s="4">
        <f t="shared" si="41"/>
        <v>0.75409999999999999</v>
      </c>
      <c r="IJ200" s="4">
        <f t="shared" si="42"/>
        <v>0.24897999999999998</v>
      </c>
      <c r="IK200" s="4">
        <f t="shared" si="43"/>
        <v>1.17E-2</v>
      </c>
      <c r="IL200" s="4">
        <f t="shared" si="44"/>
        <v>0.82933999999999997</v>
      </c>
      <c r="IM200" s="4" t="e">
        <f t="shared" si="45"/>
        <v>#DIV/0!</v>
      </c>
      <c r="IN200" s="4">
        <f t="shared" si="46"/>
        <v>0.99678</v>
      </c>
      <c r="IO200" s="4">
        <f t="shared" si="47"/>
        <v>4.6729600000000007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188</v>
      </c>
      <c r="B201" s="4">
        <v>0.6048</v>
      </c>
      <c r="C201" s="4">
        <v>0.6371</v>
      </c>
      <c r="D201" s="4">
        <v>0.30940000000000001</v>
      </c>
      <c r="E201" s="4">
        <v>1.6000000000000001E-3</v>
      </c>
      <c r="F201" s="4">
        <v>0.88929999999999998</v>
      </c>
      <c r="G201" s="4"/>
      <c r="H201" s="4">
        <v>1</v>
      </c>
      <c r="I201" s="4">
        <v>7.8727</v>
      </c>
      <c r="J201" s="5">
        <v>0.61909999999999998</v>
      </c>
      <c r="K201" s="5">
        <v>0.67049999999999998</v>
      </c>
      <c r="L201" s="5">
        <v>0.29780000000000001</v>
      </c>
      <c r="M201" s="5">
        <v>4.7999999999999996E-3</v>
      </c>
      <c r="N201" s="5">
        <v>0.87770000000000004</v>
      </c>
      <c r="O201" s="5"/>
      <c r="P201" s="5">
        <v>1</v>
      </c>
      <c r="Q201" s="5">
        <v>6.3986999999999998</v>
      </c>
      <c r="R201" s="4">
        <v>0.6331</v>
      </c>
      <c r="S201" s="4">
        <v>0.69950000000000001</v>
      </c>
      <c r="T201" s="4">
        <v>0.2782</v>
      </c>
      <c r="U201" s="4">
        <v>8.8999999999999999E-3</v>
      </c>
      <c r="V201" s="4">
        <v>0.85960000000000003</v>
      </c>
      <c r="W201" s="4"/>
      <c r="X201" s="4">
        <v>1</v>
      </c>
      <c r="Y201" s="4">
        <v>5.1577000000000002</v>
      </c>
      <c r="Z201" s="5">
        <v>0.66500000000000004</v>
      </c>
      <c r="AA201" s="5">
        <v>0.77480000000000004</v>
      </c>
      <c r="AB201" s="5">
        <v>0.21970000000000001</v>
      </c>
      <c r="AC201" s="5">
        <v>1.4800000000000001E-2</v>
      </c>
      <c r="AD201" s="5">
        <v>0.82330000000000003</v>
      </c>
      <c r="AE201" s="5"/>
      <c r="AF201" s="5">
        <v>1</v>
      </c>
      <c r="AG201" s="5">
        <v>3.4487000000000001</v>
      </c>
      <c r="AH201" s="4">
        <v>0.75660000000000005</v>
      </c>
      <c r="AI201" s="4">
        <v>1.0032000000000001</v>
      </c>
      <c r="AJ201" s="4">
        <v>0.13589999999999999</v>
      </c>
      <c r="AK201" s="4">
        <v>2.8400000000000002E-2</v>
      </c>
      <c r="AL201" s="4">
        <v>0.69720000000000004</v>
      </c>
      <c r="AM201" s="4"/>
      <c r="AN201" s="4">
        <v>0.9839</v>
      </c>
      <c r="AO201" s="4">
        <v>1.0447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40"/>
        <v>0.65572000000000008</v>
      </c>
      <c r="II201" s="4">
        <f t="shared" si="41"/>
        <v>0.75702000000000003</v>
      </c>
      <c r="IJ201" s="4">
        <f t="shared" si="42"/>
        <v>0.24819999999999998</v>
      </c>
      <c r="IK201" s="4">
        <f t="shared" si="43"/>
        <v>1.17E-2</v>
      </c>
      <c r="IL201" s="4">
        <f t="shared" si="44"/>
        <v>0.82942000000000005</v>
      </c>
      <c r="IM201" s="4" t="e">
        <f t="shared" si="45"/>
        <v>#DIV/0!</v>
      </c>
      <c r="IN201" s="4">
        <f t="shared" si="46"/>
        <v>0.99678</v>
      </c>
      <c r="IO201" s="4">
        <f t="shared" si="47"/>
        <v>4.7844999999999995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189</v>
      </c>
      <c r="B202" s="4">
        <v>0.62029999999999996</v>
      </c>
      <c r="C202" s="4">
        <v>0.66539999999999999</v>
      </c>
      <c r="D202" s="4">
        <v>0.29349999999999998</v>
      </c>
      <c r="E202" s="4">
        <v>1.6000000000000001E-3</v>
      </c>
      <c r="F202" s="4">
        <v>0.8841</v>
      </c>
      <c r="G202" s="4"/>
      <c r="H202" s="4">
        <v>1</v>
      </c>
      <c r="I202" s="4">
        <v>7.6269999999999998</v>
      </c>
      <c r="J202" s="5">
        <v>0.62949999999999995</v>
      </c>
      <c r="K202" s="5">
        <v>0.68879999999999997</v>
      </c>
      <c r="L202" s="5">
        <v>0.28839999999999999</v>
      </c>
      <c r="M202" s="5">
        <v>4.7999999999999996E-3</v>
      </c>
      <c r="N202" s="5">
        <v>0.87450000000000006</v>
      </c>
      <c r="O202" s="5"/>
      <c r="P202" s="5">
        <v>1</v>
      </c>
      <c r="Q202" s="5">
        <v>6.2931999999999997</v>
      </c>
      <c r="R202" s="4">
        <v>0.63949999999999996</v>
      </c>
      <c r="S202" s="4">
        <v>0.70830000000000004</v>
      </c>
      <c r="T202" s="4">
        <v>0.2772</v>
      </c>
      <c r="U202" s="4">
        <v>8.8999999999999999E-3</v>
      </c>
      <c r="V202" s="4">
        <v>0.86060000000000003</v>
      </c>
      <c r="W202" s="4"/>
      <c r="X202" s="4">
        <v>1</v>
      </c>
      <c r="Y202" s="4">
        <v>4.7836999999999996</v>
      </c>
      <c r="Z202" s="5">
        <v>0.66100000000000003</v>
      </c>
      <c r="AA202" s="5">
        <v>0.75900000000000001</v>
      </c>
      <c r="AB202" s="5">
        <v>0.23780000000000001</v>
      </c>
      <c r="AC202" s="5">
        <v>1.4800000000000001E-2</v>
      </c>
      <c r="AD202" s="5">
        <v>0.83109999999999995</v>
      </c>
      <c r="AE202" s="5"/>
      <c r="AF202" s="5">
        <v>1</v>
      </c>
      <c r="AG202" s="5">
        <v>3.4367999999999999</v>
      </c>
      <c r="AH202" s="4">
        <v>0.74429999999999996</v>
      </c>
      <c r="AI202" s="4">
        <v>0.97199999999999998</v>
      </c>
      <c r="AJ202" s="4">
        <v>0.1424</v>
      </c>
      <c r="AK202" s="4">
        <v>2.87E-2</v>
      </c>
      <c r="AL202" s="4">
        <v>0.70630000000000004</v>
      </c>
      <c r="AM202" s="4"/>
      <c r="AN202" s="4">
        <v>0.9839</v>
      </c>
      <c r="AO202" s="4">
        <v>1.0475000000000001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40"/>
        <v>0.65891999999999995</v>
      </c>
      <c r="II202" s="4">
        <f t="shared" si="41"/>
        <v>0.75869999999999993</v>
      </c>
      <c r="IJ202" s="4">
        <f t="shared" si="42"/>
        <v>0.24786000000000002</v>
      </c>
      <c r="IK202" s="4">
        <f t="shared" si="43"/>
        <v>1.1760000000000001E-2</v>
      </c>
      <c r="IL202" s="4">
        <f t="shared" si="44"/>
        <v>0.83132000000000006</v>
      </c>
      <c r="IM202" s="4" t="e">
        <f t="shared" si="45"/>
        <v>#DIV/0!</v>
      </c>
      <c r="IN202" s="4">
        <f t="shared" si="46"/>
        <v>0.99678</v>
      </c>
      <c r="IO202" s="4">
        <f t="shared" si="47"/>
        <v>4.6376399999999993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190</v>
      </c>
      <c r="B203" s="4">
        <v>0.62209999999999999</v>
      </c>
      <c r="C203" s="4">
        <v>0.66830000000000001</v>
      </c>
      <c r="D203" s="4">
        <v>0.29349999999999998</v>
      </c>
      <c r="E203" s="4">
        <v>1.6000000000000001E-3</v>
      </c>
      <c r="F203" s="4">
        <v>0.88300000000000001</v>
      </c>
      <c r="G203" s="4"/>
      <c r="H203" s="4">
        <v>1</v>
      </c>
      <c r="I203" s="4">
        <v>7.8592000000000004</v>
      </c>
      <c r="J203" s="5">
        <v>0.63160000000000005</v>
      </c>
      <c r="K203" s="5">
        <v>0.69269999999999998</v>
      </c>
      <c r="L203" s="5">
        <v>0.28620000000000001</v>
      </c>
      <c r="M203" s="5">
        <v>4.7999999999999996E-3</v>
      </c>
      <c r="N203" s="5">
        <v>0.87370000000000003</v>
      </c>
      <c r="O203" s="5"/>
      <c r="P203" s="5">
        <v>1</v>
      </c>
      <c r="Q203" s="5">
        <v>6.4928999999999997</v>
      </c>
      <c r="R203" s="4">
        <v>0.64119999999999999</v>
      </c>
      <c r="S203" s="4">
        <v>0.71140000000000003</v>
      </c>
      <c r="T203" s="4">
        <v>0.27739999999999998</v>
      </c>
      <c r="U203" s="4">
        <v>8.8999999999999999E-3</v>
      </c>
      <c r="V203" s="4">
        <v>0.86009999999999998</v>
      </c>
      <c r="W203" s="4"/>
      <c r="X203" s="4">
        <v>1</v>
      </c>
      <c r="Y203" s="4">
        <v>4.6939000000000002</v>
      </c>
      <c r="Z203" s="5">
        <v>0.66249999999999998</v>
      </c>
      <c r="AA203" s="5">
        <v>0.76180000000000003</v>
      </c>
      <c r="AB203" s="5">
        <v>0.2379</v>
      </c>
      <c r="AC203" s="5">
        <v>1.4800000000000001E-2</v>
      </c>
      <c r="AD203" s="5">
        <v>0.83079999999999998</v>
      </c>
      <c r="AE203" s="5"/>
      <c r="AF203" s="5">
        <v>1</v>
      </c>
      <c r="AG203" s="5">
        <v>3.4649999999999999</v>
      </c>
      <c r="AH203" s="4">
        <v>0.74480000000000002</v>
      </c>
      <c r="AI203" s="4">
        <v>0.97230000000000005</v>
      </c>
      <c r="AJ203" s="4">
        <v>0.14219999999999999</v>
      </c>
      <c r="AK203" s="4">
        <v>2.8799999999999999E-2</v>
      </c>
      <c r="AL203" s="4">
        <v>0.70650000000000002</v>
      </c>
      <c r="AM203" s="4"/>
      <c r="AN203" s="4">
        <v>0.9839</v>
      </c>
      <c r="AO203" s="4">
        <v>1.0475000000000001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40"/>
        <v>0.66044000000000003</v>
      </c>
      <c r="II203" s="4">
        <f t="shared" si="41"/>
        <v>0.76130000000000009</v>
      </c>
      <c r="IJ203" s="4">
        <f t="shared" si="42"/>
        <v>0.24744000000000002</v>
      </c>
      <c r="IK203" s="4">
        <f t="shared" si="43"/>
        <v>1.1780000000000001E-2</v>
      </c>
      <c r="IL203" s="4">
        <f t="shared" si="44"/>
        <v>0.83081999999999989</v>
      </c>
      <c r="IM203" s="4" t="e">
        <f t="shared" si="45"/>
        <v>#DIV/0!</v>
      </c>
      <c r="IN203" s="4">
        <f t="shared" si="46"/>
        <v>0.99678</v>
      </c>
      <c r="IO203" s="4">
        <f t="shared" si="47"/>
        <v>4.7116999999999996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191</v>
      </c>
      <c r="B204" s="4">
        <v>0.61409999999999998</v>
      </c>
      <c r="C204" s="4">
        <v>0.65210000000000001</v>
      </c>
      <c r="D204" s="4">
        <v>0.30399999999999999</v>
      </c>
      <c r="E204" s="4">
        <v>1.6000000000000001E-3</v>
      </c>
      <c r="F204" s="4">
        <v>0.88639999999999997</v>
      </c>
      <c r="G204" s="4"/>
      <c r="H204" s="4">
        <v>1</v>
      </c>
      <c r="I204" s="4">
        <v>7.6359000000000004</v>
      </c>
      <c r="J204" s="5">
        <v>0.624</v>
      </c>
      <c r="K204" s="5">
        <v>0.67759999999999998</v>
      </c>
      <c r="L204" s="5">
        <v>0.29559999999999997</v>
      </c>
      <c r="M204" s="5">
        <v>4.7999999999999996E-3</v>
      </c>
      <c r="N204" s="5">
        <v>0.87490000000000001</v>
      </c>
      <c r="O204" s="5"/>
      <c r="P204" s="5">
        <v>1</v>
      </c>
      <c r="Q204" s="5">
        <v>6.3148999999999997</v>
      </c>
      <c r="R204" s="4">
        <v>0.63490000000000002</v>
      </c>
      <c r="S204" s="4">
        <v>0.69950000000000001</v>
      </c>
      <c r="T204" s="4">
        <v>0.28699999999999998</v>
      </c>
      <c r="U204" s="4">
        <v>8.8999999999999999E-3</v>
      </c>
      <c r="V204" s="4">
        <v>0.85980000000000001</v>
      </c>
      <c r="W204" s="4"/>
      <c r="X204" s="4">
        <v>1</v>
      </c>
      <c r="Y204" s="4">
        <v>4.6426999999999996</v>
      </c>
      <c r="Z204" s="5">
        <v>0.65980000000000005</v>
      </c>
      <c r="AA204" s="5">
        <v>0.75849999999999995</v>
      </c>
      <c r="AB204" s="5">
        <v>0.2334</v>
      </c>
      <c r="AC204" s="5">
        <v>1.4800000000000001E-2</v>
      </c>
      <c r="AD204" s="5">
        <v>0.82789999999999997</v>
      </c>
      <c r="AE204" s="5"/>
      <c r="AF204" s="5">
        <v>1</v>
      </c>
      <c r="AG204" s="5">
        <v>3.4577</v>
      </c>
      <c r="AH204" s="4">
        <v>0.74729999999999996</v>
      </c>
      <c r="AI204" s="4">
        <v>0.97989999999999999</v>
      </c>
      <c r="AJ204" s="4">
        <v>0.1401</v>
      </c>
      <c r="AK204" s="4">
        <v>2.86E-2</v>
      </c>
      <c r="AL204" s="4">
        <v>0.70250000000000001</v>
      </c>
      <c r="AM204" s="4"/>
      <c r="AN204" s="4">
        <v>0.9839</v>
      </c>
      <c r="AO204" s="4">
        <v>1.0532999999999999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40"/>
        <v>0.65602000000000005</v>
      </c>
      <c r="II204" s="4">
        <f t="shared" si="41"/>
        <v>0.75351999999999997</v>
      </c>
      <c r="IJ204" s="4">
        <f t="shared" si="42"/>
        <v>0.25202000000000002</v>
      </c>
      <c r="IK204" s="4">
        <f t="shared" si="43"/>
        <v>1.174E-2</v>
      </c>
      <c r="IL204" s="4">
        <f t="shared" si="44"/>
        <v>0.83029999999999993</v>
      </c>
      <c r="IM204" s="4" t="e">
        <f t="shared" si="45"/>
        <v>#DIV/0!</v>
      </c>
      <c r="IN204" s="4">
        <f t="shared" si="46"/>
        <v>0.99678</v>
      </c>
      <c r="IO204" s="4">
        <f t="shared" si="47"/>
        <v>4.6208999999999998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192</v>
      </c>
      <c r="B205" s="4">
        <v>0.61560000000000004</v>
      </c>
      <c r="C205" s="4">
        <v>0.65500000000000003</v>
      </c>
      <c r="D205" s="4">
        <v>0.30509999999999998</v>
      </c>
      <c r="E205" s="4">
        <v>1.6000000000000001E-3</v>
      </c>
      <c r="F205" s="4">
        <v>0.88480000000000003</v>
      </c>
      <c r="G205" s="4"/>
      <c r="H205" s="4">
        <v>1</v>
      </c>
      <c r="I205" s="4">
        <v>7.8559000000000001</v>
      </c>
      <c r="J205" s="5">
        <v>0.626</v>
      </c>
      <c r="K205" s="5">
        <v>0.68130000000000002</v>
      </c>
      <c r="L205" s="5">
        <v>0.2959</v>
      </c>
      <c r="M205" s="5">
        <v>4.7999999999999996E-3</v>
      </c>
      <c r="N205" s="5">
        <v>0.87460000000000004</v>
      </c>
      <c r="O205" s="5"/>
      <c r="P205" s="5">
        <v>1</v>
      </c>
      <c r="Q205" s="5">
        <v>6.1360000000000001</v>
      </c>
      <c r="R205" s="4">
        <v>0.63670000000000004</v>
      </c>
      <c r="S205" s="4">
        <v>0.70330000000000004</v>
      </c>
      <c r="T205" s="4">
        <v>0.2848</v>
      </c>
      <c r="U205" s="4">
        <v>8.8999999999999999E-3</v>
      </c>
      <c r="V205" s="4">
        <v>0.85940000000000005</v>
      </c>
      <c r="W205" s="4"/>
      <c r="X205" s="4">
        <v>1</v>
      </c>
      <c r="Y205" s="4">
        <v>4.79</v>
      </c>
      <c r="Z205" s="5">
        <v>0.66139999999999999</v>
      </c>
      <c r="AA205" s="5">
        <v>0.76139999999999997</v>
      </c>
      <c r="AB205" s="5">
        <v>0.23219999999999999</v>
      </c>
      <c r="AC205" s="5">
        <v>1.4800000000000001E-2</v>
      </c>
      <c r="AD205" s="5">
        <v>0.82769999999999999</v>
      </c>
      <c r="AE205" s="5"/>
      <c r="AF205" s="5">
        <v>1</v>
      </c>
      <c r="AG205" s="5">
        <v>3.4954999999999998</v>
      </c>
      <c r="AH205" s="4">
        <v>0.74780000000000002</v>
      </c>
      <c r="AI205" s="4">
        <v>0.98009999999999997</v>
      </c>
      <c r="AJ205" s="4">
        <v>0.1401</v>
      </c>
      <c r="AK205" s="4">
        <v>2.86E-2</v>
      </c>
      <c r="AL205" s="4">
        <v>0.70269999999999999</v>
      </c>
      <c r="AM205" s="4"/>
      <c r="AN205" s="4">
        <v>0.9839</v>
      </c>
      <c r="AO205" s="4">
        <v>1.0575000000000001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40"/>
        <v>0.65749999999999997</v>
      </c>
      <c r="II205" s="4">
        <f t="shared" si="41"/>
        <v>0.75622000000000011</v>
      </c>
      <c r="IJ205" s="4">
        <f t="shared" si="42"/>
        <v>0.25161999999999995</v>
      </c>
      <c r="IK205" s="4">
        <f t="shared" si="43"/>
        <v>1.174E-2</v>
      </c>
      <c r="IL205" s="4">
        <f t="shared" si="44"/>
        <v>0.82984000000000013</v>
      </c>
      <c r="IM205" s="4" t="e">
        <f t="shared" si="45"/>
        <v>#DIV/0!</v>
      </c>
      <c r="IN205" s="4">
        <f t="shared" si="46"/>
        <v>0.99678</v>
      </c>
      <c r="IO205" s="4">
        <f t="shared" si="47"/>
        <v>4.6669800000000006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193</v>
      </c>
      <c r="B206" s="4">
        <v>0.61109999999999998</v>
      </c>
      <c r="C206" s="4">
        <v>0.64610000000000001</v>
      </c>
      <c r="D206" s="4">
        <v>0.313</v>
      </c>
      <c r="E206" s="4">
        <v>2.5000000000000001E-3</v>
      </c>
      <c r="F206" s="4">
        <v>0.86719999999999997</v>
      </c>
      <c r="G206" s="4"/>
      <c r="H206" s="4">
        <v>1</v>
      </c>
      <c r="I206" s="4">
        <v>7.3994999999999997</v>
      </c>
      <c r="J206" s="5">
        <v>0.63239999999999996</v>
      </c>
      <c r="K206" s="5">
        <v>0.69130000000000003</v>
      </c>
      <c r="L206" s="5">
        <v>0.3009</v>
      </c>
      <c r="M206" s="5">
        <v>7.6E-3</v>
      </c>
      <c r="N206" s="5">
        <v>0.85360000000000003</v>
      </c>
      <c r="O206" s="5"/>
      <c r="P206" s="5">
        <v>1</v>
      </c>
      <c r="Q206" s="5">
        <v>5.9332000000000003</v>
      </c>
      <c r="R206" s="4">
        <v>0.65639999999999998</v>
      </c>
      <c r="S206" s="4">
        <v>0.74099999999999999</v>
      </c>
      <c r="T206" s="4">
        <v>0.27139999999999997</v>
      </c>
      <c r="U206" s="4">
        <v>1.4500000000000001E-2</v>
      </c>
      <c r="V206" s="4">
        <v>0.82789999999999997</v>
      </c>
      <c r="W206" s="4"/>
      <c r="X206" s="4">
        <v>1</v>
      </c>
      <c r="Y206" s="4">
        <v>4.6966000000000001</v>
      </c>
      <c r="Z206" s="5">
        <v>0.70489999999999997</v>
      </c>
      <c r="AA206" s="5">
        <v>0.85040000000000004</v>
      </c>
      <c r="AB206" s="5">
        <v>0.216</v>
      </c>
      <c r="AC206" s="5">
        <v>2.5499999999999998E-2</v>
      </c>
      <c r="AD206" s="5">
        <v>0.78269999999999995</v>
      </c>
      <c r="AE206" s="5"/>
      <c r="AF206" s="5">
        <v>1</v>
      </c>
      <c r="AG206" s="5">
        <v>3.4005000000000001</v>
      </c>
      <c r="AH206" s="4">
        <v>0.77859999999999996</v>
      </c>
      <c r="AI206" s="4">
        <v>1.0424</v>
      </c>
      <c r="AJ206" s="4">
        <v>0.12770000000000001</v>
      </c>
      <c r="AK206" s="4">
        <v>7.8899999999999998E-2</v>
      </c>
      <c r="AL206" s="4">
        <v>0.53010000000000002</v>
      </c>
      <c r="AM206" s="4"/>
      <c r="AN206" s="4">
        <v>0.97670000000000001</v>
      </c>
      <c r="AO206" s="4">
        <v>1.0214000000000001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40"/>
        <v>0.67667999999999995</v>
      </c>
      <c r="II206" s="4">
        <f t="shared" si="41"/>
        <v>0.79424000000000006</v>
      </c>
      <c r="IJ206" s="4">
        <f t="shared" si="42"/>
        <v>0.24579999999999996</v>
      </c>
      <c r="IK206" s="4">
        <f t="shared" si="43"/>
        <v>2.58E-2</v>
      </c>
      <c r="IL206" s="4">
        <f t="shared" si="44"/>
        <v>0.7723000000000001</v>
      </c>
      <c r="IM206" s="4" t="e">
        <f t="shared" si="45"/>
        <v>#DIV/0!</v>
      </c>
      <c r="IN206" s="4">
        <f t="shared" si="46"/>
        <v>0.99534</v>
      </c>
      <c r="IO206" s="4">
        <f t="shared" si="47"/>
        <v>4.49024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s="5" customFormat="1" x14ac:dyDescent="0.2">
      <c r="A207" s="1" t="s">
        <v>204</v>
      </c>
      <c r="B207" s="4"/>
      <c r="C207" s="4"/>
      <c r="D207" s="4"/>
      <c r="E207" s="4"/>
      <c r="F207" s="4"/>
      <c r="G207" s="4"/>
      <c r="H207" s="4"/>
      <c r="I207" s="4"/>
      <c r="R207" s="4"/>
      <c r="S207" s="4"/>
      <c r="T207" s="4"/>
      <c r="U207" s="4"/>
      <c r="V207" s="4"/>
      <c r="W207" s="4"/>
      <c r="X207" s="4"/>
      <c r="Y207" s="4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T207" s="4"/>
      <c r="CU207" s="4"/>
      <c r="CV207" s="4"/>
      <c r="CW207" s="4"/>
      <c r="CX207" s="4"/>
      <c r="CY207" s="4"/>
      <c r="CZ207" s="4"/>
      <c r="DA207" s="4"/>
      <c r="DJ207" s="4"/>
      <c r="DK207" s="4"/>
      <c r="DL207" s="4"/>
      <c r="DM207" s="4"/>
      <c r="DN207" s="4"/>
      <c r="DO207" s="4"/>
      <c r="DP207" s="4"/>
      <c r="DQ207" s="4"/>
      <c r="DZ207" s="4"/>
      <c r="EA207" s="4"/>
      <c r="EB207" s="4"/>
      <c r="EC207" s="4"/>
      <c r="ED207" s="4"/>
      <c r="EE207" s="4"/>
      <c r="EF207" s="4"/>
      <c r="EG207" s="4"/>
      <c r="EP207" s="4"/>
      <c r="EQ207" s="4"/>
      <c r="ER207" s="4"/>
      <c r="ES207" s="4"/>
      <c r="ET207" s="4"/>
      <c r="EU207" s="4"/>
      <c r="EV207" s="4"/>
      <c r="EW207" s="4"/>
      <c r="FF207" s="4"/>
      <c r="FG207" s="4"/>
      <c r="FH207" s="4"/>
      <c r="FI207" s="4"/>
      <c r="FJ207" s="4"/>
      <c r="FK207" s="4"/>
      <c r="FL207" s="4"/>
      <c r="FM207" s="4"/>
      <c r="FV207" s="4"/>
      <c r="FW207" s="4"/>
      <c r="FX207" s="4"/>
      <c r="FY207" s="4"/>
      <c r="FZ207" s="4"/>
      <c r="GA207" s="4"/>
      <c r="GB207" s="4"/>
      <c r="GC207" s="4"/>
      <c r="GL207" s="4"/>
      <c r="GM207" s="4"/>
      <c r="GN207" s="4"/>
      <c r="GO207" s="4"/>
      <c r="GP207" s="4"/>
      <c r="GQ207" s="4"/>
      <c r="GR207" s="4"/>
      <c r="GS207" s="4"/>
      <c r="HB207" s="4"/>
      <c r="HC207" s="4"/>
      <c r="HD207" s="4"/>
      <c r="HE207" s="4"/>
      <c r="HF207" s="4"/>
      <c r="HG207" s="4"/>
      <c r="HH207" s="4"/>
      <c r="HI207" s="4"/>
      <c r="HR207" s="4"/>
      <c r="HS207" s="4"/>
      <c r="HT207" s="4"/>
      <c r="HU207" s="4"/>
      <c r="HV207" s="4"/>
      <c r="HW207" s="4"/>
      <c r="HX207" s="4"/>
      <c r="HY207" s="4"/>
      <c r="IH207" s="4" t="e">
        <f t="shared" ref="IH207" si="48">AVERAGEIFS(B207:IG207,metrics.rec,"MAE")</f>
        <v>#DIV/0!</v>
      </c>
      <c r="II207" s="4" t="e">
        <f t="shared" si="41"/>
        <v>#DIV/0!</v>
      </c>
      <c r="IJ207" s="4" t="e">
        <f t="shared" si="42"/>
        <v>#DIV/0!</v>
      </c>
      <c r="IK207" s="4" t="e">
        <f t="shared" si="43"/>
        <v>#DIV/0!</v>
      </c>
      <c r="IL207" s="4" t="e">
        <f t="shared" si="44"/>
        <v>#DIV/0!</v>
      </c>
      <c r="IM207" s="4" t="e">
        <f t="shared" si="45"/>
        <v>#DIV/0!</v>
      </c>
      <c r="IN207" s="4" t="e">
        <f t="shared" si="46"/>
        <v>#DIV/0!</v>
      </c>
      <c r="IO207" s="4" t="e">
        <f t="shared" si="47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s="9" customFormat="1" x14ac:dyDescent="0.2">
      <c r="A208" s="7" t="s">
        <v>205</v>
      </c>
      <c r="B208" s="8" t="str" cm="1">
        <f t="array" aca="1" ref="B208" ca="1">INDIRECT(ADDRESS(MATCH(MIN(B7:B207),B7:B207,0)+6,1))</f>
        <v>BI22.ZSim</v>
      </c>
      <c r="C208" s="8" t="str" cm="1">
        <f t="array" aca="1" ref="C208" ca="1">INDIRECT(ADDRESS(MATCH(MIN(C7:C207),C7:C207,0)+6,1))</f>
        <v>BI22.ZSim</v>
      </c>
      <c r="D208" s="8" t="str" cm="1">
        <f t="array" aca="1" ref="D208" ca="1">INDIRECT(ADDRESS(MATCH(MAX(D7:D207),D7:D207,0)+6,1))</f>
        <v>BI22.ZSim</v>
      </c>
      <c r="E208" s="8" t="str" cm="1">
        <f t="array" aca="1" ref="E208" ca="1">INDIRECT(ADDRESS(MATCH(MAX(E7:E207),E7:E207,0)+6,1))</f>
        <v>BU19.KLAdvanced</v>
      </c>
      <c r="F208" s="8" t="str" cm="1">
        <f t="array" aca="1" ref="F208" ca="1">INDIRECT(ADDRESS(MATCH(MAX(F7:F207),F7:F207,0)+6,1))</f>
        <v>BI01.JaccardMulti</v>
      </c>
      <c r="G208" s="8" t="e" cm="1">
        <f t="array" aca="1" ref="G208" ca="1">INDIRECT(ADDRESS(MATCH(MAX(G7:G207),G7:G207,0)+6,1))</f>
        <v>#N/A</v>
      </c>
      <c r="H208" s="8" t="str" cm="1">
        <f t="array" aca="1" ref="H208" ca="1">INDIRECT(ADDRESS(MATCH(MAX(H7:H207),H7:H207,0)+6,1))</f>
        <v>AI01.Jaccard</v>
      </c>
      <c r="I208" s="8" t="str" cm="1">
        <f t="array" aca="1" ref="I208" ca="1">INDIRECT(ADDRESS(MATCH(MIN(I7:I207),I7:I207,0)+6,1))</f>
        <v>CU14.Amer.CPC</v>
      </c>
      <c r="J208" s="12" t="str" cm="1">
        <f t="array" aca="1" ref="J208" ca="1">INDIRECT(ADDRESS(MATCH(MIN(J7:J207),J7:J207,0)+6,1))</f>
        <v>BI22.ZSim</v>
      </c>
      <c r="K208" s="12" t="str" cm="1">
        <f t="array" aca="1" ref="K208" ca="1">INDIRECT(ADDRESS(MATCH(MIN(K7:K207),K7:K207,0)+6,1))</f>
        <v>BI22.ZSim</v>
      </c>
      <c r="L208" s="12" t="str" cm="1">
        <f t="array" aca="1" ref="L208" ca="1">INDIRECT(ADDRESS(MATCH(MAX(L7:L207),L7:L207,0)+6,1))</f>
        <v>BU19.KLAdvanced</v>
      </c>
      <c r="M208" s="12" t="str" cm="1">
        <f t="array" aca="1" ref="M208" ca="1">INDIRECT(ADDRESS(MATCH(MAX(M7:M207),M7:M207,0)+6,1))</f>
        <v>AI05.SRC</v>
      </c>
      <c r="N208" s="12" t="str" cm="1">
        <f t="array" aca="1" ref="N208" ca="1">INDIRECT(ADDRESS(MATCH(MAX(N7:N207),N7:N207,0)+6,1))</f>
        <v>BI01.JaccardMulti</v>
      </c>
      <c r="O208" s="12" t="e" cm="1">
        <f t="array" aca="1" ref="O208" ca="1">INDIRECT(ADDRESS(MATCH(MAX(O7:O207),O7:O207,0)+6,1))</f>
        <v>#N/A</v>
      </c>
      <c r="P208" s="12" t="str" cm="1">
        <f t="array" aca="1" ref="P208" ca="1">INDIRECT(ADDRESS(MATCH(MAX(P7:P207),P7:P207,0)+6,1))</f>
        <v>AI01.Jaccard</v>
      </c>
      <c r="Q208" s="12" t="str" cm="1">
        <f t="array" aca="1" ref="Q208" ca="1">INDIRECT(ADDRESS(MATCH(MIN(Q7:Q207),Q7:Q207,0)+6,1))</f>
        <v>BU16.TAN</v>
      </c>
      <c r="R208" s="8" t="str" cm="1">
        <f t="array" aca="1" ref="R208" ca="1">INDIRECT(ADDRESS(MATCH(MIN(R7:R207),R7:R207,0)+6,1))</f>
        <v>AI05.SRC</v>
      </c>
      <c r="S208" s="8" t="str" cm="1">
        <f t="array" aca="1" ref="S208" ca="1">INDIRECT(ADDRESS(MATCH(MIN(S7:S207),S7:S207,0)+6,1))</f>
        <v>AI05.SRC</v>
      </c>
      <c r="T208" s="8" t="str" cm="1">
        <f t="array" aca="1" ref="T208" ca="1">INDIRECT(ADDRESS(MATCH(MAX(T7:T207),T7:T207,0)+6,1))</f>
        <v>BI07.PSSJ</v>
      </c>
      <c r="U208" s="8" t="str" cm="1">
        <f t="array" aca="1" ref="U208" ca="1">INDIRECT(ADDRESS(MATCH(MAX(U7:U207),U7:U207,0)+6,1))</f>
        <v>BU19.KLAdvanced</v>
      </c>
      <c r="V208" s="8" t="str" cm="1">
        <f t="array" aca="1" ref="V208" ca="1">INDIRECT(ADDRESS(MATCH(MAX(V7:V207),V7:V207,0)+6,1))</f>
        <v>BI01.JaccardMulti</v>
      </c>
      <c r="W208" s="8" t="e" cm="1">
        <f t="array" aca="1" ref="W208" ca="1">INDIRECT(ADDRESS(MATCH(MAX(W7:W207),W7:W207,0)+6,1))</f>
        <v>#N/A</v>
      </c>
      <c r="X208" s="8" t="str" cm="1">
        <f t="array" aca="1" ref="X208" ca="1">INDIRECT(ADDRESS(MATCH(MAX(X7:X207),X7:X207,0)+6,1))</f>
        <v>AI01.Jaccard</v>
      </c>
      <c r="Y208" s="8" t="str" cm="1">
        <f t="array" aca="1" ref="Y208" ca="1">INDIRECT(ADDRESS(MATCH(MIN(Y7:Y207),Y7:Y207,0)+6,1))</f>
        <v>BU19.KLAdvanced</v>
      </c>
      <c r="Z208" s="12" t="str" cm="1">
        <f t="array" aca="1" ref="Z208" ca="1">INDIRECT(ADDRESS(MATCH(MIN(Z7:Z207),Z7:Z207,0)+6,1))</f>
        <v>BI22.ZSim</v>
      </c>
      <c r="AA208" s="12" t="str" cm="1">
        <f t="array" aca="1" ref="AA208" ca="1">INDIRECT(ADDRESS(MATCH(MIN(AA7:AA207),AA7:AA207,0)+6,1))</f>
        <v>BI22.ESim3</v>
      </c>
      <c r="AB208" s="12" t="str" cm="1">
        <f t="array" aca="1" ref="AB208" ca="1">INDIRECT(ADDRESS(MATCH(MAX(AB7:AB207),AB7:AB207,0)+6,1))</f>
        <v>AI28.RPB</v>
      </c>
      <c r="AC208" s="12" t="str" cm="1">
        <f t="array" aca="1" ref="AC208" ca="1">INDIRECT(ADDRESS(MATCH(MAX(AC7:AC207),AC7:AC207,0)+6,1))</f>
        <v>AI05.SRC</v>
      </c>
      <c r="AD208" s="12" t="str" cm="1">
        <f t="array" aca="1" ref="AD208" ca="1">INDIRECT(ADDRESS(MATCH(MAX(AD7:AD207),AD7:AD207,0)+6,1))</f>
        <v>AI26.URP</v>
      </c>
      <c r="AE208" s="12" t="e" cm="1">
        <f t="array" aca="1" ref="AE208" ca="1">INDIRECT(ADDRESS(MATCH(MAX(AE7:AE207),AE7:AE207,0)+6,1))</f>
        <v>#N/A</v>
      </c>
      <c r="AF208" s="12" t="str" cm="1">
        <f t="array" aca="1" ref="AF208" ca="1">INDIRECT(ADDRESS(MATCH(MAX(AF7:AF207),AF7:AF207,0)+6,1))</f>
        <v>AI01.Jaccard</v>
      </c>
      <c r="AG208" s="12" t="str" cm="1">
        <f t="array" aca="1" ref="AG208" ca="1">INDIRECT(ADDRESS(MATCH(MIN(AG7:AG207),AG7:AG207,0)+6,1))</f>
        <v>CU14.Amer.CPC</v>
      </c>
      <c r="AH208" s="8" t="str" cm="1">
        <f t="array" aca="1" ref="AH208" ca="1">INDIRECT(ADDRESS(MATCH(MIN(AH7:AH207),AH7:AH207,0)+6,1))</f>
        <v>AI28.RPB</v>
      </c>
      <c r="AI208" s="8" t="str" cm="1">
        <f t="array" aca="1" ref="AI208" ca="1">INDIRECT(ADDRESS(MATCH(MIN(AI7:AI207),AI7:AI207,0)+6,1))</f>
        <v>AI28.RPB</v>
      </c>
      <c r="AJ208" s="8" t="str" cm="1">
        <f t="array" aca="1" ref="AJ208" ca="1">INDIRECT(ADDRESS(MATCH(MAX(AJ7:AJ207),AJ7:AJ207,0)+6,1))</f>
        <v>AI28.RPB</v>
      </c>
      <c r="AK208" s="8" t="str" cm="1">
        <f t="array" aca="1" ref="AK208" ca="1">INDIRECT(ADDRESS(MATCH(MAX(AK7:AK207),AK7:AK207,0)+6,1))</f>
        <v>AI12.Mu</v>
      </c>
      <c r="AL208" s="8" t="str" cm="1">
        <f t="array" aca="1" ref="AL208" ca="1">INDIRECT(ADDRESS(MATCH(MAX(AL7:AL207),AL7:AL207,0)+6,1))</f>
        <v>AI26.URP</v>
      </c>
      <c r="AM208" s="8" t="e" cm="1">
        <f t="array" aca="1" ref="AM208" ca="1">INDIRECT(ADDRESS(MATCH(MAX(AM7:AM207),AM7:AM207,0)+6,1))</f>
        <v>#N/A</v>
      </c>
      <c r="AN208" s="8" t="str" cm="1">
        <f t="array" aca="1" ref="AN208" ca="1">INDIRECT(ADDRESS(MATCH(MAX(AN7:AN207),AN7:AN207,0)+6,1))</f>
        <v>BI01.RelevantJaccard</v>
      </c>
      <c r="AO208" s="8" t="str" cm="1">
        <f t="array" aca="1" ref="AO208" ca="1">INDIRECT(ADDRESS(MATCH(MIN(AO7:AO207),AO7:AO207,0)+6,1))</f>
        <v>BU03.PC</v>
      </c>
      <c r="AP208" s="12" t="e" cm="1">
        <f t="array" aca="1" ref="AP208" ca="1">INDIRECT(ADDRESS(MATCH(MIN(AP7:AP207),AP7:AP207,0)+6,1))</f>
        <v>#N/A</v>
      </c>
      <c r="AQ208" s="12" t="e" cm="1">
        <f t="array" aca="1" ref="AQ208" ca="1">INDIRECT(ADDRESS(MATCH(MIN(AQ7:AQ207),AQ7:AQ207,0)+6,1))</f>
        <v>#N/A</v>
      </c>
      <c r="AR208" s="12" t="e" cm="1">
        <f t="array" aca="1" ref="AR208" ca="1">INDIRECT(ADDRESS(MATCH(MAX(AR7:AR207),AR7:AR207,0)+6,1))</f>
        <v>#N/A</v>
      </c>
      <c r="AS208" s="12" t="e" cm="1">
        <f t="array" aca="1" ref="AS208" ca="1">INDIRECT(ADDRESS(MATCH(MAX(AS7:AS207),AS7:AS207,0)+6,1))</f>
        <v>#N/A</v>
      </c>
      <c r="AT208" s="12" t="e" cm="1">
        <f t="array" aca="1" ref="AT208" ca="1">INDIRECT(ADDRESS(MATCH(MAX(AT7:AT207),AT7:AT207,0)+6,1))</f>
        <v>#N/A</v>
      </c>
      <c r="AU208" s="12" t="e" cm="1">
        <f t="array" aca="1" ref="AU208" ca="1">INDIRECT(ADDRESS(MATCH(MAX(AU7:AU207),AU7:AU207,0)+6,1))</f>
        <v>#N/A</v>
      </c>
      <c r="AV208" s="12" t="e" cm="1">
        <f t="array" aca="1" ref="AV208" ca="1">INDIRECT(ADDRESS(MATCH(MAX(AV7:AV207),AV7:AV207,0)+6,1))</f>
        <v>#N/A</v>
      </c>
      <c r="AW208" s="12" t="e" cm="1">
        <f t="array" aca="1" ref="AW208" ca="1">INDIRECT(ADDRESS(MATCH(MIN(AW7:AW207),AW7:AW207,0)+6,1))</f>
        <v>#N/A</v>
      </c>
      <c r="AX208" s="8" t="e" cm="1">
        <f t="array" aca="1" ref="AX208" ca="1">INDIRECT(ADDRESS(MATCH(MIN(AX7:AX207),AX7:AX207,0)+6,1))</f>
        <v>#N/A</v>
      </c>
      <c r="AY208" s="8" t="e" cm="1">
        <f t="array" aca="1" ref="AY208" ca="1">INDIRECT(ADDRESS(MATCH(MIN(AY7:AY207),AY7:AY207,0)+6,1))</f>
        <v>#N/A</v>
      </c>
      <c r="AZ208" s="8" t="e" cm="1">
        <f t="array" aca="1" ref="AZ208" ca="1">INDIRECT(ADDRESS(MATCH(MAX(AZ7:AZ207),AZ7:AZ207,0)+6,1))</f>
        <v>#N/A</v>
      </c>
      <c r="BA208" s="8" t="e" cm="1">
        <f t="array" aca="1" ref="BA208" ca="1">INDIRECT(ADDRESS(MATCH(MAX(BA7:BA207),BA7:BA207,0)+6,1))</f>
        <v>#N/A</v>
      </c>
      <c r="BB208" s="8" t="e" cm="1">
        <f t="array" aca="1" ref="BB208" ca="1">INDIRECT(ADDRESS(MATCH(MAX(BB7:BB207),BB7:BB207,0)+6,1))</f>
        <v>#N/A</v>
      </c>
      <c r="BC208" s="8" t="e" cm="1">
        <f t="array" aca="1" ref="BC208" ca="1">INDIRECT(ADDRESS(MATCH(MAX(BC7:BC207),BC7:BC207,0)+6,1))</f>
        <v>#N/A</v>
      </c>
      <c r="BD208" s="8" t="e" cm="1">
        <f t="array" aca="1" ref="BD208" ca="1">INDIRECT(ADDRESS(MATCH(MAX(BD7:BD207),BD7:BD207,0)+6,1))</f>
        <v>#N/A</v>
      </c>
      <c r="BE208" s="8" t="e" cm="1">
        <f t="array" aca="1" ref="BE208" ca="1">INDIRECT(ADDRESS(MATCH(MIN(BE7:BE207),BE7:BE207,0)+6,1))</f>
        <v>#N/A</v>
      </c>
      <c r="BF208" s="12" t="str" cm="1">
        <f t="array" aca="1" ref="BF208" ca="1">INDIRECT(ADDRESS(MATCH(MIN(BF7:BF207),BF7:BF207,0)+6,1))</f>
        <v>BI01.JacLMH</v>
      </c>
      <c r="BG208" s="12" t="str" cm="1">
        <f t="array" aca="1" ref="BG208" ca="1">INDIRECT(ADDRESS(MATCH(MIN(BG7:BG207),BG7:BG207,0)+6,1))</f>
        <v>BI01.JacLMH</v>
      </c>
      <c r="BH208" s="12" t="str" cm="1">
        <f t="array" aca="1" ref="BH208" ca="1">INDIRECT(ADDRESS(MATCH(MAX(BH7:BH207),BH7:BH207,0)+6,1))</f>
        <v>BI01.JacRA</v>
      </c>
      <c r="BI208" s="12" t="str" cm="1">
        <f t="array" aca="1" ref="BI208" ca="1">INDIRECT(ADDRESS(MATCH(MAX(BI7:BI207),BI7:BI207,0)+6,1))</f>
        <v>BU01.RatingJaccard</v>
      </c>
      <c r="BJ208" s="12" t="str" cm="1">
        <f t="array" aca="1" ref="BJ208" ca="1">INDIRECT(ADDRESS(MATCH(MAX(BJ7:BJ207),BJ7:BJ207,0)+6,1))</f>
        <v>BI01.RatingJaccard</v>
      </c>
      <c r="BK208" s="12" t="str" cm="1">
        <f t="array" aca="1" ref="BK208" ca="1">INDIRECT(ADDRESS(MATCH(MAX(BK7:BK207),BK7:BK207,0)+6,1))</f>
        <v>BI01.JacRA</v>
      </c>
      <c r="BL208" s="12" t="str" cm="1">
        <f t="array" aca="1" ref="BL208" ca="1">INDIRECT(ADDRESS(MATCH(MAX(BL7:BL207),BL7:BL207,0)+6,1))</f>
        <v>BI01.Dice</v>
      </c>
      <c r="BM208" s="12" t="str" cm="1">
        <f t="array" aca="1" ref="BM208" ca="1">INDIRECT(ADDRESS(MATCH(MIN(BM7:BM207),BM7:BM207,0)+6,1))</f>
        <v>BI01.RatingJaccard</v>
      </c>
      <c r="BN208" s="8" t="e" cm="1">
        <f t="array" aca="1" ref="BN208" ca="1">INDIRECT(ADDRESS(MATCH(MIN(BN7:BN207),BN7:BN207,0)+6,1))</f>
        <v>#N/A</v>
      </c>
      <c r="BO208" s="8" t="e" cm="1">
        <f t="array" aca="1" ref="BO208" ca="1">INDIRECT(ADDRESS(MATCH(MIN(BO7:BO207),BO7:BO207,0)+6,1))</f>
        <v>#N/A</v>
      </c>
      <c r="BP208" s="8" t="e" cm="1">
        <f t="array" aca="1" ref="BP208" ca="1">INDIRECT(ADDRESS(MATCH(MAX(BP7:BP207),BP7:BP207,0)+6,1))</f>
        <v>#N/A</v>
      </c>
      <c r="BQ208" s="8" t="e" cm="1">
        <f t="array" aca="1" ref="BQ208" ca="1">INDIRECT(ADDRESS(MATCH(MAX(BQ7:BQ207),BQ7:BQ207,0)+6,1))</f>
        <v>#N/A</v>
      </c>
      <c r="BR208" s="8" t="e" cm="1">
        <f t="array" aca="1" ref="BR208" ca="1">INDIRECT(ADDRESS(MATCH(MAX(BR7:BR207),BR7:BR207,0)+6,1))</f>
        <v>#N/A</v>
      </c>
      <c r="BS208" s="8" t="e" cm="1">
        <f t="array" aca="1" ref="BS208" ca="1">INDIRECT(ADDRESS(MATCH(MAX(BS7:BS207),BS7:BS207,0)+6,1))</f>
        <v>#N/A</v>
      </c>
      <c r="BT208" s="8" t="e" cm="1">
        <f t="array" aca="1" ref="BT208" ca="1">INDIRECT(ADDRESS(MATCH(MAX(BT7:BT207),BT7:BT207,0)+6,1))</f>
        <v>#N/A</v>
      </c>
      <c r="BU208" s="8" t="e" cm="1">
        <f t="array" aca="1" ref="BU208" ca="1">INDIRECT(ADDRESS(MATCH(MIN(BU7:BU207),BU7:BU207,0)+6,1))</f>
        <v>#N/A</v>
      </c>
      <c r="BV208" s="12" t="e" cm="1">
        <f t="array" aca="1" ref="BV208" ca="1">INDIRECT(ADDRESS(MATCH(MIN(BV7:BV207),BV7:BV207,0)+6,1))</f>
        <v>#N/A</v>
      </c>
      <c r="BW208" s="12" t="e" cm="1">
        <f t="array" aca="1" ref="BW208" ca="1">INDIRECT(ADDRESS(MATCH(MIN(BW7:BW207),BW7:BW207,0)+6,1))</f>
        <v>#N/A</v>
      </c>
      <c r="BX208" s="12" t="e" cm="1">
        <f t="array" aca="1" ref="BX208" ca="1">INDIRECT(ADDRESS(MATCH(MAX(BX7:BX207),BX7:BX207,0)+6,1))</f>
        <v>#N/A</v>
      </c>
      <c r="BY208" s="12" t="e" cm="1">
        <f t="array" aca="1" ref="BY208" ca="1">INDIRECT(ADDRESS(MATCH(MAX(BY7:BY207),BY7:BY207,0)+6,1))</f>
        <v>#N/A</v>
      </c>
      <c r="BZ208" s="12" t="e" cm="1">
        <f t="array" aca="1" ref="BZ208" ca="1">INDIRECT(ADDRESS(MATCH(MAX(BZ7:BZ207),BZ7:BZ207,0)+6,1))</f>
        <v>#N/A</v>
      </c>
      <c r="CA208" s="12" t="e" cm="1">
        <f t="array" aca="1" ref="CA208" ca="1">INDIRECT(ADDRESS(MATCH(MAX(CA7:CA207),CA7:CA207,0)+6,1))</f>
        <v>#N/A</v>
      </c>
      <c r="CB208" s="12" t="e" cm="1">
        <f t="array" aca="1" ref="CB208" ca="1">INDIRECT(ADDRESS(MATCH(MAX(CB7:CB207),CB7:CB207,0)+6,1))</f>
        <v>#N/A</v>
      </c>
      <c r="CC208" s="12" t="e" cm="1">
        <f t="array" aca="1" ref="CC208" ca="1">INDIRECT(ADDRESS(MATCH(MIN(CC7:CC207),CC7:CC207,0)+6,1))</f>
        <v>#N/A</v>
      </c>
      <c r="CD208" s="8" t="e" cm="1">
        <f t="array" aca="1" ref="CD208" ca="1">INDIRECT(ADDRESS(MATCH(MIN(CD7:CD207),CD7:CD207,0)+6,1))</f>
        <v>#N/A</v>
      </c>
      <c r="CE208" s="8" t="e" cm="1">
        <f t="array" aca="1" ref="CE208" ca="1">INDIRECT(ADDRESS(MATCH(MIN(CE7:CE207),CE7:CE207,0)+6,1))</f>
        <v>#N/A</v>
      </c>
      <c r="CF208" s="8" t="e" cm="1">
        <f t="array" aca="1" ref="CF208" ca="1">INDIRECT(ADDRESS(MATCH(MAX(CF7:CF207),CF7:CF207,0)+6,1))</f>
        <v>#N/A</v>
      </c>
      <c r="CG208" s="8" t="e" cm="1">
        <f t="array" aca="1" ref="CG208" ca="1">INDIRECT(ADDRESS(MATCH(MAX(CG7:CG207),CG7:CG207,0)+6,1))</f>
        <v>#N/A</v>
      </c>
      <c r="CH208" s="8" t="e" cm="1">
        <f t="array" aca="1" ref="CH208" ca="1">INDIRECT(ADDRESS(MATCH(MAX(CH7:CH207),CH7:CH207,0)+6,1))</f>
        <v>#N/A</v>
      </c>
      <c r="CI208" s="8" t="e" cm="1">
        <f t="array" aca="1" ref="CI208" ca="1">INDIRECT(ADDRESS(MATCH(MAX(CI7:CI207),CI7:CI207,0)+6,1))</f>
        <v>#N/A</v>
      </c>
      <c r="CJ208" s="8" t="e" cm="1">
        <f t="array" aca="1" ref="CJ208" ca="1">INDIRECT(ADDRESS(MATCH(MAX(CJ7:CJ207),CJ7:CJ207,0)+6,1))</f>
        <v>#N/A</v>
      </c>
      <c r="CK208" s="8" t="e" cm="1">
        <f t="array" aca="1" ref="CK208" ca="1">INDIRECT(ADDRESS(MATCH(MIN(CK7:CK207),CK7:CK207,0)+6,1))</f>
        <v>#N/A</v>
      </c>
      <c r="CL208" s="12" t="e" cm="1">
        <f t="array" aca="1" ref="CL208" ca="1">INDIRECT(ADDRESS(MATCH(MIN(CL7:CL207),CL7:CL207,0)+6,1))</f>
        <v>#N/A</v>
      </c>
      <c r="CM208" s="12" t="e" cm="1">
        <f t="array" aca="1" ref="CM208" ca="1">INDIRECT(ADDRESS(MATCH(MIN(CM7:CM207),CM7:CM207,0)+6,1))</f>
        <v>#N/A</v>
      </c>
      <c r="CN208" s="12" t="e" cm="1">
        <f t="array" aca="1" ref="CN208" ca="1">INDIRECT(ADDRESS(MATCH(MAX(CN7:CN207),CN7:CN207,0)+6,1))</f>
        <v>#N/A</v>
      </c>
      <c r="CO208" s="12" t="e" cm="1">
        <f t="array" aca="1" ref="CO208" ca="1">INDIRECT(ADDRESS(MATCH(MAX(CO7:CO207),CO7:CO207,0)+6,1))</f>
        <v>#N/A</v>
      </c>
      <c r="CP208" s="12" t="e" cm="1">
        <f t="array" aca="1" ref="CP208" ca="1">INDIRECT(ADDRESS(MATCH(MAX(CP7:CP207),CP7:CP207,0)+6,1))</f>
        <v>#N/A</v>
      </c>
      <c r="CQ208" s="12" t="e" cm="1">
        <f t="array" aca="1" ref="CQ208" ca="1">INDIRECT(ADDRESS(MATCH(MAX(CQ7:CQ207),CQ7:CQ207,0)+6,1))</f>
        <v>#N/A</v>
      </c>
      <c r="CR208" s="12" t="e" cm="1">
        <f t="array" aca="1" ref="CR208" ca="1">INDIRECT(ADDRESS(MATCH(MAX(CR7:CR207),CR7:CR207,0)+6,1))</f>
        <v>#N/A</v>
      </c>
      <c r="CS208" s="12" t="e" cm="1">
        <f t="array" aca="1" ref="CS208" ca="1">INDIRECT(ADDRESS(MATCH(MIN(CS7:CS207),CS7:CS207,0)+6,1))</f>
        <v>#N/A</v>
      </c>
      <c r="CT208" s="8" t="str" cm="1">
        <f t="array" aca="1" ref="CT208" ca="1">INDIRECT(ADDRESS(MATCH(MIN(CT7:CT207),CT7:CT207,0)+6,1))</f>
        <v>BI01.JacLMH</v>
      </c>
      <c r="CU208" s="8" t="str" cm="1">
        <f t="array" aca="1" ref="CU208" ca="1">INDIRECT(ADDRESS(MATCH(MIN(CU7:CU207),CU7:CU207,0)+6,1))</f>
        <v>BI01.JacLMH</v>
      </c>
      <c r="CV208" s="8" t="str" cm="1">
        <f t="array" aca="1" ref="CV208" ca="1">INDIRECT(ADDRESS(MATCH(MAX(CV7:CV207),CV7:CV207,0)+6,1))</f>
        <v>BI01.JacRA</v>
      </c>
      <c r="CW208" s="8" t="str" cm="1">
        <f t="array" aca="1" ref="CW208" ca="1">INDIRECT(ADDRESS(MATCH(MAX(CW7:CW207),CW7:CW207,0)+6,1))</f>
        <v>BU01.RatingJaccard</v>
      </c>
      <c r="CX208" s="8" t="str" cm="1">
        <f t="array" aca="1" ref="CX208" ca="1">INDIRECT(ADDRESS(MATCH(MAX(CX7:CX207),CX7:CX207,0)+6,1))</f>
        <v>BI01.RatingJaccard</v>
      </c>
      <c r="CY208" s="8" t="str" cm="1">
        <f t="array" aca="1" ref="CY208" ca="1">INDIRECT(ADDRESS(MATCH(MAX(CY7:CY207),CY7:CY207,0)+6,1))</f>
        <v>BI01.JacRA</v>
      </c>
      <c r="CZ208" s="8" t="str" cm="1">
        <f t="array" aca="1" ref="CZ208" ca="1">INDIRECT(ADDRESS(MATCH(MAX(CZ7:CZ207),CZ7:CZ207,0)+6,1))</f>
        <v>BI01.Dice</v>
      </c>
      <c r="DA208" s="8" t="str" cm="1">
        <f t="array" aca="1" ref="DA208" ca="1">INDIRECT(ADDRESS(MATCH(MIN(DA7:DA207),DA7:DA207,0)+6,1))</f>
        <v>BI01.RelevantJaccard</v>
      </c>
      <c r="DB208" s="12" t="e" cm="1">
        <f t="array" aca="1" ref="DB208" ca="1">INDIRECT(ADDRESS(MATCH(MIN(DB7:DB207),DB7:DB207,0)+6,1))</f>
        <v>#N/A</v>
      </c>
      <c r="DC208" s="12" t="e" cm="1">
        <f t="array" aca="1" ref="DC208" ca="1">INDIRECT(ADDRESS(MATCH(MIN(DC7:DC207),DC7:DC207,0)+6,1))</f>
        <v>#N/A</v>
      </c>
      <c r="DD208" s="12" t="e" cm="1">
        <f t="array" aca="1" ref="DD208" ca="1">INDIRECT(ADDRESS(MATCH(MAX(DD7:DD207),DD7:DD207,0)+6,1))</f>
        <v>#N/A</v>
      </c>
      <c r="DE208" s="12" t="e" cm="1">
        <f t="array" aca="1" ref="DE208" ca="1">INDIRECT(ADDRESS(MATCH(MAX(DE7:DE207),DE7:DE207,0)+6,1))</f>
        <v>#N/A</v>
      </c>
      <c r="DF208" s="12" t="e" cm="1">
        <f t="array" aca="1" ref="DF208" ca="1">INDIRECT(ADDRESS(MATCH(MAX(DF7:DF207),DF7:DF207,0)+6,1))</f>
        <v>#N/A</v>
      </c>
      <c r="DG208" s="12" t="e" cm="1">
        <f t="array" aca="1" ref="DG208" ca="1">INDIRECT(ADDRESS(MATCH(MAX(DG7:DG207),DG7:DG207,0)+6,1))</f>
        <v>#N/A</v>
      </c>
      <c r="DH208" s="12" t="e" cm="1">
        <f t="array" aca="1" ref="DH208" ca="1">INDIRECT(ADDRESS(MATCH(MAX(DH7:DH207),DH7:DH207,0)+6,1))</f>
        <v>#N/A</v>
      </c>
      <c r="DI208" s="12" t="e" cm="1">
        <f t="array" aca="1" ref="DI208" ca="1">INDIRECT(ADDRESS(MATCH(MIN(DI7:DI207),DI7:DI207,0)+6,1))</f>
        <v>#N/A</v>
      </c>
      <c r="DJ208" s="8" t="e" cm="1">
        <f t="array" aca="1" ref="DJ208" ca="1">INDIRECT(ADDRESS(MATCH(MIN(DJ7:DJ207),DJ7:DJ207,0)+6,1))</f>
        <v>#N/A</v>
      </c>
      <c r="DK208" s="8" t="e" cm="1">
        <f t="array" aca="1" ref="DK208" ca="1">INDIRECT(ADDRESS(MATCH(MIN(DK7:DK207),DK7:DK207,0)+6,1))</f>
        <v>#N/A</v>
      </c>
      <c r="DL208" s="8" t="e" cm="1">
        <f t="array" aca="1" ref="DL208" ca="1">INDIRECT(ADDRESS(MATCH(MAX(DL7:DL207),DL7:DL207,0)+6,1))</f>
        <v>#N/A</v>
      </c>
      <c r="DM208" s="8" t="e" cm="1">
        <f t="array" aca="1" ref="DM208" ca="1">INDIRECT(ADDRESS(MATCH(MAX(DM7:DM207),DM7:DM207,0)+6,1))</f>
        <v>#N/A</v>
      </c>
      <c r="DN208" s="8" t="e" cm="1">
        <f t="array" aca="1" ref="DN208" ca="1">INDIRECT(ADDRESS(MATCH(MAX(DN7:DN207),DN7:DN207,0)+6,1))</f>
        <v>#N/A</v>
      </c>
      <c r="DO208" s="8" t="e" cm="1">
        <f t="array" aca="1" ref="DO208" ca="1">INDIRECT(ADDRESS(MATCH(MAX(DO7:DO207),DO7:DO207,0)+6,1))</f>
        <v>#N/A</v>
      </c>
      <c r="DP208" s="8" t="e" cm="1">
        <f t="array" aca="1" ref="DP208" ca="1">INDIRECT(ADDRESS(MATCH(MAX(DP7:DP207),DP7:DP207,0)+6,1))</f>
        <v>#N/A</v>
      </c>
      <c r="DQ208" s="8" t="e" cm="1">
        <f t="array" aca="1" ref="DQ208" ca="1">INDIRECT(ADDRESS(MATCH(MIN(DQ7:DQ207),DQ7:DQ207,0)+6,1))</f>
        <v>#N/A</v>
      </c>
      <c r="DR208" s="12" t="e" cm="1">
        <f t="array" aca="1" ref="DR208" ca="1">INDIRECT(ADDRESS(MATCH(MIN(DR7:DR207),DR7:DR207,0)+6,1))</f>
        <v>#N/A</v>
      </c>
      <c r="DS208" s="12" t="e" cm="1">
        <f t="array" aca="1" ref="DS208" ca="1">INDIRECT(ADDRESS(MATCH(MIN(DS7:DS207),DS7:DS207,0)+6,1))</f>
        <v>#N/A</v>
      </c>
      <c r="DT208" s="12" t="e" cm="1">
        <f t="array" aca="1" ref="DT208" ca="1">INDIRECT(ADDRESS(MATCH(MAX(DT7:DT207),DT7:DT207,0)+6,1))</f>
        <v>#N/A</v>
      </c>
      <c r="DU208" s="12" t="e" cm="1">
        <f t="array" aca="1" ref="DU208" ca="1">INDIRECT(ADDRESS(MATCH(MAX(DU7:DU207),DU7:DU207,0)+6,1))</f>
        <v>#N/A</v>
      </c>
      <c r="DV208" s="12" t="e" cm="1">
        <f t="array" aca="1" ref="DV208" ca="1">INDIRECT(ADDRESS(MATCH(MAX(DV7:DV207),DV7:DV207,0)+6,1))</f>
        <v>#N/A</v>
      </c>
      <c r="DW208" s="12" t="e" cm="1">
        <f t="array" aca="1" ref="DW208" ca="1">INDIRECT(ADDRESS(MATCH(MAX(DW7:DW207),DW7:DW207,0)+6,1))</f>
        <v>#N/A</v>
      </c>
      <c r="DX208" s="12" t="e" cm="1">
        <f t="array" aca="1" ref="DX208" ca="1">INDIRECT(ADDRESS(MATCH(MAX(DX7:DX207),DX7:DX207,0)+6,1))</f>
        <v>#N/A</v>
      </c>
      <c r="DY208" s="12" t="e" cm="1">
        <f t="array" aca="1" ref="DY208" ca="1">INDIRECT(ADDRESS(MATCH(MIN(DY7:DY207),DY7:DY207,0)+6,1))</f>
        <v>#N/A</v>
      </c>
      <c r="DZ208" s="8" t="e" cm="1">
        <f t="array" aca="1" ref="DZ208" ca="1">INDIRECT(ADDRESS(MATCH(MIN(DZ7:DZ207),DZ7:DZ207,0)+6,1))</f>
        <v>#N/A</v>
      </c>
      <c r="EA208" s="8" t="e" cm="1">
        <f t="array" aca="1" ref="EA208" ca="1">INDIRECT(ADDRESS(MATCH(MIN(EA7:EA207),EA7:EA207,0)+6,1))</f>
        <v>#N/A</v>
      </c>
      <c r="EB208" s="8" t="e" cm="1">
        <f t="array" aca="1" ref="EB208" ca="1">INDIRECT(ADDRESS(MATCH(MAX(EB7:EB207),EB7:EB207,0)+6,1))</f>
        <v>#N/A</v>
      </c>
      <c r="EC208" s="8" t="e" cm="1">
        <f t="array" aca="1" ref="EC208" ca="1">INDIRECT(ADDRESS(MATCH(MAX(EC7:EC207),EC7:EC207,0)+6,1))</f>
        <v>#N/A</v>
      </c>
      <c r="ED208" s="8" t="e" cm="1">
        <f t="array" aca="1" ref="ED208" ca="1">INDIRECT(ADDRESS(MATCH(MAX(ED7:ED207),ED7:ED207,0)+6,1))</f>
        <v>#N/A</v>
      </c>
      <c r="EE208" s="8" t="e" cm="1">
        <f t="array" aca="1" ref="EE208" ca="1">INDIRECT(ADDRESS(MATCH(MAX(EE7:EE207),EE7:EE207,0)+6,1))</f>
        <v>#N/A</v>
      </c>
      <c r="EF208" s="8" t="e" cm="1">
        <f t="array" aca="1" ref="EF208" ca="1">INDIRECT(ADDRESS(MATCH(MAX(EF7:EF207),EF7:EF207,0)+6,1))</f>
        <v>#N/A</v>
      </c>
      <c r="EG208" s="8" t="e" cm="1">
        <f t="array" aca="1" ref="EG208" ca="1">INDIRECT(ADDRESS(MATCH(MIN(EG7:EG207),EG7:EG207,0)+6,1))</f>
        <v>#N/A</v>
      </c>
      <c r="EH208" s="12" t="str" cm="1">
        <f t="array" aca="1" ref="EH208" ca="1">INDIRECT(ADDRESS(MATCH(MIN(EH7:EH207),EH7:EH207,0)+6,1))</f>
        <v>AI05.SRC</v>
      </c>
      <c r="EI208" s="12" t="str" cm="1">
        <f t="array" aca="1" ref="EI208" ca="1">INDIRECT(ADDRESS(MATCH(MIN(EI7:EI207),EI7:EI207,0)+6,1))</f>
        <v>AI05.SRC</v>
      </c>
      <c r="EJ208" s="12" t="str" cm="1">
        <f t="array" aca="1" ref="EJ208" ca="1">INDIRECT(ADDRESS(MATCH(MAX(EJ7:EJ207),EJ7:EJ207,0)+6,1))</f>
        <v>AI06.PIP</v>
      </c>
      <c r="EK208" s="12" t="str" cm="1">
        <f t="array" aca="1" ref="EK208" ca="1">INDIRECT(ADDRESS(MATCH(MAX(EK7:EK207),EK7:EK207,0)+6,1))</f>
        <v>AI05.SRC</v>
      </c>
      <c r="EL208" s="12" t="str" cm="1">
        <f t="array" aca="1" ref="EL208" ca="1">INDIRECT(ADDRESS(MATCH(MAX(EL7:EL207),EL7:EL207,0)+6,1))</f>
        <v>AI01.Jaccard</v>
      </c>
      <c r="EM208" s="12" t="str" cm="1">
        <f t="array" aca="1" ref="EM208" ca="1">INDIRECT(ADDRESS(MATCH(MAX(EM7:EM207),EM7:EM207,0)+6,1))</f>
        <v>AI01.Jaccard</v>
      </c>
      <c r="EN208" s="12" t="str" cm="1">
        <f t="array" aca="1" ref="EN208" ca="1">INDIRECT(ADDRESS(MATCH(MAX(EN7:EN207),EN7:EN207,0)+6,1))</f>
        <v>AI01.Jaccard</v>
      </c>
      <c r="EO208" s="12" t="str" cm="1">
        <f t="array" aca="1" ref="EO208" ca="1">INDIRECT(ADDRESS(MATCH(MIN(EO7:EO207),EO7:EO207,0)+6,1))</f>
        <v>BU01.RatingJaccard</v>
      </c>
      <c r="EP208" s="8" t="e" cm="1">
        <f t="array" aca="1" ref="EP208" ca="1">INDIRECT(ADDRESS(MATCH(MIN(EP7:EP207),EP7:EP207,0)+6,1))</f>
        <v>#N/A</v>
      </c>
      <c r="EQ208" s="8" t="e" cm="1">
        <f t="array" aca="1" ref="EQ208" ca="1">INDIRECT(ADDRESS(MATCH(MIN(EQ7:EQ207),EQ7:EQ207,0)+6,1))</f>
        <v>#N/A</v>
      </c>
      <c r="ER208" s="8" t="e" cm="1">
        <f t="array" aca="1" ref="ER208" ca="1">INDIRECT(ADDRESS(MATCH(MAX(ER7:ER207),ER7:ER207,0)+6,1))</f>
        <v>#N/A</v>
      </c>
      <c r="ES208" s="8" t="e" cm="1">
        <f t="array" aca="1" ref="ES208" ca="1">INDIRECT(ADDRESS(MATCH(MAX(ES7:ES207),ES7:ES207,0)+6,1))</f>
        <v>#N/A</v>
      </c>
      <c r="ET208" s="8" t="e" cm="1">
        <f t="array" aca="1" ref="ET208" ca="1">INDIRECT(ADDRESS(MATCH(MAX(ET7:ET207),ET7:ET207,0)+6,1))</f>
        <v>#N/A</v>
      </c>
      <c r="EU208" s="8" t="e" cm="1">
        <f t="array" aca="1" ref="EU208" ca="1">INDIRECT(ADDRESS(MATCH(MAX(EU7:EU207),EU7:EU207,0)+6,1))</f>
        <v>#N/A</v>
      </c>
      <c r="EV208" s="8" t="e" cm="1">
        <f t="array" aca="1" ref="EV208" ca="1">INDIRECT(ADDRESS(MATCH(MAX(EV7:EV207),EV7:EV207,0)+6,1))</f>
        <v>#N/A</v>
      </c>
      <c r="EW208" s="8" t="e" cm="1">
        <f t="array" aca="1" ref="EW208" ca="1">INDIRECT(ADDRESS(MATCH(MIN(EW7:EW207),EW7:EW207,0)+6,1))</f>
        <v>#N/A</v>
      </c>
      <c r="EX208" s="12" t="e" cm="1">
        <f t="array" aca="1" ref="EX208" ca="1">INDIRECT(ADDRESS(MATCH(MIN(EX7:EX207),EX7:EX207,0)+6,1))</f>
        <v>#N/A</v>
      </c>
      <c r="EY208" s="12" t="e" cm="1">
        <f t="array" aca="1" ref="EY208" ca="1">INDIRECT(ADDRESS(MATCH(MIN(EY7:EY207),EY7:EY207,0)+6,1))</f>
        <v>#N/A</v>
      </c>
      <c r="EZ208" s="12" t="e" cm="1">
        <f t="array" aca="1" ref="EZ208" ca="1">INDIRECT(ADDRESS(MATCH(MAX(EZ7:EZ207),EZ7:EZ207,0)+6,1))</f>
        <v>#N/A</v>
      </c>
      <c r="FA208" s="12" t="e" cm="1">
        <f t="array" aca="1" ref="FA208" ca="1">INDIRECT(ADDRESS(MATCH(MAX(FA7:FA207),FA7:FA207,0)+6,1))</f>
        <v>#N/A</v>
      </c>
      <c r="FB208" s="12" t="e" cm="1">
        <f t="array" aca="1" ref="FB208" ca="1">INDIRECT(ADDRESS(MATCH(MAX(FB7:FB207),FB7:FB207,0)+6,1))</f>
        <v>#N/A</v>
      </c>
      <c r="FC208" s="12" t="e" cm="1">
        <f t="array" aca="1" ref="FC208" ca="1">INDIRECT(ADDRESS(MATCH(MAX(FC7:FC207),FC7:FC207,0)+6,1))</f>
        <v>#N/A</v>
      </c>
      <c r="FD208" s="12" t="e" cm="1">
        <f t="array" aca="1" ref="FD208" ca="1">INDIRECT(ADDRESS(MATCH(MAX(FD7:FD207),FD7:FD207,0)+6,1))</f>
        <v>#N/A</v>
      </c>
      <c r="FE208" s="12" t="e" cm="1">
        <f t="array" aca="1" ref="FE208" ca="1">INDIRECT(ADDRESS(MATCH(MIN(FE7:FE207),FE7:FE207,0)+6,1))</f>
        <v>#N/A</v>
      </c>
      <c r="FF208" s="8" t="e" cm="1">
        <f t="array" aca="1" ref="FF208" ca="1">INDIRECT(ADDRESS(MATCH(MIN(FF7:FF207),FF7:FF207,0)+6,1))</f>
        <v>#N/A</v>
      </c>
      <c r="FG208" s="8" t="e" cm="1">
        <f t="array" aca="1" ref="FG208" ca="1">INDIRECT(ADDRESS(MATCH(MIN(FG7:FG207),FG7:FG207,0)+6,1))</f>
        <v>#N/A</v>
      </c>
      <c r="FH208" s="8" t="e" cm="1">
        <f t="array" aca="1" ref="FH208" ca="1">INDIRECT(ADDRESS(MATCH(MAX(FH7:FH207),FH7:FH207,0)+6,1))</f>
        <v>#N/A</v>
      </c>
      <c r="FI208" s="8" t="e" cm="1">
        <f t="array" aca="1" ref="FI208" ca="1">INDIRECT(ADDRESS(MATCH(MAX(FI7:FI207),FI7:FI207,0)+6,1))</f>
        <v>#N/A</v>
      </c>
      <c r="FJ208" s="8" t="e" cm="1">
        <f t="array" aca="1" ref="FJ208" ca="1">INDIRECT(ADDRESS(MATCH(MAX(FJ7:FJ207),FJ7:FJ207,0)+6,1))</f>
        <v>#N/A</v>
      </c>
      <c r="FK208" s="8" t="e" cm="1">
        <f t="array" aca="1" ref="FK208" ca="1">INDIRECT(ADDRESS(MATCH(MAX(FK7:FK207),FK7:FK207,0)+6,1))</f>
        <v>#N/A</v>
      </c>
      <c r="FL208" s="8" t="e" cm="1">
        <f t="array" aca="1" ref="FL208" ca="1">INDIRECT(ADDRESS(MATCH(MAX(FL7:FL207),FL7:FL207,0)+6,1))</f>
        <v>#N/A</v>
      </c>
      <c r="FM208" s="8" t="e" cm="1">
        <f t="array" aca="1" ref="FM208" ca="1">INDIRECT(ADDRESS(MATCH(MIN(FM7:FM207),FM7:FM207,0)+6,1))</f>
        <v>#N/A</v>
      </c>
      <c r="FN208" s="12" t="e" cm="1">
        <f t="array" aca="1" ref="FN208" ca="1">INDIRECT(ADDRESS(MATCH(MIN(FN7:FN207),FN7:FN207,0)+6,1))</f>
        <v>#N/A</v>
      </c>
      <c r="FO208" s="12" t="e" cm="1">
        <f t="array" aca="1" ref="FO208" ca="1">INDIRECT(ADDRESS(MATCH(MIN(FO7:FO207),FO7:FO207,0)+6,1))</f>
        <v>#N/A</v>
      </c>
      <c r="FP208" s="12" t="e" cm="1">
        <f t="array" aca="1" ref="FP208" ca="1">INDIRECT(ADDRESS(MATCH(MAX(FP7:FP207),FP7:FP207,0)+6,1))</f>
        <v>#N/A</v>
      </c>
      <c r="FQ208" s="12" t="e" cm="1">
        <f t="array" aca="1" ref="FQ208" ca="1">INDIRECT(ADDRESS(MATCH(MAX(FQ7:FQ207),FQ7:FQ207,0)+6,1))</f>
        <v>#N/A</v>
      </c>
      <c r="FR208" s="12" t="e" cm="1">
        <f t="array" aca="1" ref="FR208" ca="1">INDIRECT(ADDRESS(MATCH(MAX(FR7:FR207),FR7:FR207,0)+6,1))</f>
        <v>#N/A</v>
      </c>
      <c r="FS208" s="12" t="e" cm="1">
        <f t="array" aca="1" ref="FS208" ca="1">INDIRECT(ADDRESS(MATCH(MAX(FS7:FS207),FS7:FS207,0)+6,1))</f>
        <v>#N/A</v>
      </c>
      <c r="FT208" s="12" t="e" cm="1">
        <f t="array" aca="1" ref="FT208" ca="1">INDIRECT(ADDRESS(MATCH(MAX(FT7:FT207),FT7:FT207,0)+6,1))</f>
        <v>#N/A</v>
      </c>
      <c r="FU208" s="12" t="e" cm="1">
        <f t="array" aca="1" ref="FU208" ca="1">INDIRECT(ADDRESS(MATCH(MIN(FU7:FU207),FU7:FU207,0)+6,1))</f>
        <v>#N/A</v>
      </c>
      <c r="FV208" s="8" t="str" cm="1">
        <f t="array" aca="1" ref="FV208" ca="1">INDIRECT(ADDRESS(MATCH(MIN(FV7:FV207),FV7:FV207,0)+6,1))</f>
        <v>BI01.JacRA</v>
      </c>
      <c r="FW208" s="8" t="str" cm="1">
        <f t="array" aca="1" ref="FW208" ca="1">INDIRECT(ADDRESS(MATCH(MIN(FW7:FW207),FW7:FW207,0)+6,1))</f>
        <v>BI01.JacRA</v>
      </c>
      <c r="FX208" s="8" t="str" cm="1">
        <f t="array" aca="1" ref="FX208" ca="1">INDIRECT(ADDRESS(MATCH(MAX(FX7:FX207),FX7:FX207,0)+6,1))</f>
        <v>BI01.JacRA</v>
      </c>
      <c r="FY208" s="8" t="str" cm="1">
        <f t="array" aca="1" ref="FY208" ca="1">INDIRECT(ADDRESS(MATCH(MAX(FY7:FY207),FY7:FY207,0)+6,1))</f>
        <v>BU01.JacEDS</v>
      </c>
      <c r="FZ208" s="8" t="str" cm="1">
        <f t="array" aca="1" ref="FZ208" ca="1">INDIRECT(ADDRESS(MATCH(MAX(FZ7:FZ207),FZ7:FZ207,0)+6,1))</f>
        <v>BI01.JacEDS</v>
      </c>
      <c r="GA208" s="8" t="str" cm="1">
        <f t="array" aca="1" ref="GA208" ca="1">INDIRECT(ADDRESS(MATCH(MAX(GA7:GA207),GA7:GA207,0)+6,1))</f>
        <v>BI01.JacEDS</v>
      </c>
      <c r="GB208" s="8" t="str" cm="1">
        <f t="array" aca="1" ref="GB208" ca="1">INDIRECT(ADDRESS(MATCH(MAX(GB7:GB207),GB7:GB207,0)+6,1))</f>
        <v>AI01.Jaccard</v>
      </c>
      <c r="GC208" s="8" t="str" cm="1">
        <f t="array" aca="1" ref="GC208" ca="1">INDIRECT(ADDRESS(MATCH(MIN(GC7:GC207),GC7:GC207,0)+6,1))</f>
        <v>BU01.Dice</v>
      </c>
      <c r="GD208" s="12" t="e" cm="1">
        <f t="array" aca="1" ref="GD208" ca="1">INDIRECT(ADDRESS(MATCH(MIN(GD7:GD207),GD7:GD207,0)+6,1))</f>
        <v>#N/A</v>
      </c>
      <c r="GE208" s="12" t="e" cm="1">
        <f t="array" aca="1" ref="GE208" ca="1">INDIRECT(ADDRESS(MATCH(MIN(GE7:GE207),GE7:GE207,0)+6,1))</f>
        <v>#N/A</v>
      </c>
      <c r="GF208" s="12" t="e" cm="1">
        <f t="array" aca="1" ref="GF208" ca="1">INDIRECT(ADDRESS(MATCH(MAX(GF7:GF207),GF7:GF207,0)+6,1))</f>
        <v>#N/A</v>
      </c>
      <c r="GG208" s="12" t="e" cm="1">
        <f t="array" aca="1" ref="GG208" ca="1">INDIRECT(ADDRESS(MATCH(MAX(GG7:GG207),GG7:GG207,0)+6,1))</f>
        <v>#N/A</v>
      </c>
      <c r="GH208" s="12" t="e" cm="1">
        <f t="array" aca="1" ref="GH208" ca="1">INDIRECT(ADDRESS(MATCH(MAX(GH7:GH207),GH7:GH207,0)+6,1))</f>
        <v>#N/A</v>
      </c>
      <c r="GI208" s="12" t="e" cm="1">
        <f t="array" aca="1" ref="GI208" ca="1">INDIRECT(ADDRESS(MATCH(MAX(GI7:GI207),GI7:GI207,0)+6,1))</f>
        <v>#N/A</v>
      </c>
      <c r="GJ208" s="12" t="e" cm="1">
        <f t="array" aca="1" ref="GJ208" ca="1">INDIRECT(ADDRESS(MATCH(MAX(GJ7:GJ207),GJ7:GJ207,0)+6,1))</f>
        <v>#N/A</v>
      </c>
      <c r="GK208" s="12" t="e" cm="1">
        <f t="array" aca="1" ref="GK208" ca="1">INDIRECT(ADDRESS(MATCH(MIN(GK7:GK207),GK7:GK207,0)+6,1))</f>
        <v>#N/A</v>
      </c>
      <c r="GL208" s="8" t="e" cm="1">
        <f t="array" aca="1" ref="GL208" ca="1">INDIRECT(ADDRESS(MATCH(MIN(GL7:GL207),GL7:GL207,0)+6,1))</f>
        <v>#N/A</v>
      </c>
      <c r="GM208" s="8" t="e" cm="1">
        <f t="array" aca="1" ref="GM208" ca="1">INDIRECT(ADDRESS(MATCH(MIN(GM7:GM207),GM7:GM207,0)+6,1))</f>
        <v>#N/A</v>
      </c>
      <c r="GN208" s="8" t="e" cm="1">
        <f t="array" aca="1" ref="GN208" ca="1">INDIRECT(ADDRESS(MATCH(MAX(GN7:GN207),GN7:GN207,0)+6,1))</f>
        <v>#N/A</v>
      </c>
      <c r="GO208" s="8" t="e" cm="1">
        <f t="array" aca="1" ref="GO208" ca="1">INDIRECT(ADDRESS(MATCH(MAX(GO7:GO207),GO7:GO207,0)+6,1))</f>
        <v>#N/A</v>
      </c>
      <c r="GP208" s="8" t="e" cm="1">
        <f t="array" aca="1" ref="GP208" ca="1">INDIRECT(ADDRESS(MATCH(MAX(GP7:GP207),GP7:GP207,0)+6,1))</f>
        <v>#N/A</v>
      </c>
      <c r="GQ208" s="8" t="e" cm="1">
        <f t="array" aca="1" ref="GQ208" ca="1">INDIRECT(ADDRESS(MATCH(MAX(GQ7:GQ207),GQ7:GQ207,0)+6,1))</f>
        <v>#N/A</v>
      </c>
      <c r="GR208" s="8" t="e" cm="1">
        <f t="array" aca="1" ref="GR208" ca="1">INDIRECT(ADDRESS(MATCH(MAX(GR7:GR207),GR7:GR207,0)+6,1))</f>
        <v>#N/A</v>
      </c>
      <c r="GS208" s="8" t="e" cm="1">
        <f t="array" aca="1" ref="GS208" ca="1">INDIRECT(ADDRESS(MATCH(MIN(GS7:GS207),GS7:GS207,0)+6,1))</f>
        <v>#N/A</v>
      </c>
      <c r="GT208" s="12" t="e" cm="1">
        <f t="array" aca="1" ref="GT208" ca="1">INDIRECT(ADDRESS(MATCH(MIN(GT7:GT207),GT7:GT207,0)+6,1))</f>
        <v>#N/A</v>
      </c>
      <c r="GU208" s="12" t="e" cm="1">
        <f t="array" aca="1" ref="GU208" ca="1">INDIRECT(ADDRESS(MATCH(MIN(GU7:GU207),GU7:GU207,0)+6,1))</f>
        <v>#N/A</v>
      </c>
      <c r="GV208" s="12" t="e" cm="1">
        <f t="array" aca="1" ref="GV208" ca="1">INDIRECT(ADDRESS(MATCH(MAX(GV7:GV207),GV7:GV207,0)+6,1))</f>
        <v>#N/A</v>
      </c>
      <c r="GW208" s="12" t="e" cm="1">
        <f t="array" aca="1" ref="GW208" ca="1">INDIRECT(ADDRESS(MATCH(MAX(GW7:GW207),GW7:GW207,0)+6,1))</f>
        <v>#N/A</v>
      </c>
      <c r="GX208" s="12" t="e" cm="1">
        <f t="array" aca="1" ref="GX208" ca="1">INDIRECT(ADDRESS(MATCH(MAX(GX7:GX207),GX7:GX207,0)+6,1))</f>
        <v>#N/A</v>
      </c>
      <c r="GY208" s="12" t="e" cm="1">
        <f t="array" aca="1" ref="GY208" ca="1">INDIRECT(ADDRESS(MATCH(MAX(GY7:GY207),GY7:GY207,0)+6,1))</f>
        <v>#N/A</v>
      </c>
      <c r="GZ208" s="12" t="e" cm="1">
        <f t="array" aca="1" ref="GZ208" ca="1">INDIRECT(ADDRESS(MATCH(MAX(GZ7:GZ207),GZ7:GZ207,0)+6,1))</f>
        <v>#N/A</v>
      </c>
      <c r="HA208" s="12" t="e" cm="1">
        <f t="array" aca="1" ref="HA208" ca="1">INDIRECT(ADDRESS(MATCH(MIN(HA7:HA207),HA7:HA207,0)+6,1))</f>
        <v>#N/A</v>
      </c>
      <c r="HB208" s="8" t="e" cm="1">
        <f t="array" aca="1" ref="HB208" ca="1">INDIRECT(ADDRESS(MATCH(MIN(HB7:HB207),HB7:HB207,0)+6,1))</f>
        <v>#N/A</v>
      </c>
      <c r="HC208" s="8" t="e" cm="1">
        <f t="array" aca="1" ref="HC208" ca="1">INDIRECT(ADDRESS(MATCH(MIN(HC7:HC207),HC7:HC207,0)+6,1))</f>
        <v>#N/A</v>
      </c>
      <c r="HD208" s="8" t="e" cm="1">
        <f t="array" aca="1" ref="HD208" ca="1">INDIRECT(ADDRESS(MATCH(MAX(HD7:HD207),HD7:HD207,0)+6,1))</f>
        <v>#N/A</v>
      </c>
      <c r="HE208" s="8" t="e" cm="1">
        <f t="array" aca="1" ref="HE208" ca="1">INDIRECT(ADDRESS(MATCH(MAX(HE7:HE207),HE7:HE207,0)+6,1))</f>
        <v>#N/A</v>
      </c>
      <c r="HF208" s="8" t="e" cm="1">
        <f t="array" aca="1" ref="HF208" ca="1">INDIRECT(ADDRESS(MATCH(MAX(HF7:HF207),HF7:HF207,0)+6,1))</f>
        <v>#N/A</v>
      </c>
      <c r="HG208" s="8" t="e" cm="1">
        <f t="array" aca="1" ref="HG208" ca="1">INDIRECT(ADDRESS(MATCH(MAX(HG7:HG207),HG7:HG207,0)+6,1))</f>
        <v>#N/A</v>
      </c>
      <c r="HH208" s="8" t="e" cm="1">
        <f t="array" aca="1" ref="HH208" ca="1">INDIRECT(ADDRESS(MATCH(MAX(HH7:HH207),HH7:HH207,0)+6,1))</f>
        <v>#N/A</v>
      </c>
      <c r="HI208" s="8" t="e" cm="1">
        <f t="array" aca="1" ref="HI208" ca="1">INDIRECT(ADDRESS(MATCH(MIN(HI7:HI207),HI7:HI207,0)+6,1))</f>
        <v>#N/A</v>
      </c>
      <c r="HJ208" s="12" t="e" cm="1">
        <f t="array" aca="1" ref="HJ208" ca="1">INDIRECT(ADDRESS(MATCH(MIN(HJ7:HJ207),HJ7:HJ207,0)+6,1))</f>
        <v>#N/A</v>
      </c>
      <c r="HK208" s="12" t="e" cm="1">
        <f t="array" aca="1" ref="HK208" ca="1">INDIRECT(ADDRESS(MATCH(MIN(HK7:HK207),HK7:HK207,0)+6,1))</f>
        <v>#N/A</v>
      </c>
      <c r="HL208" s="12" t="e" cm="1">
        <f t="array" aca="1" ref="HL208" ca="1">INDIRECT(ADDRESS(MATCH(MAX(HL7:HL207),HL7:HL207,0)+6,1))</f>
        <v>#N/A</v>
      </c>
      <c r="HM208" s="12" t="e" cm="1">
        <f t="array" aca="1" ref="HM208" ca="1">INDIRECT(ADDRESS(MATCH(MAX(HM7:HM207),HM7:HM207,0)+6,1))</f>
        <v>#N/A</v>
      </c>
      <c r="HN208" s="12" t="e" cm="1">
        <f t="array" aca="1" ref="HN208" ca="1">INDIRECT(ADDRESS(MATCH(MAX(HN7:HN207),HN7:HN207,0)+6,1))</f>
        <v>#N/A</v>
      </c>
      <c r="HO208" s="12" t="e" cm="1">
        <f t="array" aca="1" ref="HO208" ca="1">INDIRECT(ADDRESS(MATCH(MAX(HO7:HO207),HO7:HO207,0)+6,1))</f>
        <v>#N/A</v>
      </c>
      <c r="HP208" s="12" t="e" cm="1">
        <f t="array" aca="1" ref="HP208" ca="1">INDIRECT(ADDRESS(MATCH(MAX(HP7:HP207),HP7:HP207,0)+6,1))</f>
        <v>#N/A</v>
      </c>
      <c r="HQ208" s="12" t="e" cm="1">
        <f t="array" aca="1" ref="HQ208" ca="1">INDIRECT(ADDRESS(MATCH(MIN(HQ7:HQ207),HQ7:HQ207,0)+6,1))</f>
        <v>#N/A</v>
      </c>
      <c r="HR208" s="8" t="e" cm="1">
        <f t="array" aca="1" ref="HR208" ca="1">INDIRECT(ADDRESS(MATCH(MIN(HR7:HR207),HR7:HR207,0)+6,1))</f>
        <v>#N/A</v>
      </c>
      <c r="HS208" s="8" t="e" cm="1">
        <f t="array" aca="1" ref="HS208" ca="1">INDIRECT(ADDRESS(MATCH(MIN(HS7:HS207),HS7:HS207,0)+6,1))</f>
        <v>#N/A</v>
      </c>
      <c r="HT208" s="8" t="e" cm="1">
        <f t="array" aca="1" ref="HT208" ca="1">INDIRECT(ADDRESS(MATCH(MAX(HT7:HT207),HT7:HT207,0)+6,1))</f>
        <v>#N/A</v>
      </c>
      <c r="HU208" s="8" t="e" cm="1">
        <f t="array" aca="1" ref="HU208" ca="1">INDIRECT(ADDRESS(MATCH(MAX(HU7:HU207),HU7:HU207,0)+6,1))</f>
        <v>#N/A</v>
      </c>
      <c r="HV208" s="8" t="e" cm="1">
        <f t="array" aca="1" ref="HV208" ca="1">INDIRECT(ADDRESS(MATCH(MAX(HV7:HV207),HV7:HV207,0)+6,1))</f>
        <v>#N/A</v>
      </c>
      <c r="HW208" s="8" t="e" cm="1">
        <f t="array" aca="1" ref="HW208" ca="1">INDIRECT(ADDRESS(MATCH(MAX(HW7:HW207),HW7:HW207,0)+6,1))</f>
        <v>#N/A</v>
      </c>
      <c r="HX208" s="8" t="e" cm="1">
        <f t="array" aca="1" ref="HX208" ca="1">INDIRECT(ADDRESS(MATCH(MAX(HX7:HX207),HX7:HX207,0)+6,1))</f>
        <v>#N/A</v>
      </c>
      <c r="HY208" s="8" t="e" cm="1">
        <f t="array" aca="1" ref="HY208" ca="1">INDIRECT(ADDRESS(MATCH(MIN(HY7:HY207),HY7:HY207,0)+6,1))</f>
        <v>#N/A</v>
      </c>
      <c r="HZ208" s="12" t="e" cm="1">
        <f t="array" aca="1" ref="HZ208" ca="1">INDIRECT(ADDRESS(MATCH(MIN(HZ7:HZ207),HZ7:HZ207,0)+6,1))</f>
        <v>#N/A</v>
      </c>
      <c r="IA208" s="12" t="e" cm="1">
        <f t="array" aca="1" ref="IA208" ca="1">INDIRECT(ADDRESS(MATCH(MIN(IA7:IA207),IA7:IA207,0)+6,1))</f>
        <v>#N/A</v>
      </c>
      <c r="IB208" s="12" t="e" cm="1">
        <f t="array" aca="1" ref="IB208" ca="1">INDIRECT(ADDRESS(MATCH(MAX(IB7:IB207),IB7:IB207,0)+6,1))</f>
        <v>#N/A</v>
      </c>
      <c r="IC208" s="12" t="e" cm="1">
        <f t="array" aca="1" ref="IC208" ca="1">INDIRECT(ADDRESS(MATCH(MAX(IC7:IC207),IC7:IC207,0)+6,1))</f>
        <v>#N/A</v>
      </c>
      <c r="ID208" s="12" t="e" cm="1">
        <f t="array" aca="1" ref="ID208" ca="1">INDIRECT(ADDRESS(MATCH(MAX(ID7:ID207),ID7:ID207,0)+6,1))</f>
        <v>#N/A</v>
      </c>
      <c r="IE208" s="12" t="e" cm="1">
        <f t="array" aca="1" ref="IE208" ca="1">INDIRECT(ADDRESS(MATCH(MAX(IE7:IE207),IE7:IE207,0)+6,1))</f>
        <v>#N/A</v>
      </c>
      <c r="IF208" s="12" t="e" cm="1">
        <f t="array" aca="1" ref="IF208" ca="1">INDIRECT(ADDRESS(MATCH(MAX(IF7:IF207),IF7:IF207,0)+6,1))</f>
        <v>#N/A</v>
      </c>
      <c r="IG208" s="12" t="e" cm="1">
        <f t="array" aca="1" ref="IG208" ca="1">INDIRECT(ADDRESS(MATCH(MIN(IG7:IG207),IG7:IG207,0)+6,1))</f>
        <v>#N/A</v>
      </c>
      <c r="IH208" s="15" t="str" cm="1">
        <f t="array" aca="1" ref="IH208" ca="1">INDIRECT(ADDRESS(MATCH(MIN((IF(ISNUMBER(IH7:IH207),IH7:IH207))),IH7:IH207,0)+6,1))</f>
        <v>BI22.ZSim</v>
      </c>
      <c r="II208" s="15" t="str" cm="1">
        <f t="array" aca="1" ref="II208" ca="1">INDIRECT(ADDRESS(MATCH(MIN((IF(ISNUMBER(II7:II207),II7:II207))),II7:II207,0)+6,1))</f>
        <v>BI22.ZSim</v>
      </c>
      <c r="IJ208" s="15" t="str" cm="1">
        <f t="array" aca="1" ref="IJ208" ca="1">INDIRECT(ADDRESS(MATCH(MAX((IF(ISNUMBER(IJ7:IJ207),IJ7:IJ207))),IJ7:IJ207,0)+6,1))</f>
        <v>BI01.JacRA</v>
      </c>
      <c r="IK208" s="15" t="str" cm="1">
        <f t="array" aca="1" ref="IK208" ca="1">INDIRECT(ADDRESS(MATCH(MAX((IF(ISNUMBER(IK7:IK207),IK7:IK207))),IK7:IK207,0)+6,1))</f>
        <v>BU19.KLAdvanced</v>
      </c>
      <c r="IL208" s="15" t="str" cm="1">
        <f t="array" aca="1" ref="IL208" ca="1">INDIRECT(ADDRESS(MATCH(MAX((IF(ISNUMBER(IL7:IL207),IL7:IL207))),IL7:IL207,0)+6,1))</f>
        <v>BI01.JacEDS</v>
      </c>
      <c r="IM208" s="15" t="str" cm="1">
        <f t="array" aca="1" ref="IM208" ca="1">INDIRECT(ADDRESS(MATCH(MAX((IF(ISNUMBER(IM7:IM207),IM7:IM207))),IM7:IM207,0)+6,1))</f>
        <v>BI01.JacEDS</v>
      </c>
      <c r="IN208" s="15" t="str" cm="1">
        <f t="array" aca="1" ref="IN208" ca="1">INDIRECT(ADDRESS(MATCH(MAX((IF(ISNUMBER(IN7:IN207),IN7:IN207))),IN7:IN207,0)+6,1))</f>
        <v>BU01.JacEDS</v>
      </c>
      <c r="IO208" s="15" t="str" cm="1">
        <f t="array" aca="1" ref="IO208" ca="1">INDIRECT(ADDRESS(MATCH(MIN((IF(ISNUMBER(IO7:IO207),IO7:IO207))),IO7:IO207,0)+6,1))</f>
        <v>CU14.Amer.CPC</v>
      </c>
      <c r="IP208" s="9" t="str" cm="1">
        <f t="array" aca="1" ref="IP208" ca="1">INDEX(_xlfn._xlws.FILTER(IP7:IP103,ISTEXT(IP7:IP103)),MODE(MATCH(_xlfn._xlws.FILTER(IP7:IP103,ISTEXT(IP7:IP103)),_xlfn._xlws.FILTER(IP7:IP103,ISTEXT(IP7:IP103)),0)))</f>
        <v>k=5, r=0.1</v>
      </c>
      <c r="IQ208" s="9" t="str" cm="1">
        <f t="array" aca="1" ref="IQ208" ca="1">INDEX(_xlfn._xlws.FILTER(IQ7:IQ103,ISTEXT(IQ7:IQ103)),MODE(MATCH(_xlfn._xlws.FILTER(IQ7:IQ103,ISTEXT(IQ7:IQ103)),_xlfn._xlws.FILTER(IQ7:IQ103,ISTEXT(IQ7:IQ103)),0)))</f>
        <v>k=5, r=0.1</v>
      </c>
      <c r="IR208" s="9" t="str" cm="1">
        <f t="array" aca="1" ref="IR208" ca="1">INDEX(_xlfn._xlws.FILTER(IR7:IR103,ISTEXT(IR7:IR103)),MODE(MATCH(_xlfn._xlws.FILTER(IR7:IR103,ISTEXT(IR7:IR103)),_xlfn._xlws.FILTER(IR7:IR103,ISTEXT(IR7:IR103)),0)))</f>
        <v>k=5, r=0.1</v>
      </c>
      <c r="IS208" s="9" t="str" cm="1">
        <f t="array" aca="1" ref="IS208" ca="1">INDEX(_xlfn._xlws.FILTER(IS7:IS103,ISTEXT(IS7:IS103)),MODE(MATCH(_xlfn._xlws.FILTER(IS7:IS103,ISTEXT(IS7:IS103)),_xlfn._xlws.FILTER(IS7:IS103,ISTEXT(IS7:IS103)),0)))</f>
        <v>k=5, r=0.9</v>
      </c>
      <c r="IT208" s="9" t="str" cm="1">
        <f t="array" aca="1" ref="IT208" ca="1">INDEX(_xlfn._xlws.FILTER(IT7:IT103,ISTEXT(IT7:IT103)),MODE(MATCH(_xlfn._xlws.FILTER(IT7:IT103,ISTEXT(IT7:IT103)),_xlfn._xlws.FILTER(IT7:IT103,ISTEXT(IT7:IT103)),0)))</f>
        <v>k=5, r=0.1</v>
      </c>
      <c r="IU208" s="9" t="str" cm="1">
        <f t="array" aca="1" ref="IU208" ca="1">INDEX(_xlfn._xlws.FILTER(IU7:IU103,ISTEXT(IU7:IU103)),MODE(MATCH(_xlfn._xlws.FILTER(IU7:IU103,ISTEXT(IU7:IU103)),_xlfn._xlws.FILTER(IU7:IU103,ISTEXT(IU7:IU103)),0)))</f>
        <v>k=20, r=0.5</v>
      </c>
      <c r="IV208" s="9" t="str" cm="1">
        <f t="array" aca="1" ref="IV208" ca="1">INDEX(_xlfn._xlws.FILTER(IV7:IV103,ISTEXT(IV7:IV103)),MODE(MATCH(_xlfn._xlws.FILTER(IV7:IV103,ISTEXT(IV7:IV103)),_xlfn._xlws.FILTER(IV7:IV103,ISTEXT(IV7:IV103)),0)))</f>
        <v>k=5, r=0.1</v>
      </c>
      <c r="IW208" s="9" t="str" cm="1">
        <f t="array" aca="1" ref="IW208" ca="1">INDEX(_xlfn._xlws.FILTER(IW7:IW103,ISTEXT(IW7:IW103)),MODE(MATCH(_xlfn._xlws.FILTER(IW7:IW103,ISTEXT(IW7:IW103)),_xlfn._xlws.FILTER(IW7:IW103,ISTEXT(IW7:IW103)),0)))</f>
        <v>k=5, r=0.9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2022-07-25T09:05:36Z</dcterms:modified>
</cp:coreProperties>
</file>